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28680" yWindow="-120" windowWidth="29040" windowHeight="15840"/>
  </bookViews>
  <sheets>
    <sheet name="Cover" sheetId="1" r:id="rId1"/>
    <sheet name="Release notice" sheetId="2" r:id="rId2"/>
    <sheet name="Version notes" sheetId="3" r:id="rId3"/>
    <sheet name="Abbreviations and notes" sheetId="4" r:id="rId4"/>
    <sheet name="---Compare options---" sheetId="8" r:id="rId5"/>
    <sheet name="BaseCase_Generation" sheetId="9" r:id="rId6"/>
    <sheet name="BaseCase_Capacity" sheetId="10" r:id="rId7"/>
    <sheet name="BaseCase_VOM Cost" sheetId="11" r:id="rId8"/>
    <sheet name="BaseCase_FOM Cost" sheetId="12" r:id="rId9"/>
    <sheet name="BaseCase_Fuel Cost" sheetId="13" r:id="rId10"/>
    <sheet name="BaseCase_Build Cost" sheetId="14" r:id="rId11"/>
    <sheet name="BaseCase_REHAB Cost" sheetId="15" r:id="rId12"/>
    <sheet name="BaseCase_REZ Tx Cost" sheetId="16" r:id="rId13"/>
    <sheet name="BaseCase_USE+DSP Cost" sheetId="17" r:id="rId14"/>
    <sheet name="BaseCase_SyncCon Cost" sheetId="18" r:id="rId15"/>
    <sheet name="M27_30_Generation" sheetId="19" r:id="rId16"/>
    <sheet name="M27_30_Capacity" sheetId="20" r:id="rId17"/>
    <sheet name="M27_30_VOM Cost" sheetId="21" r:id="rId18"/>
    <sheet name="M27_30_FOM Cost" sheetId="22" r:id="rId19"/>
    <sheet name="M27_30_Fuel Cost" sheetId="23" r:id="rId20"/>
    <sheet name="M27_30_Build Cost" sheetId="24" r:id="rId21"/>
    <sheet name="M27_30_REHAB Cost" sheetId="25" r:id="rId22"/>
    <sheet name="M27_30_REZ Tx Cost" sheetId="26" r:id="rId23"/>
    <sheet name="M27_30_USE+DSP Cost" sheetId="27" r:id="rId24"/>
    <sheet name="M27_30_SyncCon Cost" sheetId="28" r:id="rId25"/>
  </sheets>
  <definedNames>
    <definedName name="_xlnm._FilterDatabase" localSheetId="3" hidden="1">'Abbreviations and notes'!$A$3:$B$20</definedName>
    <definedName name="CIQWBGuid" hidden="1">"32a91085-3057-4656-87d2-f3c7894ddc12"</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42419.6529050926</definedName>
    <definedName name="IQ_NAMES_REVISION_DATE__1" hidden="1">42118.6535879629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6" i="8" l="1"/>
  <c r="K46" i="8" s="1"/>
  <c r="L46" i="8" s="1"/>
  <c r="M46" i="8" s="1"/>
  <c r="N46" i="8" s="1"/>
  <c r="O46" i="8" s="1"/>
  <c r="P46" i="8" s="1"/>
  <c r="Q46" i="8" s="1"/>
  <c r="R46" i="8" s="1"/>
  <c r="S46" i="8" s="1"/>
  <c r="T46" i="8" s="1"/>
  <c r="U46" i="8" s="1"/>
  <c r="V46" i="8" s="1"/>
  <c r="W46" i="8" s="1"/>
  <c r="X46" i="8" s="1"/>
  <c r="Y46" i="8" s="1"/>
  <c r="Z46" i="8" s="1"/>
  <c r="AA46" i="8" s="1"/>
  <c r="AB46" i="8" s="1"/>
  <c r="AC46" i="8" s="1"/>
  <c r="A43" i="8"/>
  <c r="J25" i="8"/>
  <c r="K25" i="8" s="1"/>
  <c r="L25" i="8" s="1"/>
  <c r="M25" i="8" s="1"/>
  <c r="N25" i="8" s="1"/>
  <c r="O25" i="8" s="1"/>
  <c r="P25" i="8" s="1"/>
  <c r="Q25" i="8" s="1"/>
  <c r="R25" i="8" s="1"/>
  <c r="S25" i="8" s="1"/>
  <c r="T25" i="8" s="1"/>
  <c r="U25" i="8" s="1"/>
  <c r="V25" i="8" s="1"/>
  <c r="W25" i="8" s="1"/>
  <c r="X25" i="8" s="1"/>
  <c r="Y25" i="8" s="1"/>
  <c r="Z25" i="8" s="1"/>
  <c r="AA25" i="8" s="1"/>
  <c r="AB25" i="8" s="1"/>
  <c r="AC25" i="8" s="1"/>
  <c r="A22" i="8"/>
  <c r="E14" i="8"/>
  <c r="E11" i="8"/>
  <c r="E10" i="8"/>
  <c r="E9" i="8"/>
  <c r="E8" i="8"/>
  <c r="N6" i="8"/>
  <c r="O6" i="8" s="1"/>
  <c r="P6" i="8" s="1"/>
  <c r="Q6" i="8" s="1"/>
  <c r="R6" i="8" s="1"/>
  <c r="S6" i="8" s="1"/>
  <c r="T6" i="8" s="1"/>
  <c r="U6" i="8" s="1"/>
  <c r="V6" i="8" s="1"/>
  <c r="W6" i="8" s="1"/>
  <c r="X6" i="8" s="1"/>
  <c r="Y6" i="8" s="1"/>
  <c r="Z6" i="8" s="1"/>
  <c r="AA6" i="8" s="1"/>
  <c r="AB6" i="8" s="1"/>
  <c r="AC6" i="8" s="1"/>
  <c r="J6" i="8"/>
  <c r="K6" i="8" s="1"/>
  <c r="L6" i="8" s="1"/>
  <c r="M6" i="8" s="1"/>
  <c r="A3" i="8"/>
  <c r="R60" i="8"/>
  <c r="Q56" i="8"/>
  <c r="P53" i="8"/>
  <c r="O50" i="8"/>
  <c r="P40" i="8"/>
  <c r="O36" i="8"/>
  <c r="N33" i="8"/>
  <c r="M30" i="8"/>
  <c r="L27" i="8"/>
  <c r="R8" i="8"/>
  <c r="X52" i="8"/>
  <c r="Q60" i="8"/>
  <c r="P56" i="8"/>
  <c r="O53" i="8"/>
  <c r="N50" i="8"/>
  <c r="AB39" i="8"/>
  <c r="AA35" i="8"/>
  <c r="Z32" i="8"/>
  <c r="Y29" i="8"/>
  <c r="AC13" i="8"/>
  <c r="Y8" i="8"/>
  <c r="K40" i="8"/>
  <c r="M59" i="8"/>
  <c r="L55" i="8"/>
  <c r="K52" i="8"/>
  <c r="J49" i="8"/>
  <c r="X38" i="8"/>
  <c r="W34" i="8"/>
  <c r="V31" i="8"/>
  <c r="U28" i="8"/>
  <c r="L13" i="8"/>
  <c r="AA53" i="8"/>
  <c r="W60" i="8"/>
  <c r="V56" i="8"/>
  <c r="U53" i="8"/>
  <c r="T50" i="8"/>
  <c r="S47" i="8"/>
  <c r="W38" i="8"/>
  <c r="V34" i="8"/>
  <c r="U31" i="8"/>
  <c r="T28" i="8"/>
  <c r="X12" i="8"/>
  <c r="Y61" i="8"/>
  <c r="X57" i="8"/>
  <c r="W54" i="8"/>
  <c r="V51" i="8"/>
  <c r="U48" i="8"/>
  <c r="V38" i="8"/>
  <c r="U34" i="8"/>
  <c r="T31" i="8"/>
  <c r="S28" i="8"/>
  <c r="R13" i="8"/>
  <c r="N8" i="8"/>
  <c r="Y55" i="8"/>
  <c r="AB60" i="8"/>
  <c r="AA56" i="8"/>
  <c r="Z53" i="8"/>
  <c r="Y50" i="8"/>
  <c r="Z40" i="8"/>
  <c r="Y36" i="8"/>
  <c r="X33" i="8"/>
  <c r="W30" i="8"/>
  <c r="V27" i="8"/>
  <c r="V61" i="8"/>
  <c r="I33" i="8"/>
  <c r="W55" i="8"/>
  <c r="L54" i="8"/>
  <c r="Q31" i="8"/>
  <c r="X59" i="8"/>
  <c r="Y53" i="8"/>
  <c r="K31" i="8"/>
  <c r="Q53" i="8"/>
  <c r="I31" i="8"/>
  <c r="K60" i="8"/>
  <c r="N32" i="8"/>
  <c r="AA7" i="8"/>
  <c r="AC38" i="8"/>
  <c r="V12" i="8"/>
  <c r="O33" i="8"/>
  <c r="U8" i="8"/>
  <c r="Z60" i="8"/>
  <c r="Y60" i="8"/>
  <c r="L30" i="8"/>
  <c r="S52" i="8"/>
  <c r="T56" i="8"/>
  <c r="J39" i="8"/>
  <c r="J55" i="8"/>
  <c r="Z13" i="8"/>
  <c r="L38" i="8"/>
  <c r="AB32" i="8"/>
  <c r="R56" i="8"/>
  <c r="M49" i="8"/>
  <c r="J60" i="8"/>
  <c r="I56" i="8"/>
  <c r="AC52" i="8"/>
  <c r="AB49" i="8"/>
  <c r="AC39" i="8"/>
  <c r="AB35" i="8"/>
  <c r="AA32" i="8"/>
  <c r="Z29" i="8"/>
  <c r="Y26" i="8"/>
  <c r="J8" i="8"/>
  <c r="R50" i="8"/>
  <c r="I60" i="8"/>
  <c r="AC55" i="8"/>
  <c r="AB52" i="8"/>
  <c r="AA49" i="8"/>
  <c r="T39" i="8"/>
  <c r="S35" i="8"/>
  <c r="R32" i="8"/>
  <c r="Q29" i="8"/>
  <c r="U13" i="8"/>
  <c r="Q8" i="8"/>
  <c r="AA61" i="8"/>
  <c r="Z57" i="8"/>
  <c r="Y54" i="8"/>
  <c r="X51" i="8"/>
  <c r="W48" i="8"/>
  <c r="P38" i="8"/>
  <c r="O34" i="8"/>
  <c r="N31" i="8"/>
  <c r="M28" i="8"/>
  <c r="Y12" i="8"/>
  <c r="AC51" i="8"/>
  <c r="O60" i="8"/>
  <c r="N56" i="8"/>
  <c r="M53" i="8"/>
  <c r="L50" i="8"/>
  <c r="K47" i="8"/>
  <c r="O38" i="8"/>
  <c r="N34" i="8"/>
  <c r="M31" i="8"/>
  <c r="L28" i="8"/>
  <c r="P12" i="8"/>
  <c r="Q61" i="8"/>
  <c r="P57" i="8"/>
  <c r="O54" i="8"/>
  <c r="N51" i="8"/>
  <c r="M48" i="8"/>
  <c r="N38" i="8"/>
  <c r="M34" i="8"/>
  <c r="L31" i="8"/>
  <c r="K28" i="8"/>
  <c r="J13" i="8"/>
  <c r="AB7" i="8"/>
  <c r="N54" i="8"/>
  <c r="T60" i="8"/>
  <c r="S56" i="8"/>
  <c r="R53" i="8"/>
  <c r="Q50" i="8"/>
  <c r="R40" i="8"/>
  <c r="Q36" i="8"/>
  <c r="P33" i="8"/>
  <c r="O30" i="8"/>
  <c r="N27" i="8"/>
  <c r="U57" i="8"/>
  <c r="S31" i="8"/>
  <c r="N39" i="8"/>
  <c r="K51" i="8"/>
  <c r="AA29" i="8"/>
  <c r="X36" i="8"/>
  <c r="X50" i="8"/>
  <c r="U29" i="8"/>
  <c r="P50" i="8"/>
  <c r="S29" i="8"/>
  <c r="J56" i="8"/>
  <c r="X30" i="8"/>
  <c r="V52" i="8"/>
  <c r="R36" i="8"/>
  <c r="AC57" i="8"/>
  <c r="Y31" i="8"/>
  <c r="Q7" i="8"/>
  <c r="N30" i="8"/>
  <c r="L26" i="8"/>
  <c r="Z48" i="8"/>
  <c r="W50" i="8"/>
  <c r="Z8" i="8"/>
  <c r="O40" i="8"/>
  <c r="O49" i="8"/>
  <c r="I32" i="8"/>
  <c r="AA47" i="8"/>
  <c r="K59" i="8"/>
  <c r="AB31" i="8"/>
  <c r="M54" i="8"/>
  <c r="M12" i="8"/>
  <c r="AC8" i="8"/>
  <c r="W59" i="8"/>
  <c r="V55" i="8"/>
  <c r="U52" i="8"/>
  <c r="T49" i="8"/>
  <c r="U39" i="8"/>
  <c r="T35" i="8"/>
  <c r="S32" i="8"/>
  <c r="R29" i="8"/>
  <c r="V13" i="8"/>
  <c r="U60" i="8"/>
  <c r="T48" i="8"/>
  <c r="V59" i="8"/>
  <c r="U55" i="8"/>
  <c r="T52" i="8"/>
  <c r="S49" i="8"/>
  <c r="L39" i="8"/>
  <c r="K35" i="8"/>
  <c r="J32" i="8"/>
  <c r="I29" i="8"/>
  <c r="M13" i="8"/>
  <c r="I8" i="8"/>
  <c r="S61" i="8"/>
  <c r="R57" i="8"/>
  <c r="Q54" i="8"/>
  <c r="P51" i="8"/>
  <c r="O48" i="8"/>
  <c r="AC36" i="8"/>
  <c r="AB33" i="8"/>
  <c r="AA30" i="8"/>
  <c r="Z27" i="8"/>
  <c r="Q12" i="8"/>
  <c r="J50" i="8"/>
  <c r="AB59" i="8"/>
  <c r="AA55" i="8"/>
  <c r="Z52" i="8"/>
  <c r="Y49" i="8"/>
  <c r="AC40" i="8"/>
  <c r="AB36" i="8"/>
  <c r="AA33" i="8"/>
  <c r="Z30" i="8"/>
  <c r="Y27" i="8"/>
  <c r="P61" i="8"/>
  <c r="I61" i="8"/>
  <c r="AC56" i="8"/>
  <c r="AB53" i="8"/>
  <c r="AA50" i="8"/>
  <c r="AB40" i="8"/>
  <c r="AA36" i="8"/>
  <c r="Z33" i="8"/>
  <c r="Y30" i="8"/>
  <c r="X27" i="8"/>
  <c r="W12" i="8"/>
  <c r="T7" i="8"/>
  <c r="P52" i="8"/>
  <c r="L60" i="8"/>
  <c r="K56" i="8"/>
  <c r="J53" i="8"/>
  <c r="I50" i="8"/>
  <c r="J40" i="8"/>
  <c r="I36" i="8"/>
  <c r="AC32" i="8"/>
  <c r="AB29" i="8"/>
  <c r="Z14" i="8"/>
  <c r="T54" i="8"/>
  <c r="AC29" i="8"/>
  <c r="M35" i="8"/>
  <c r="J48" i="8"/>
  <c r="P28" i="8"/>
  <c r="W33" i="8"/>
  <c r="W47" i="8"/>
  <c r="J28" i="8"/>
  <c r="O47" i="8"/>
  <c r="AC27" i="8"/>
  <c r="I53" i="8"/>
  <c r="M29" i="8"/>
  <c r="AB12" i="8"/>
  <c r="AB34" i="8"/>
  <c r="AB54" i="8"/>
  <c r="V39" i="8"/>
  <c r="AA31" i="8"/>
  <c r="X40" i="8"/>
  <c r="U30" i="8"/>
  <c r="W53" i="8"/>
  <c r="K27" i="8"/>
  <c r="K39" i="8"/>
  <c r="J61" i="8"/>
  <c r="AB28" i="8"/>
  <c r="I39" i="8"/>
  <c r="O61" i="8"/>
  <c r="K34" i="8"/>
  <c r="M57" i="8"/>
  <c r="T32" i="8"/>
  <c r="Z34" i="8"/>
  <c r="O59" i="8"/>
  <c r="N55" i="8"/>
  <c r="M52" i="8"/>
  <c r="L49" i="8"/>
  <c r="M39" i="8"/>
  <c r="L35" i="8"/>
  <c r="K32" i="8"/>
  <c r="J29" i="8"/>
  <c r="N13" i="8"/>
  <c r="Z59" i="8"/>
  <c r="AA40" i="8"/>
  <c r="N59" i="8"/>
  <c r="M55" i="8"/>
  <c r="L52" i="8"/>
  <c r="K49" i="8"/>
  <c r="Y38" i="8"/>
  <c r="X34" i="8"/>
  <c r="W31" i="8"/>
  <c r="V28" i="8"/>
  <c r="Z12" i="8"/>
  <c r="M60" i="8"/>
  <c r="K61" i="8"/>
  <c r="J57" i="8"/>
  <c r="I54" i="8"/>
  <c r="AC50" i="8"/>
  <c r="V40" i="8"/>
  <c r="U36" i="8"/>
  <c r="T33" i="8"/>
  <c r="S30" i="8"/>
  <c r="R27" i="8"/>
  <c r="I12" i="8"/>
  <c r="L48" i="8"/>
  <c r="T59" i="8"/>
  <c r="S55" i="8"/>
  <c r="R52" i="8"/>
  <c r="Q49" i="8"/>
  <c r="U40" i="8"/>
  <c r="T36" i="8"/>
  <c r="S33" i="8"/>
  <c r="R30" i="8"/>
  <c r="Q27" i="8"/>
  <c r="Q55" i="8"/>
  <c r="V60" i="8"/>
  <c r="U56" i="8"/>
  <c r="T53" i="8"/>
  <c r="S50" i="8"/>
  <c r="T40" i="8"/>
  <c r="S36" i="8"/>
  <c r="R33" i="8"/>
  <c r="Q30" i="8"/>
  <c r="P27" i="8"/>
  <c r="O12" i="8"/>
  <c r="L7" i="8"/>
  <c r="Z50" i="8"/>
  <c r="Y59" i="8"/>
  <c r="X55" i="8"/>
  <c r="W52" i="8"/>
  <c r="V49" i="8"/>
  <c r="W39" i="8"/>
  <c r="V35" i="8"/>
  <c r="U32" i="8"/>
  <c r="T29" i="8"/>
  <c r="X13" i="8"/>
  <c r="S51" i="8"/>
  <c r="R28" i="8"/>
  <c r="L32" i="8"/>
  <c r="Y40" i="8"/>
  <c r="W13" i="8"/>
  <c r="V30" i="8"/>
  <c r="Q40" i="8"/>
  <c r="T26" i="8"/>
  <c r="I40" i="8"/>
  <c r="O13" i="8"/>
  <c r="AC49" i="8"/>
  <c r="W27" i="8"/>
  <c r="Y7" i="8"/>
  <c r="Q33" i="8"/>
  <c r="AA51" i="8"/>
  <c r="X28" i="8"/>
  <c r="M38" i="8"/>
  <c r="K38" i="8"/>
  <c r="P59" i="8"/>
  <c r="X53" i="8"/>
  <c r="T27" i="8"/>
  <c r="V50" i="8"/>
  <c r="O11" i="8"/>
  <c r="AC28" i="8"/>
  <c r="AB50" i="8"/>
  <c r="X39" i="8"/>
  <c r="AC34" i="8"/>
  <c r="N57" i="8"/>
  <c r="I28" i="8"/>
  <c r="I7" i="8"/>
  <c r="O27" i="8"/>
  <c r="AC61" i="8"/>
  <c r="AB57" i="8"/>
  <c r="AA54" i="8"/>
  <c r="Z51" i="8"/>
  <c r="Y48" i="8"/>
  <c r="Z38" i="8"/>
  <c r="Y34" i="8"/>
  <c r="X31" i="8"/>
  <c r="W28" i="8"/>
  <c r="AA12" i="8"/>
  <c r="J59" i="8"/>
  <c r="AB61" i="8"/>
  <c r="AA57" i="8"/>
  <c r="Z54" i="8"/>
  <c r="Y51" i="8"/>
  <c r="X48" i="8"/>
  <c r="Q38" i="8"/>
  <c r="P34" i="8"/>
  <c r="O31" i="8"/>
  <c r="N28" i="8"/>
  <c r="R12" i="8"/>
  <c r="I55" i="8"/>
  <c r="X60" i="8"/>
  <c r="W56" i="8"/>
  <c r="V53" i="8"/>
  <c r="U50" i="8"/>
  <c r="N40" i="8"/>
  <c r="M36" i="8"/>
  <c r="L33" i="8"/>
  <c r="K30" i="8"/>
  <c r="J27" i="8"/>
  <c r="V7" i="8"/>
  <c r="S40" i="8"/>
  <c r="L59" i="8"/>
  <c r="K55" i="8"/>
  <c r="J52" i="8"/>
  <c r="I49" i="8"/>
  <c r="M40" i="8"/>
  <c r="L36" i="8"/>
  <c r="K33" i="8"/>
  <c r="J30" i="8"/>
  <c r="I27" i="8"/>
  <c r="S53" i="8"/>
  <c r="N60" i="8"/>
  <c r="M56" i="8"/>
  <c r="L53" i="8"/>
  <c r="K50" i="8"/>
  <c r="L40" i="8"/>
  <c r="K36" i="8"/>
  <c r="J33" i="8"/>
  <c r="I30" i="8"/>
  <c r="AC26" i="8"/>
  <c r="AB11" i="8"/>
  <c r="X61" i="8"/>
  <c r="AB48" i="8"/>
  <c r="Q59" i="8"/>
  <c r="P55" i="8"/>
  <c r="O52" i="8"/>
  <c r="N49" i="8"/>
  <c r="O39" i="8"/>
  <c r="N35" i="8"/>
  <c r="M32" i="8"/>
  <c r="L29" i="8"/>
  <c r="P13" i="8"/>
  <c r="R48" i="8"/>
  <c r="AB26" i="8"/>
  <c r="K29" i="8"/>
  <c r="S38" i="8"/>
  <c r="L12" i="8"/>
  <c r="U27" i="8"/>
  <c r="Q13" i="8"/>
  <c r="Y11" i="8"/>
  <c r="M27" i="8"/>
  <c r="W36" i="8"/>
  <c r="R49" i="8"/>
  <c r="AC53" i="8"/>
  <c r="K13" i="8"/>
  <c r="V8" i="8"/>
  <c r="J31" i="8"/>
  <c r="V32" i="8"/>
  <c r="AC9" i="8"/>
  <c r="U61" i="8"/>
  <c r="T57" i="8"/>
  <c r="S54" i="8"/>
  <c r="R51" i="8"/>
  <c r="Q48" i="8"/>
  <c r="R38" i="8"/>
  <c r="Q34" i="8"/>
  <c r="P31" i="8"/>
  <c r="O28" i="8"/>
  <c r="S12" i="8"/>
  <c r="O57" i="8"/>
  <c r="T61" i="8"/>
  <c r="S57" i="8"/>
  <c r="R54" i="8"/>
  <c r="Q51" i="8"/>
  <c r="P48" i="8"/>
  <c r="I38" i="8"/>
  <c r="AC33" i="8"/>
  <c r="AB30" i="8"/>
  <c r="AA27" i="8"/>
  <c r="J12" i="8"/>
  <c r="K53" i="8"/>
  <c r="P60" i="8"/>
  <c r="O56" i="8"/>
  <c r="N53" i="8"/>
  <c r="M50" i="8"/>
  <c r="AA39" i="8"/>
  <c r="Z35" i="8"/>
  <c r="Y32" i="8"/>
  <c r="X29" i="8"/>
  <c r="W26" i="8"/>
  <c r="N7" i="8"/>
  <c r="Z61" i="8"/>
  <c r="Y57" i="8"/>
  <c r="X54" i="8"/>
  <c r="W51" i="8"/>
  <c r="V48" i="8"/>
  <c r="Z39" i="8"/>
  <c r="Y35" i="8"/>
  <c r="X32" i="8"/>
  <c r="W29" i="8"/>
  <c r="AA13" i="8"/>
  <c r="U51" i="8"/>
  <c r="AA59" i="8"/>
  <c r="Z55" i="8"/>
  <c r="Y52" i="8"/>
  <c r="X49" i="8"/>
  <c r="Y39" i="8"/>
  <c r="X35" i="8"/>
  <c r="W32" i="8"/>
  <c r="V29" i="8"/>
  <c r="U26" i="8"/>
  <c r="T11" i="8"/>
  <c r="R59" i="8"/>
  <c r="P39" i="8"/>
  <c r="I59" i="8"/>
  <c r="AC54" i="8"/>
  <c r="AB51" i="8"/>
  <c r="AA48" i="8"/>
  <c r="AB38" i="8"/>
  <c r="AA34" i="8"/>
  <c r="Z31" i="8"/>
  <c r="Y28" i="8"/>
  <c r="AC12" i="8"/>
  <c r="U38" i="8"/>
  <c r="Y13" i="8"/>
  <c r="Q11" i="8"/>
  <c r="AC35" i="8"/>
  <c r="Y10" i="8"/>
  <c r="I10" i="8"/>
  <c r="W35" i="8"/>
  <c r="W10" i="8"/>
  <c r="U35" i="8"/>
  <c r="Q10" i="8"/>
  <c r="Z36" i="8"/>
  <c r="I13" i="8"/>
  <c r="O55" i="8"/>
  <c r="P30" i="8"/>
  <c r="AA38" i="8"/>
  <c r="T12" i="8"/>
  <c r="Y56" i="8"/>
  <c r="V54" i="8"/>
  <c r="N36" i="8"/>
  <c r="U59" i="8"/>
  <c r="J35" i="8"/>
  <c r="I57" i="8"/>
  <c r="AC31" i="8"/>
  <c r="AC48" i="8"/>
  <c r="AB56" i="8"/>
  <c r="K48" i="8"/>
  <c r="K7" i="8"/>
  <c r="Y33" i="8"/>
  <c r="M61" i="8"/>
  <c r="L57" i="8"/>
  <c r="K54" i="8"/>
  <c r="J51" i="8"/>
  <c r="I48" i="8"/>
  <c r="J38" i="8"/>
  <c r="I34" i="8"/>
  <c r="AC30" i="8"/>
  <c r="AB27" i="8"/>
  <c r="K12" i="8"/>
  <c r="L56" i="8"/>
  <c r="L61" i="8"/>
  <c r="K57" i="8"/>
  <c r="J54" i="8"/>
  <c r="I51" i="8"/>
  <c r="W40" i="8"/>
  <c r="V36" i="8"/>
  <c r="U33" i="8"/>
  <c r="T30" i="8"/>
  <c r="S27" i="8"/>
  <c r="W11" i="8"/>
  <c r="M51" i="8"/>
  <c r="AC59" i="8"/>
  <c r="AB55" i="8"/>
  <c r="AA52" i="8"/>
  <c r="Z49" i="8"/>
  <c r="S39" i="8"/>
  <c r="R35" i="8"/>
  <c r="Q32" i="8"/>
  <c r="P29" i="8"/>
  <c r="AB13" i="8"/>
  <c r="AC60" i="8"/>
  <c r="R61" i="8"/>
  <c r="Q57" i="8"/>
  <c r="P54" i="8"/>
  <c r="O51" i="8"/>
  <c r="N48" i="8"/>
  <c r="R39" i="8"/>
  <c r="Q35" i="8"/>
  <c r="P32" i="8"/>
  <c r="O29" i="8"/>
  <c r="S13" i="8"/>
  <c r="W49" i="8"/>
  <c r="S59" i="8"/>
  <c r="R55" i="8"/>
  <c r="Q52" i="8"/>
  <c r="P49" i="8"/>
  <c r="Q39" i="8"/>
  <c r="P35" i="8"/>
  <c r="O32" i="8"/>
  <c r="N29" i="8"/>
  <c r="M26" i="8"/>
  <c r="L11" i="8"/>
  <c r="W57" i="8"/>
  <c r="W61" i="8"/>
  <c r="V57" i="8"/>
  <c r="U54" i="8"/>
  <c r="T51" i="8"/>
  <c r="S48" i="8"/>
  <c r="T38" i="8"/>
  <c r="S34" i="8"/>
  <c r="R31" i="8"/>
  <c r="Q28" i="8"/>
  <c r="U12" i="8"/>
  <c r="J36" i="8"/>
  <c r="N12" i="8"/>
  <c r="N61" i="8"/>
  <c r="R34" i="8"/>
  <c r="M8" i="8"/>
  <c r="AA60" i="8"/>
  <c r="L34" i="8"/>
  <c r="S60" i="8"/>
  <c r="J34" i="8"/>
  <c r="U49" i="8"/>
  <c r="O35" i="8"/>
  <c r="O10" i="8"/>
  <c r="N52" i="8"/>
  <c r="Z28" i="8"/>
  <c r="P36" i="8"/>
  <c r="I11" i="8"/>
  <c r="V33" i="8"/>
  <c r="X56" i="8"/>
  <c r="M33" i="8"/>
  <c r="T55" i="8"/>
  <c r="T13" i="8"/>
  <c r="I35" i="8"/>
  <c r="I52" i="8"/>
  <c r="AA28" i="8"/>
  <c r="L51" i="8"/>
  <c r="T34" i="8"/>
  <c r="Z56" i="8"/>
  <c r="AB9" i="8"/>
  <c r="K11" i="8" l="1"/>
  <c r="Z7" i="8"/>
  <c r="L8" i="8"/>
  <c r="AA26" i="8"/>
  <c r="P47" i="8"/>
  <c r="X14" i="8"/>
  <c r="R11" i="8"/>
  <c r="O9" i="8"/>
  <c r="R26" i="8"/>
  <c r="J47" i="8"/>
  <c r="I9" i="8"/>
  <c r="V11" i="8"/>
  <c r="P9" i="8"/>
  <c r="P8" i="8"/>
  <c r="R10" i="8"/>
  <c r="X11" i="8"/>
  <c r="Z26" i="8"/>
  <c r="I47" i="8"/>
  <c r="U11" i="8"/>
  <c r="K10" i="8"/>
  <c r="M11" i="8"/>
  <c r="O14" i="8"/>
  <c r="Z11" i="8"/>
  <c r="S8" i="8"/>
  <c r="X26" i="8"/>
  <c r="L10" i="8"/>
  <c r="X10" i="8"/>
  <c r="M10" i="8"/>
  <c r="R9" i="8"/>
  <c r="S9" i="8"/>
  <c r="S26" i="8"/>
  <c r="Y14" i="8"/>
  <c r="W8" i="8"/>
  <c r="M14" i="8"/>
  <c r="J9" i="8"/>
  <c r="R7" i="8"/>
  <c r="AA14" i="8"/>
  <c r="W7" i="8"/>
  <c r="T47" i="8"/>
  <c r="L9" i="8"/>
  <c r="AC7" i="8"/>
  <c r="K26" i="8"/>
  <c r="J11" i="8"/>
  <c r="J26" i="8"/>
  <c r="AB47" i="8"/>
  <c r="P11" i="8"/>
  <c r="S11" i="8"/>
  <c r="S7" i="8"/>
  <c r="X8" i="8"/>
  <c r="V26" i="8"/>
  <c r="K14" i="8"/>
  <c r="T14" i="8"/>
  <c r="M9" i="8"/>
  <c r="AC11" i="8"/>
  <c r="N10" i="8"/>
  <c r="I14" i="8"/>
  <c r="R47" i="8"/>
  <c r="AC14" i="8"/>
  <c r="P14" i="8"/>
  <c r="X47" i="8"/>
  <c r="V47" i="8"/>
  <c r="Z10" i="8"/>
  <c r="N26" i="8"/>
  <c r="K8" i="8"/>
  <c r="X9" i="8"/>
  <c r="AC47" i="8"/>
  <c r="Y47" i="8"/>
  <c r="Z9" i="8"/>
  <c r="AA11" i="8"/>
  <c r="K9" i="8"/>
  <c r="T8" i="8"/>
  <c r="I26" i="8"/>
  <c r="M7" i="8"/>
  <c r="N9" i="8"/>
  <c r="AB8" i="8"/>
  <c r="Q26" i="8"/>
  <c r="R14" i="8"/>
  <c r="AB14" i="8"/>
  <c r="O7" i="8"/>
  <c r="AA8" i="8"/>
  <c r="O26" i="8"/>
  <c r="N47" i="8"/>
  <c r="P10" i="8"/>
  <c r="Y9" i="8"/>
  <c r="N11" i="8"/>
  <c r="J10" i="8"/>
  <c r="V14" i="8"/>
  <c r="J7" i="8"/>
  <c r="AA9" i="8"/>
  <c r="V10" i="8"/>
  <c r="M47" i="8"/>
  <c r="S14" i="8"/>
  <c r="Q14" i="8"/>
  <c r="P7" i="8"/>
  <c r="O8" i="8"/>
  <c r="P26" i="8"/>
  <c r="Z47" i="8"/>
  <c r="Q9" i="8"/>
  <c r="U14" i="8"/>
  <c r="T9" i="8"/>
  <c r="AA10" i="8"/>
  <c r="U7" i="8"/>
  <c r="W14" i="8"/>
  <c r="X7" i="8"/>
  <c r="L47" i="8"/>
  <c r="AB10" i="8"/>
  <c r="U10" i="8"/>
  <c r="V9" i="8"/>
  <c r="U47" i="8"/>
  <c r="J14" i="8"/>
  <c r="Q47" i="8"/>
  <c r="T10" i="8"/>
  <c r="N14" i="8"/>
  <c r="W9" i="8"/>
  <c r="L14" i="8"/>
  <c r="U9" i="8"/>
  <c r="AC10" i="8"/>
  <c r="S10" i="8"/>
  <c r="I15" i="8" l="1"/>
  <c r="J15" i="8" s="1"/>
  <c r="K15" i="8" s="1"/>
  <c r="L15" i="8" s="1"/>
  <c r="M15" i="8" s="1"/>
  <c r="N15" i="8" s="1"/>
  <c r="O15" i="8" s="1"/>
  <c r="P15" i="8" s="1"/>
  <c r="Q15" i="8" s="1"/>
  <c r="R15" i="8" s="1"/>
  <c r="S15" i="8" s="1"/>
  <c r="T15" i="8" s="1"/>
  <c r="U15" i="8" s="1"/>
  <c r="V15" i="8" s="1"/>
  <c r="W15" i="8" s="1"/>
  <c r="X15" i="8" s="1"/>
  <c r="Y15" i="8" s="1"/>
  <c r="Z15" i="8" s="1"/>
  <c r="AA15" i="8" s="1"/>
  <c r="AB15" i="8" s="1"/>
  <c r="AC15" i="8" s="1"/>
</calcChain>
</file>

<file path=xl/sharedStrings.xml><?xml version="1.0" encoding="utf-8"?>
<sst xmlns="http://schemas.openxmlformats.org/spreadsheetml/2006/main" count="6365" uniqueCount="155">
  <si>
    <t xml:space="preserve"> </t>
  </si>
  <si>
    <t>Notice</t>
  </si>
  <si>
    <r>
      <t>Ernst &amp; Young ("</t>
    </r>
    <r>
      <rPr>
        <b/>
        <sz val="11"/>
        <color theme="1"/>
        <rFont val="Calibri"/>
        <family val="2"/>
        <scheme val="minor"/>
      </rPr>
      <t>EY</t>
    </r>
    <r>
      <rPr>
        <sz val="11"/>
        <color theme="1"/>
        <rFont val="Calibri"/>
        <family val="2"/>
        <scheme val="minor"/>
      </rPr>
      <t>") was engaged on the instructions of Tasmanian Networks Pty Ltd (“</t>
    </r>
    <r>
      <rPr>
        <b/>
        <sz val="11"/>
        <color theme="1"/>
        <rFont val="Calibri"/>
        <family val="2"/>
        <scheme val="minor"/>
      </rPr>
      <t>TasNetworks</t>
    </r>
    <r>
      <rPr>
        <sz val="11"/>
        <color theme="1"/>
        <rFont val="Calibri"/>
        <family val="2"/>
        <scheme val="minor"/>
      </rPr>
      <t>” or “</t>
    </r>
    <r>
      <rPr>
        <b/>
        <sz val="11"/>
        <color theme="1"/>
        <rFont val="Calibri"/>
        <family val="2"/>
        <scheme val="minor"/>
      </rPr>
      <t>Client</t>
    </r>
    <r>
      <rPr>
        <sz val="11"/>
        <color theme="1"/>
        <rFont val="Calibri"/>
        <family val="2"/>
        <scheme val="minor"/>
      </rPr>
      <t>”) to provide market modelling in relation to the proposed Marinus Link interconnector (“</t>
    </r>
    <r>
      <rPr>
        <b/>
        <sz val="11"/>
        <color theme="1"/>
        <rFont val="Calibri"/>
        <family val="2"/>
        <scheme val="minor"/>
      </rPr>
      <t>Project</t>
    </r>
    <r>
      <rPr>
        <sz val="11"/>
        <color theme="1"/>
        <rFont val="Calibri"/>
        <family val="2"/>
        <scheme val="minor"/>
      </rPr>
      <t xml:space="preserve">”), in accordance with the contract dated 14 June 2018.
</t>
    </r>
  </si>
  <si>
    <r>
      <t>The results of EY’s work, including the assumptions and qualifications made in preparing the workbook dated 9 November 2020 (“</t>
    </r>
    <r>
      <rPr>
        <b/>
        <sz val="11"/>
        <color theme="1"/>
        <rFont val="Calibri"/>
        <family val="2"/>
        <scheme val="minor"/>
      </rPr>
      <t>Workbook</t>
    </r>
    <r>
      <rPr>
        <sz val="11"/>
        <color theme="1"/>
        <rFont val="Calibri"/>
        <family val="2"/>
        <scheme val="minor"/>
      </rPr>
      <t>”), are set out in EY's report dated 27 November 2019 ("</t>
    </r>
    <r>
      <rPr>
        <b/>
        <sz val="11"/>
        <color theme="1"/>
        <rFont val="Calibri"/>
        <family val="2"/>
        <scheme val="minor"/>
      </rPr>
      <t>Report</t>
    </r>
    <r>
      <rPr>
        <sz val="11"/>
        <color theme="1"/>
        <rFont val="Calibri"/>
        <family val="2"/>
        <scheme val="minor"/>
      </rPr>
      <t>") and addendum report dated 9 November 2020 ("</t>
    </r>
    <r>
      <rPr>
        <b/>
        <sz val="11"/>
        <color theme="1"/>
        <rFont val="Calibri"/>
        <family val="2"/>
        <scheme val="minor"/>
      </rPr>
      <t>Addendum</t>
    </r>
    <r>
      <rPr>
        <sz val="11"/>
        <color theme="1"/>
        <rFont val="Calibri"/>
        <family val="2"/>
        <scheme val="minor"/>
      </rPr>
      <t xml:space="preserve">") which is an addendum to the Report prepared at the specific request of the Client to update the scenarios and various input assumptions to align with more recent data. The Workbook must be read in conjunction with the Report and Addendum (https://www.marinuslink.com.au/rit-t-process/) to understand the full context and details of the model used to compute the long-term least-cost generation development plan and gross market benefits of Marinus Link. The Workbook, Report and Addendum should be read in their entirety including this notice, the applicable scope of the work and any limitations. A reference to the Workbook includes any part of the Report, Addendum and Workbook. No further work has been undertaken by EY since the date of the Workbook to update it. Except as described in the Addendum, no further work has been undertaken by EY since the date of the Report to update its contents.
</t>
    </r>
  </si>
  <si>
    <t xml:space="preserve">EY has prepared the Workbook under the directions of the Client. EY has not been engaged to act, and has not acted, as advisor to any other party. Accordingly, EY makes no representations as to the appropriateness, accuracy or completeness of the Workbook for any other party's purposes.
</t>
  </si>
  <si>
    <t xml:space="preserve">No reliance may be placed upon the Workbook or any of its contents by any party other than the Client (“Third Parties”). Any Third Party receiving a copy of the Workbook must make and rely on their own enquiries in relation to the issues to which the Workbook relates, the contents of the Workbook and all matters arising from or relating to or in any way connected with the Workbook or its contents.
</t>
  </si>
  <si>
    <t xml:space="preserve">EY disclaims all responsibility to any Third Parties for any loss or liability that the Third Parties may suffer or incur arising from or relating to or in any way connected with the contents of the Workbook, the provision of the Workbook to the Third Parties or the reliance upon the Workbook by the Third Parties.
</t>
  </si>
  <si>
    <t xml:space="preserve">No claim or demand or any actions or proceedings may be brought against EY arising from or connected with the contents of the Workbook or the provision of the Workbook to the Third Parties. EY will be released and forever discharged from any such claims, demands, actions or proceedings.
</t>
  </si>
  <si>
    <t xml:space="preserve">Our work commenced on 6 January 2020 and was completed on 21 October 2020. Therefore, our Workbook does not take account of events or circumstances arising after 21 October 2020 and we have no responsibility to update the Workbook for such events or circumstances.
</t>
  </si>
  <si>
    <t xml:space="preserve">In preparing this Workbook we have considered and relied upon information from a range of sources believed to be reliable and accurate. We do not imply, and it should not be construed, that we have verified any of the information provided to us, or that our enquiries could have identified any matter that a more extensive examination might disclose.
</t>
  </si>
  <si>
    <t xml:space="preserve">The work performed as part of our scope considers information provided to us and a number of combinations of input assumptions relating to future conditions, which may not necessarily represent actual or most likely future conditions. Additionally, modelling work performed as part of our scope inherently requires assumptions about future behaviours and market interactions, which may result in forecasts that deviate from future conditions. There will usually be differences between estimated and actual results, because events and circumstances frequently do not occur as expected, and those differences may be material. We take no responsibility that the projected outcomes will be achieved, if any.
</t>
  </si>
  <si>
    <t xml:space="preserve">We highlight that our analysis and Workbook do not constitute investment advice or a recommendation to you on a future course of action. We provide no assurance that the scenarios we have modelled will be accepted by any relevant authority or third party.
</t>
  </si>
  <si>
    <t xml:space="preserve">Our conclusions are based, in part, on the assumptions stated and on information provided by the Client and other information sources used during the course of the engagement. The modelled outcomes are contingent on the collection of assumptions as agreed with the Client and no consideration of other market events, announcements or other changing circumstances are reflected in this Workbook. Neither EY nor any member or employee thereof undertakes responsibility in any way whatsoever to any person in respect of errors in this Workbook arising from incorrect information provided by the Client or other information sources used.
</t>
  </si>
  <si>
    <t xml:space="preserve">EY has consented to the Workbook being published electronically on the Client’s website alongside the Report and Addendum for informational purposes only. EY has not consented to distribution or disclosure beyond this. The material contained in the Workbook, including the EY logo, is copyright. The copyright in the material contained in the Workbook itself, excluding EY logo, vests in the Client. The Workbook, including the EY logo, cannot be altered without prior written permission from EY.
</t>
  </si>
  <si>
    <t>EY’s liability is limited by a scheme approved under Professional Standards Legislation.</t>
  </si>
  <si>
    <t>Change log</t>
  </si>
  <si>
    <t>Supporting material for the Economic Modelling Appendix to the TasNetworks Supplementary Analysis Report, Slow Scenario. Marinus Link stage 1 from 1 July 2027 and stage 2 from 1 July 2030.</t>
  </si>
  <si>
    <t>Abbreviations</t>
  </si>
  <si>
    <t>CCGT</t>
  </si>
  <si>
    <t>Closed cycle gas turbine</t>
  </si>
  <si>
    <t>Diesel</t>
  </si>
  <si>
    <t>Diesel generator</t>
  </si>
  <si>
    <t>Distributed PV</t>
  </si>
  <si>
    <t>Small-scale PV (PVNSG) and Rooftop PV</t>
  </si>
  <si>
    <t>DSP</t>
  </si>
  <si>
    <t>Demand-side participation</t>
  </si>
  <si>
    <t>FOM</t>
  </si>
  <si>
    <t>Fixed operations and maintenance</t>
  </si>
  <si>
    <t>Gas - Steam</t>
  </si>
  <si>
    <t>Gas-powered steam turbine</t>
  </si>
  <si>
    <t>GWh</t>
  </si>
  <si>
    <t>Gigawatt-hours</t>
  </si>
  <si>
    <t>LS Battery</t>
  </si>
  <si>
    <t>Explicitly modelled existing and new entrant (4 hour) battery storage</t>
  </si>
  <si>
    <t>MW</t>
  </si>
  <si>
    <t>Megawatts</t>
  </si>
  <si>
    <t>NEM</t>
  </si>
  <si>
    <t>National Electricity Market</t>
  </si>
  <si>
    <t>OCGT</t>
  </si>
  <si>
    <t>Open cycle gas turbine</t>
  </si>
  <si>
    <t>PADR</t>
  </si>
  <si>
    <t>Project Assessment Draft Report</t>
  </si>
  <si>
    <t>PV</t>
  </si>
  <si>
    <t>Photovoltaic</t>
  </si>
  <si>
    <t>PVNSG</t>
  </si>
  <si>
    <t>PV non-scheduled generators</t>
  </si>
  <si>
    <t>Rehab</t>
  </si>
  <si>
    <t>Rehabilitation (after closing an existing generator)</t>
  </si>
  <si>
    <t>USE</t>
  </si>
  <si>
    <t>Unserved energy</t>
  </si>
  <si>
    <t>VOM</t>
  </si>
  <si>
    <t>Variable operations and maintenance</t>
  </si>
  <si>
    <t>VPP</t>
  </si>
  <si>
    <t>Virtual power plants</t>
  </si>
  <si>
    <t>Notes</t>
  </si>
  <si>
    <t>1. BaseCase simulations do not include Marinus Link. M27_30 simulations include Marinus Link stage 1 from 1 July 2027 and stage 2 from 1 July 2030.</t>
  </si>
  <si>
    <t>2. Tumut 3 generation is included in Hydro, whereas Tumut 3 pump is included in Pumped Hydro Pump.</t>
  </si>
  <si>
    <t>3. REZ expansion costs only capture intra-regional network augmentations. These costs do not include the cost of interconnectors.</t>
  </si>
  <si>
    <t>4. New entrant capacity and retiring capacity for allowable generators are made at the beginning of each financial year, on 1 July.</t>
  </si>
  <si>
    <t>5. Other non-scheduled generation is handled on the demand side as per Australian Energy Market Operator's (AEMO's) 2020 Electricity Statement of Opportunities (ESOO).</t>
  </si>
  <si>
    <t>Black Coal</t>
  </si>
  <si>
    <t>Hydro</t>
  </si>
  <si>
    <t>OCGT / Diesel</t>
  </si>
  <si>
    <t>USE / DSP</t>
  </si>
  <si>
    <t>Solar PV</t>
  </si>
  <si>
    <t>Wind</t>
  </si>
  <si>
    <t>LS Battery pump</t>
  </si>
  <si>
    <t>Brown Coal</t>
  </si>
  <si>
    <t>Pumped Hydro Pump</t>
  </si>
  <si>
    <t>Pumped Hydro</t>
  </si>
  <si>
    <t>Transmission</t>
  </si>
  <si>
    <t>SyncCon</t>
  </si>
  <si>
    <t>VPP pump</t>
  </si>
  <si>
    <t>Behind the meter battery</t>
  </si>
  <si>
    <t>Behind the meter battery pump</t>
  </si>
  <si>
    <t>2021-22</t>
  </si>
  <si>
    <t>Fuel</t>
  </si>
  <si>
    <t>REHAB</t>
  </si>
  <si>
    <t>Compare</t>
  </si>
  <si>
    <t>M27_30</t>
  </si>
  <si>
    <t>to</t>
  </si>
  <si>
    <t>BaseCase</t>
  </si>
  <si>
    <t>Select region</t>
  </si>
  <si>
    <t>Real June 2019 dollars ($m) discounted to 1 July 2019</t>
  </si>
  <si>
    <t>Build</t>
  </si>
  <si>
    <t>CAPEX</t>
  </si>
  <si>
    <t>REZ Tx</t>
  </si>
  <si>
    <t>REZ</t>
  </si>
  <si>
    <t>USE+DSP</t>
  </si>
  <si>
    <t>Total cumulative gross benefits</t>
  </si>
  <si>
    <t>Capacity difference (MW)</t>
  </si>
  <si>
    <t>Sent-out generation difference (GWh)*</t>
  </si>
  <si>
    <t>*Generation shown is sent-out, as is demand. The difference in sent-out generation with the Marinus Link option and the Base Case is due to the difference in losses from interconnectors and storage.</t>
  </si>
  <si>
    <t>Ernst &amp; Young’s liability is limited by a scheme approved under Professional Standards Legislation</t>
  </si>
  <si>
    <t>Annual sent-out generation by technology (GWh) - Base Case, Slow Change Scenario</t>
  </si>
  <si>
    <t>Explicitly modelled generation</t>
  </si>
  <si>
    <t>Region</t>
  </si>
  <si>
    <t>Technology</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</si>
  <si>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</si>
  <si>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</si>
  <si>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</si>
  <si>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</si>
  <si>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</si>
  <si>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</si>
  <si>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</si>
  <si>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</si>
  <si>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</si>
  <si>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</si>
  <si>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</si>
  <si>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</si>
  <si>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</si>
  <si>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</si>
  <si>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</si>
  <si>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</si>
  <si>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</si>
  <si>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</si>
  <si>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</si>
  <si>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</si>
  <si>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Total excluding storage</t>
  </si>
  <si>
    <t>NSW1</t>
  </si>
  <si>
    <t>QLD1</t>
  </si>
  <si>
    <t>VIC1</t>
  </si>
  <si>
    <t>SA1</t>
  </si>
  <si>
    <t>TAS1</t>
  </si>
  <si>
    <t>Explicitly modelled pumping</t>
  </si>
  <si>
    <t>Non-controllable generation</t>
  </si>
  <si>
    <t>Installed capacity by technology (MW) - Base Case, Slow Change Scenario</t>
  </si>
  <si>
    <t>Capacity calculated on 1 July. In early study years some wind and solar projects enter later in the financial year and are reflected in the following financial year's capacity.</t>
  </si>
  <si>
    <t>Non-controllable capacity</t>
  </si>
  <si>
    <t>VOM cost by technology ($000s) - Base Case, Slow Change Scenario</t>
  </si>
  <si>
    <t>Real June 2019 dollars discounted to 1 July 2019</t>
  </si>
  <si>
    <t>FOM cost by technology ($000s) - Base Case, Slow Change Scenario</t>
  </si>
  <si>
    <t>Real June 2019 dollars discounted to 1 July 2019. For new entrant capacity, the FOM is incurred annually in modelling. For existing capacity, FOM is considered to be a sunk cost, since the fixed retirement dates are assumed to be the same in the Base Case and the case with Marinus Link. As such, early retirements are presented as an annual FOM saving, or negative cost, that continues until the assumed fixed date retirement.</t>
  </si>
  <si>
    <t>Fuel cost by technology ($000s) - Base Case, Slow Change Scenario</t>
  </si>
  <si>
    <t>New generation build cost (CAPEX) by technology ($000s) - Base Case, Slow Change Scenario</t>
  </si>
  <si>
    <t>CAPEX (Install)</t>
  </si>
  <si>
    <t>Real June 2019 dollars discounted to 1 July 2019. The total capital costs are annualised for modelling purposes.</t>
  </si>
  <si>
    <t>Rehabilition cost by technology ($000s) - Base Case, Slow Change Scenario</t>
  </si>
  <si>
    <t>REZ transmission expansion cost by region ($000s) - Base Case, Slow Change Scenario</t>
  </si>
  <si>
    <t>REZ Expansion</t>
  </si>
  <si>
    <t>Real June 2019 dollars discounted to 1 July 2019. As with the total capital costs, the REZ transmission expansion costs are annualised for modelling purposes.</t>
  </si>
  <si>
    <t>Aggregation</t>
  </si>
  <si>
    <t>Total</t>
  </si>
  <si>
    <t>USE and USE / DSP cost by region ($000s) - Base Case, Slow Change Scenario</t>
  </si>
  <si>
    <t>Synchronous Condenser cost by region ($000s) - Base Case, Slow Change Scenario</t>
  </si>
  <si>
    <t>Annual sent-out generation by technology (GWh) - Marinus 1500MW M27_30, Slow Change Scenario</t>
  </si>
  <si>
    <t>Installed capacity by technology (MW) - Marinus 1500MW M27_30, Slow Change Scenario</t>
  </si>
  <si>
    <t>VOM cost by technology ($000s) - Marinus 1500MW M27_30, Slow Change Scenario</t>
  </si>
  <si>
    <t>FOM cost by technology ($000s) - Marinus 1500MW M27_30, Slow Change Scenario</t>
  </si>
  <si>
    <t>Fuel cost by technology ($000s) - Marinus 1500MW M27_30, Slow Change Scenario</t>
  </si>
  <si>
    <t>New generation build cost (CAPEX) by technology ($000s) - Marinus 1500MW M27_30, Slow Change Scenario</t>
  </si>
  <si>
    <t>Rehabilitation cost by technology ($000s) - Marinus 1500MW M27_30, Slow Change Scenario</t>
  </si>
  <si>
    <t>REZ transmission expansion cost by region ($000s) - Marinus 1500MW M27_30, Slow Change Scenario</t>
  </si>
  <si>
    <t>USE and USE / DSP cost by region ($000s) - Marinus 1500MW M27_30, Slow Change Scenario</t>
  </si>
  <si>
    <t>Synchronous Condenser cost by region ($000s) - Marinus 1500MW M27_30, Slow Change Scenario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</si>
</sst>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quot;$&quot;#,##0"/>
  </numFmts>
  <fonts count="16">
    <font>
      <sz val="11"/>
      <color theme="1"/>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i/>
      <sz val="11"/>
      <color theme="1"/>
      <name val="Calibri"/>
      <family val="2"/>
      <scheme val="minor"/>
    </font>
    <font>
      <sz val="18"/>
      <color rgb="FFFFE600"/>
      <name val="Arial"/>
      <family val="2"/>
    </font>
    <font>
      <sz val="18"/>
      <color rgb="FFFFD200"/>
      <name val="Arial"/>
      <family val="2"/>
    </font>
    <font>
      <b/>
      <sz val="18"/>
      <color rgb="FF3F3F3F"/>
      <name val="Arial"/>
      <family val="2"/>
    </font>
    <font>
      <sz val="18"/>
      <color rgb="FFFFE600"/>
      <name val="EYInterstate"/>
    </font>
    <font>
      <sz val="18"/>
      <color rgb="FFFFD200"/>
      <name val="EYInterstate"/>
    </font>
    <font>
      <i/>
      <sz val="11"/>
      <color theme="1"/>
      <name val="Calibri"/>
      <family val="2"/>
      <scheme val="minor"/>
    </font>
    <font>
      <b/>
      <sz val="11"/>
      <name val="Calibri"/>
      <family val="2"/>
      <scheme val="minor"/>
    </font>
    <font>
      <b/>
      <sz val="12"/>
      <color rgb="FFFFE600"/>
      <name val="Arial"/>
      <family val="2"/>
    </font>
  </fonts>
  <fills count="10">
    <fill>
      <patternFill patternType="none"/>
    </fill>
    <fill>
      <patternFill patternType="gray125"/>
    </fill>
    <fill>
      <patternFill patternType="solid">
        <fgColor rgb="FFFFCC99"/>
      </patternFill>
    </fill>
    <fill>
      <patternFill patternType="solid">
        <fgColor rgb="FFF2F2F2"/>
      </patternFill>
    </fill>
    <fill>
      <patternFill patternType="solid">
        <fgColor theme="0"/>
        <bgColor indexed="64"/>
      </patternFill>
    </fill>
    <fill>
      <patternFill patternType="solid">
        <fgColor theme="0" tint="-0.499984740745262"/>
        <bgColor indexed="64"/>
      </patternFill>
    </fill>
    <fill>
      <patternFill patternType="solid">
        <fgColor rgb="FFFFFFFF"/>
        <bgColor indexed="64"/>
      </patternFill>
    </fill>
    <fill>
      <patternFill patternType="solid">
        <fgColor rgb="FF747480"/>
        <bgColor indexed="64"/>
      </patternFill>
    </fill>
    <fill>
      <patternFill patternType="solid">
        <fgColor rgb="FFC4C4CD"/>
        <bgColor indexed="64"/>
      </patternFill>
    </fill>
    <fill>
      <patternFill patternType="solid">
        <fgColor rgb="FFFFE600"/>
        <bgColor indexed="64"/>
      </patternFill>
    </fill>
  </fills>
  <borders count="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
    <xf numFmtId="0" fontId="0" fillId="0" borderId="0"/>
    <xf numFmtId="0" fontId="1" fillId="2" borderId="1" applyNumberFormat="0" applyAlignment="0" applyProtection="0"/>
    <xf numFmtId="0" fontId="2" fillId="3" borderId="2" applyNumberFormat="0" applyAlignment="0" applyProtection="0"/>
    <xf numFmtId="0" fontId="6" fillId="0" borderId="0"/>
  </cellStyleXfs>
  <cellXfs count="31">
    <xf numFmtId="0" fontId="0" fillId="0" borderId="0" xfId="0"/>
    <xf numFmtId="0" fontId="6" fillId="0" borderId="0" xfId="3"/>
    <xf numFmtId="0" fontId="7" fillId="0" borderId="0" xfId="0" applyFont="1"/>
    <xf numFmtId="14" fontId="0" fillId="0" borderId="0" xfId="0" applyNumberFormat="1"/>
    <xf numFmtId="164" fontId="0" fillId="0" borderId="0" xfId="0" applyNumberFormat="1" applyAlignment="1">
      <alignment wrapText="1"/>
    </xf>
    <xf numFmtId="164" fontId="0" fillId="0" borderId="0" xfId="0" applyNumberFormat="1"/>
    <xf numFmtId="0" fontId="0" fillId="0" borderId="0" xfId="0" applyAlignment="1">
      <alignment horizontal="left"/>
    </xf>
    <xf numFmtId="0" fontId="0" fillId="4" borderId="0" xfId="0" applyFill="1"/>
    <xf numFmtId="0" fontId="1" fillId="2" borderId="1" xfId="1"/>
    <xf numFmtId="0" fontId="8" fillId="5" borderId="0" xfId="0" applyFont="1" applyFill="1"/>
    <xf numFmtId="0" fontId="9" fillId="5" borderId="0" xfId="0" applyFont="1" applyFill="1"/>
    <xf numFmtId="0" fontId="10" fillId="3" borderId="2" xfId="2" applyFont="1"/>
    <xf numFmtId="0" fontId="5" fillId="4" borderId="0" xfId="0" applyFont="1" applyFill="1"/>
    <xf numFmtId="0" fontId="11" fillId="5" borderId="0" xfId="0" applyFont="1" applyFill="1"/>
    <xf numFmtId="0" fontId="12" fillId="5" borderId="0" xfId="0" applyFont="1" applyFill="1"/>
    <xf numFmtId="0" fontId="4" fillId="4" borderId="0" xfId="0" applyFont="1" applyFill="1"/>
    <xf numFmtId="0" fontId="13" fillId="6" borderId="0" xfId="0" applyFont="1" applyFill="1"/>
    <xf numFmtId="0" fontId="3" fillId="7" borderId="0" xfId="0" applyFont="1" applyFill="1"/>
    <xf numFmtId="165" fontId="0" fillId="4" borderId="0" xfId="0" applyNumberFormat="1" applyFill="1"/>
    <xf numFmtId="165" fontId="4" fillId="8" borderId="0" xfId="0" applyNumberFormat="1" applyFont="1" applyFill="1"/>
    <xf numFmtId="165" fontId="0" fillId="8" borderId="0" xfId="0" applyNumberFormat="1" applyFill="1"/>
    <xf numFmtId="0" fontId="14" fillId="9" borderId="0" xfId="0" applyFont="1" applyFill="1"/>
    <xf numFmtId="165" fontId="14" fillId="9" borderId="0" xfId="0" applyNumberFormat="1" applyFont="1" applyFill="1"/>
    <xf numFmtId="3" fontId="0" fillId="8" borderId="0" xfId="0" applyNumberFormat="1" applyFill="1"/>
    <xf numFmtId="0" fontId="13" fillId="4" borderId="0" xfId="0" applyFont="1" applyFill="1"/>
    <xf numFmtId="0" fontId="15" fillId="7" borderId="0" xfId="0" applyFont="1" applyFill="1" applyAlignment="1">
      <alignment vertical="center"/>
    </xf>
    <xf numFmtId="0" fontId="0" fillId="6" borderId="0" xfId="0" applyFill="1"/>
    <xf numFmtId="0" fontId="0" fillId="8" borderId="0" xfId="0" applyFill="1"/>
    <xf numFmtId="3" fontId="0" fillId="9" borderId="0" xfId="0" applyNumberFormat="1" applyFill="1"/>
    <xf numFmtId="0" fontId="14" fillId="9" borderId="0" xfId="0" applyFont="1" applyFill="1" applyAlignment="1">
      <alignment horizontal="center"/>
    </xf>
    <xf numFmtId="0" fontId="13" fillId="6" borderId="0" xfId="0" applyFont="1" applyFill="1" applyAlignment="1">
      <alignment horizontal="left" wrapText="1"/>
    </xf>
  </cellXfs>
  <cellStyles count="4">
    <cellStyle name="Input" xfId="1" builtinId="20"/>
    <cellStyle name="Normal" xfId="0" builtinId="0"/>
    <cellStyle name="Normal 2" xfId="3"/>
    <cellStyle name="Output" xfId="2"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options---'!$H$7</c:f>
              <c:strCache>
                <c:ptCount val="1"/>
                <c:pt idx="0">
                  <c:v>CAPEX</c:v>
                </c:pt>
              </c:strCache>
            </c:strRef>
          </c:tx>
          <c:spPr>
            <a:solidFill>
              <a:srgbClr val="FF6D00"/>
            </a:solidFill>
            <a:ln w="25400">
              <a:noFill/>
              <a:prstDash val="solid"/>
            </a:ln>
            <a:effectLst/>
            <a:extLst>
              <a:ext uri="{91240B29-F687-4F45-9708-019B960494DF}">
                <a14:hiddenLine xmlns:a14="http://schemas.microsoft.com/office/drawing/2010/main" w="25400">
                  <a:solidFill>
                    <a:srgbClr val="FF6D00"/>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options---'!$I$7:$AC$7</c:f>
              <c:numCache>
                <c:formatCode>"$"#,##0</c:formatCode>
                <c:ptCount val="21"/>
                <c:pt idx="0">
                  <c:v>6.9283584275260156E-6</c:v>
                </c:pt>
                <c:pt idx="1">
                  <c:v>6.4999973076027318E-6</c:v>
                </c:pt>
                <c:pt idx="2">
                  <c:v>7.6798023255832961E-6</c:v>
                </c:pt>
                <c:pt idx="3">
                  <c:v>7.7500375991803596E-6</c:v>
                </c:pt>
                <c:pt idx="4">
                  <c:v>7.6772924367105584E-6</c:v>
                </c:pt>
                <c:pt idx="5">
                  <c:v>7.5082594121340662E-6</c:v>
                </c:pt>
                <c:pt idx="6">
                  <c:v>7.0976145216263835E-6</c:v>
                </c:pt>
                <c:pt idx="7">
                  <c:v>8.230137085774914E-6</c:v>
                </c:pt>
                <c:pt idx="8">
                  <c:v>7.3748835566220809E-6</c:v>
                </c:pt>
                <c:pt idx="9">
                  <c:v>7.9459830301348115E-3</c:v>
                </c:pt>
                <c:pt idx="10">
                  <c:v>1.4087897552162758E-2</c:v>
                </c:pt>
                <c:pt idx="11">
                  <c:v>-2.3414344060395234</c:v>
                </c:pt>
                <c:pt idx="12">
                  <c:v>-4.2264821542363933</c:v>
                </c:pt>
                <c:pt idx="13">
                  <c:v>-3.917035756521742</c:v>
                </c:pt>
                <c:pt idx="14">
                  <c:v>-3.8170955761501535</c:v>
                </c:pt>
                <c:pt idx="15">
                  <c:v>9.831559979596495</c:v>
                </c:pt>
                <c:pt idx="16">
                  <c:v>61.785784117827021</c:v>
                </c:pt>
                <c:pt idx="17">
                  <c:v>57.307947143149477</c:v>
                </c:pt>
                <c:pt idx="18">
                  <c:v>47.069149985842898</c:v>
                </c:pt>
                <c:pt idx="19">
                  <c:v>52.087745638455175</c:v>
                </c:pt>
                <c:pt idx="20">
                  <c:v>52.058983048595316</c:v>
                </c:pt>
              </c:numCache>
            </c:numRef>
          </c:val>
          <c:extLst>
            <c:ext xmlns:c16="http://schemas.microsoft.com/office/drawing/2014/chart" uri="{C3380CC4-5D6E-409C-BE32-E72D297353CC}">
              <c16:uniqueId val="{00000000-2B33-4C28-B8AC-D547DB29EF47}"/>
            </c:ext>
          </c:extLst>
        </c:ser>
        <c:ser>
          <c:idx val="1"/>
          <c:order val="1"/>
          <c:tx>
            <c:strRef>
              <c:f>'---Compare options---'!$H$8</c:f>
              <c:strCache>
                <c:ptCount val="1"/>
                <c:pt idx="0">
                  <c:v>FOM</c:v>
                </c:pt>
              </c:strCache>
            </c:strRef>
          </c:tx>
          <c:spPr>
            <a:solidFill>
              <a:srgbClr val="188CE5"/>
            </a:solidFill>
            <a:ln w="25400">
              <a:noFill/>
              <a:prstDash val="solid"/>
            </a:ln>
            <a:effectLst/>
            <a:extLst>
              <a:ext uri="{91240B29-F687-4F45-9708-019B960494DF}">
                <a14:hiddenLine xmlns:a14="http://schemas.microsoft.com/office/drawing/2010/main" w="25400">
                  <a:solidFill>
                    <a:srgbClr val="188CE5"/>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options---'!$I$8:$AC$8</c:f>
              <c:numCache>
                <c:formatCode>"$"#,##0</c:formatCode>
                <c:ptCount val="21"/>
                <c:pt idx="0">
                  <c:v>1.007285628618116E-6</c:v>
                </c:pt>
                <c:pt idx="1">
                  <c:v>9.5030630836845377E-7</c:v>
                </c:pt>
                <c:pt idx="2">
                  <c:v>9.9085489637218414E-7</c:v>
                </c:pt>
                <c:pt idx="3">
                  <c:v>1.025979538098909E-6</c:v>
                </c:pt>
                <c:pt idx="4">
                  <c:v>9.9576380307553326E-7</c:v>
                </c:pt>
                <c:pt idx="5">
                  <c:v>9.091827596421353E-7</c:v>
                </c:pt>
                <c:pt idx="6">
                  <c:v>7.6629227987723425E-7</c:v>
                </c:pt>
                <c:pt idx="7">
                  <c:v>1.0094895260408521E-6</c:v>
                </c:pt>
                <c:pt idx="8">
                  <c:v>8.4478393546305598E-7</c:v>
                </c:pt>
                <c:pt idx="9">
                  <c:v>-3.6395504474494376E-2</c:v>
                </c:pt>
                <c:pt idx="10">
                  <c:v>19.681308898401461</c:v>
                </c:pt>
                <c:pt idx="11">
                  <c:v>76.985895931610784</c:v>
                </c:pt>
                <c:pt idx="12">
                  <c:v>22.516670396778093</c:v>
                </c:pt>
                <c:pt idx="13">
                  <c:v>20.868091215930807</c:v>
                </c:pt>
                <c:pt idx="14">
                  <c:v>30.794887807948427</c:v>
                </c:pt>
                <c:pt idx="15">
                  <c:v>21.616722260262033</c:v>
                </c:pt>
                <c:pt idx="16">
                  <c:v>18.676839432279593</c:v>
                </c:pt>
                <c:pt idx="17">
                  <c:v>24.590812334051442</c:v>
                </c:pt>
                <c:pt idx="18">
                  <c:v>21.473060613323703</c:v>
                </c:pt>
                <c:pt idx="19">
                  <c:v>19.777585084294113</c:v>
                </c:pt>
                <c:pt idx="20">
                  <c:v>16.718620908815399</c:v>
                </c:pt>
              </c:numCache>
            </c:numRef>
          </c:val>
          <c:extLst>
            <c:ext xmlns:c16="http://schemas.microsoft.com/office/drawing/2014/chart" uri="{C3380CC4-5D6E-409C-BE32-E72D297353CC}">
              <c16:uniqueId val="{00000001-2B33-4C28-B8AC-D547DB29EF47}"/>
            </c:ext>
          </c:extLst>
        </c:ser>
        <c:ser>
          <c:idx val="2"/>
          <c:order val="2"/>
          <c:tx>
            <c:strRef>
              <c:f>'---Compare options---'!$H$9</c:f>
              <c:strCache>
                <c:ptCount val="1"/>
                <c:pt idx="0">
                  <c:v>Fuel</c:v>
                </c:pt>
              </c:strCache>
            </c:strRef>
          </c:tx>
          <c:spPr>
            <a:solidFill>
              <a:srgbClr val="2DB757"/>
            </a:solidFill>
            <a:ln w="25400">
              <a:noFill/>
              <a:prstDash val="solid"/>
            </a:ln>
            <a:effectLst/>
            <a:extLst>
              <a:ext uri="{91240B29-F687-4F45-9708-019B960494DF}">
                <a14:hiddenLine xmlns:a14="http://schemas.microsoft.com/office/drawing/2010/main" w="25400">
                  <a:solidFill>
                    <a:srgbClr val="2DB757"/>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options---'!$I$9:$AC$9</c:f>
              <c:numCache>
                <c:formatCode>"$"#,##0</c:formatCode>
                <c:ptCount val="21"/>
                <c:pt idx="0">
                  <c:v>-4.763240542262793E-3</c:v>
                </c:pt>
                <c:pt idx="1">
                  <c:v>-7.289462956041097E-2</c:v>
                </c:pt>
                <c:pt idx="2">
                  <c:v>-2.7998668371234089E-2</c:v>
                </c:pt>
                <c:pt idx="3">
                  <c:v>9.8998369538225231E-2</c:v>
                </c:pt>
                <c:pt idx="4">
                  <c:v>-8.0206034609815111E-2</c:v>
                </c:pt>
                <c:pt idx="5">
                  <c:v>2.5787595566362145E-4</c:v>
                </c:pt>
                <c:pt idx="6">
                  <c:v>21.091952308647802</c:v>
                </c:pt>
                <c:pt idx="7">
                  <c:v>22.815310921467027</c:v>
                </c:pt>
                <c:pt idx="8">
                  <c:v>24.308999747377587</c:v>
                </c:pt>
                <c:pt idx="9">
                  <c:v>33.80984225317696</c:v>
                </c:pt>
                <c:pt idx="10">
                  <c:v>29.660970436754287</c:v>
                </c:pt>
                <c:pt idx="11">
                  <c:v>35.075651400574365</c:v>
                </c:pt>
                <c:pt idx="12">
                  <c:v>31.518936643314607</c:v>
                </c:pt>
                <c:pt idx="13">
                  <c:v>30.813590018638759</c:v>
                </c:pt>
                <c:pt idx="14">
                  <c:v>29.438716584914424</c:v>
                </c:pt>
                <c:pt idx="15">
                  <c:v>22.96868556969968</c:v>
                </c:pt>
                <c:pt idx="16">
                  <c:v>7.0774707581842087</c:v>
                </c:pt>
                <c:pt idx="17">
                  <c:v>8.6228946918487779</c:v>
                </c:pt>
                <c:pt idx="18">
                  <c:v>15.421972783793171</c:v>
                </c:pt>
                <c:pt idx="19">
                  <c:v>9.2652645993764171</c:v>
                </c:pt>
                <c:pt idx="20">
                  <c:v>16.365535367713075</c:v>
                </c:pt>
              </c:numCache>
            </c:numRef>
          </c:val>
          <c:extLst>
            <c:ext xmlns:c16="http://schemas.microsoft.com/office/drawing/2014/chart" uri="{C3380CC4-5D6E-409C-BE32-E72D297353CC}">
              <c16:uniqueId val="{00000002-2B33-4C28-B8AC-D547DB29EF47}"/>
            </c:ext>
          </c:extLst>
        </c:ser>
        <c:ser>
          <c:idx val="3"/>
          <c:order val="3"/>
          <c:tx>
            <c:strRef>
              <c:f>'---Compare options---'!$H$10</c:f>
              <c:strCache>
                <c:ptCount val="1"/>
                <c:pt idx="0">
                  <c:v>VOM</c:v>
                </c:pt>
              </c:strCache>
            </c:strRef>
          </c:tx>
          <c:spPr>
            <a:solidFill>
              <a:srgbClr val="3D108A"/>
            </a:solidFill>
            <a:ln w="25400">
              <a:noFill/>
              <a:prstDash val="solid"/>
            </a:ln>
            <a:effectLst/>
            <a:extLst>
              <a:ext uri="{91240B29-F687-4F45-9708-019B960494DF}">
                <a14:hiddenLine xmlns:a14="http://schemas.microsoft.com/office/drawing/2010/main" w="25400">
                  <a:solidFill>
                    <a:srgbClr val="3D108A"/>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options---'!$I$10:$AC$10</c:f>
              <c:numCache>
                <c:formatCode>"$"#,##0</c:formatCode>
                <c:ptCount val="21"/>
                <c:pt idx="0">
                  <c:v>-8.00550777639728E-3</c:v>
                </c:pt>
                <c:pt idx="1">
                  <c:v>2.1323021423188038E-2</c:v>
                </c:pt>
                <c:pt idx="2">
                  <c:v>-2.0346214817778673E-2</c:v>
                </c:pt>
                <c:pt idx="3">
                  <c:v>-0.10899505554058124</c:v>
                </c:pt>
                <c:pt idx="4">
                  <c:v>-2.8745826414669864E-3</c:v>
                </c:pt>
                <c:pt idx="5">
                  <c:v>7.0729560010368E-3</c:v>
                </c:pt>
                <c:pt idx="6">
                  <c:v>-7.9702893579531224</c:v>
                </c:pt>
                <c:pt idx="7">
                  <c:v>-7.64001652071072</c:v>
                </c:pt>
                <c:pt idx="8">
                  <c:v>-6.7032774225130565</c:v>
                </c:pt>
                <c:pt idx="9">
                  <c:v>-6.785697108399618</c:v>
                </c:pt>
                <c:pt idx="10">
                  <c:v>-5.657815330196259</c:v>
                </c:pt>
                <c:pt idx="11">
                  <c:v>-5.9132304144349472</c:v>
                </c:pt>
                <c:pt idx="12">
                  <c:v>-5.3400485632292405</c:v>
                </c:pt>
                <c:pt idx="13">
                  <c:v>-5.031783189247391</c:v>
                </c:pt>
                <c:pt idx="14">
                  <c:v>-3.9613514581099443</c:v>
                </c:pt>
                <c:pt idx="15">
                  <c:v>-3.6803361441401359</c:v>
                </c:pt>
                <c:pt idx="16">
                  <c:v>-6.8479727108936643</c:v>
                </c:pt>
                <c:pt idx="17">
                  <c:v>-5.7780613115992745</c:v>
                </c:pt>
                <c:pt idx="18">
                  <c:v>-4.4722363065560344</c:v>
                </c:pt>
                <c:pt idx="19">
                  <c:v>-3.8063002826820886</c:v>
                </c:pt>
                <c:pt idx="20">
                  <c:v>-4.4147047287885073</c:v>
                </c:pt>
              </c:numCache>
            </c:numRef>
          </c:val>
          <c:extLst>
            <c:ext xmlns:c16="http://schemas.microsoft.com/office/drawing/2014/chart" uri="{C3380CC4-5D6E-409C-BE32-E72D297353CC}">
              <c16:uniqueId val="{00000003-2B33-4C28-B8AC-D547DB29EF47}"/>
            </c:ext>
          </c:extLst>
        </c:ser>
        <c:ser>
          <c:idx val="4"/>
          <c:order val="4"/>
          <c:tx>
            <c:strRef>
              <c:f>'---Compare options---'!$H$11</c:f>
              <c:strCache>
                <c:ptCount val="1"/>
                <c:pt idx="0">
                  <c:v>REHAB</c:v>
                </c:pt>
              </c:strCache>
            </c:strRef>
          </c:tx>
          <c:spPr>
            <a:solidFill>
              <a:srgbClr val="750E5C"/>
            </a:solidFill>
            <a:ln w="25400">
              <a:noFill/>
              <a:prstDash val="solid"/>
            </a:ln>
            <a:effectLst/>
            <a:extLst>
              <a:ext uri="{91240B29-F687-4F45-9708-019B960494DF}">
                <a14:hiddenLine xmlns:a14="http://schemas.microsoft.com/office/drawing/2010/main" w="25400">
                  <a:solidFill>
                    <a:srgbClr val="750E5C"/>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options---'!$I$11:$AC$11</c:f>
              <c:numCache>
                <c:formatCode>"$"#,##0</c:formatCode>
                <c:ptCount val="21"/>
                <c:pt idx="0">
                  <c:v>0</c:v>
                </c:pt>
                <c:pt idx="1">
                  <c:v>0</c:v>
                </c:pt>
                <c:pt idx="2">
                  <c:v>0</c:v>
                </c:pt>
                <c:pt idx="3">
                  <c:v>0</c:v>
                </c:pt>
                <c:pt idx="4">
                  <c:v>0</c:v>
                </c:pt>
                <c:pt idx="5">
                  <c:v>0</c:v>
                </c:pt>
                <c:pt idx="6">
                  <c:v>0</c:v>
                </c:pt>
                <c:pt idx="7">
                  <c:v>0</c:v>
                </c:pt>
                <c:pt idx="8">
                  <c:v>0</c:v>
                </c:pt>
                <c:pt idx="9">
                  <c:v>-1.1249980998400134E-6</c:v>
                </c:pt>
                <c:pt idx="10">
                  <c:v>-3.2650868325839091</c:v>
                </c:pt>
                <c:pt idx="11">
                  <c:v>-11.947627614890996</c:v>
                </c:pt>
                <c:pt idx="12">
                  <c:v>0</c:v>
                </c:pt>
                <c:pt idx="13">
                  <c:v>0</c:v>
                </c:pt>
                <c:pt idx="14">
                  <c:v>-2.2919801671430831</c:v>
                </c:pt>
                <c:pt idx="15">
                  <c:v>7.4741894970170108E-6</c:v>
                </c:pt>
                <c:pt idx="16">
                  <c:v>1.7464644527730488</c:v>
                </c:pt>
                <c:pt idx="17">
                  <c:v>0</c:v>
                </c:pt>
                <c:pt idx="18">
                  <c:v>0</c:v>
                </c:pt>
                <c:pt idx="19">
                  <c:v>0</c:v>
                </c:pt>
                <c:pt idx="20">
                  <c:v>0</c:v>
                </c:pt>
              </c:numCache>
            </c:numRef>
          </c:val>
          <c:extLst>
            <c:ext xmlns:c16="http://schemas.microsoft.com/office/drawing/2014/chart" uri="{C3380CC4-5D6E-409C-BE32-E72D297353CC}">
              <c16:uniqueId val="{00000004-2B33-4C28-B8AC-D547DB29EF47}"/>
            </c:ext>
          </c:extLst>
        </c:ser>
        <c:ser>
          <c:idx val="5"/>
          <c:order val="5"/>
          <c:tx>
            <c:strRef>
              <c:f>'---Compare options---'!$H$12</c:f>
              <c:strCache>
                <c:ptCount val="1"/>
                <c:pt idx="0">
                  <c:v>REZ</c:v>
                </c:pt>
              </c:strCache>
            </c:strRef>
          </c:tx>
          <c:spPr>
            <a:solidFill>
              <a:srgbClr val="FF4136"/>
            </a:solidFill>
            <a:ln w="25400">
              <a:noFill/>
              <a:prstDash val="solid"/>
            </a:ln>
            <a:effectLst/>
            <a:extLst>
              <a:ext uri="{91240B29-F687-4F45-9708-019B960494DF}">
                <a14:hiddenLine xmlns:a14="http://schemas.microsoft.com/office/drawing/2010/main" w="25400">
                  <a:solidFill>
                    <a:srgbClr val="FF4136"/>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options---'!$I$12:$AC$12</c:f>
              <c:numCache>
                <c:formatCode>"$"#,##0</c:formatCode>
                <c:ptCount val="21"/>
                <c:pt idx="0">
                  <c:v>3.08649189318115E-7</c:v>
                </c:pt>
                <c:pt idx="1">
                  <c:v>3.1927489985986646E-7</c:v>
                </c:pt>
                <c:pt idx="2">
                  <c:v>3.2807313158102641E-7</c:v>
                </c:pt>
                <c:pt idx="3">
                  <c:v>3.3054788225242948E-7</c:v>
                </c:pt>
                <c:pt idx="4">
                  <c:v>3.4114682235460369E-7</c:v>
                </c:pt>
                <c:pt idx="5">
                  <c:v>3.5046516625391202E-7</c:v>
                </c:pt>
                <c:pt idx="6">
                  <c:v>3.4176934408815122E-7</c:v>
                </c:pt>
                <c:pt idx="7">
                  <c:v>3.5580896598437993E-7</c:v>
                </c:pt>
                <c:pt idx="8">
                  <c:v>3.4581680400498602E-7</c:v>
                </c:pt>
                <c:pt idx="9">
                  <c:v>0.57231917744194749</c:v>
                </c:pt>
                <c:pt idx="10">
                  <c:v>1.3601985997701225</c:v>
                </c:pt>
                <c:pt idx="11">
                  <c:v>2.5242871218329239</c:v>
                </c:pt>
                <c:pt idx="12">
                  <c:v>3.5139399639584443</c:v>
                </c:pt>
                <c:pt idx="13">
                  <c:v>4.3451425389970666</c:v>
                </c:pt>
                <c:pt idx="14">
                  <c:v>5.0490647005562259</c:v>
                </c:pt>
                <c:pt idx="15">
                  <c:v>5.6008541776205929</c:v>
                </c:pt>
                <c:pt idx="16">
                  <c:v>5.7798845593761925</c:v>
                </c:pt>
                <c:pt idx="17">
                  <c:v>5.8236889961787792</c:v>
                </c:pt>
                <c:pt idx="18">
                  <c:v>5.7002776578526104</c:v>
                </c:pt>
                <c:pt idx="19">
                  <c:v>5.5363019235947428</c:v>
                </c:pt>
                <c:pt idx="20">
                  <c:v>5.1309563699345526</c:v>
                </c:pt>
              </c:numCache>
            </c:numRef>
          </c:val>
          <c:extLst>
            <c:ext xmlns:c16="http://schemas.microsoft.com/office/drawing/2014/chart" uri="{C3380CC4-5D6E-409C-BE32-E72D297353CC}">
              <c16:uniqueId val="{00000005-2B33-4C28-B8AC-D547DB29EF47}"/>
            </c:ext>
          </c:extLst>
        </c:ser>
        <c:ser>
          <c:idx val="6"/>
          <c:order val="6"/>
          <c:tx>
            <c:strRef>
              <c:f>'---Compare options---'!$H$13</c:f>
              <c:strCache>
                <c:ptCount val="1"/>
                <c:pt idx="0">
                  <c:v>USE+DSP</c:v>
                </c:pt>
              </c:strCache>
            </c:strRef>
          </c:tx>
          <c:spPr>
            <a:solidFill>
              <a:srgbClr val="27ACAA"/>
            </a:solidFill>
            <a:ln>
              <a:noFill/>
              <a:prstDash val="solid"/>
            </a:ln>
            <a:effectLst/>
            <a:extLst>
              <a:ext uri="{91240B29-F687-4F45-9708-019B960494DF}">
                <a14:hiddenLine xmlns:a14="http://schemas.microsoft.com/office/drawing/2010/main">
                  <a:solidFill>
                    <a:srgbClr val="27ACAA"/>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options---'!$I$13:$AC$13</c:f>
              <c:numCache>
                <c:formatCode>"$"#,##0</c:formatCode>
                <c:ptCount val="21"/>
                <c:pt idx="0">
                  <c:v>1.1251589939999999E-6</c:v>
                </c:pt>
                <c:pt idx="1">
                  <c:v>1.1239562380000004E-6</c:v>
                </c:pt>
                <c:pt idx="2">
                  <c:v>1.1337661025000003E-6</c:v>
                </c:pt>
                <c:pt idx="3">
                  <c:v>1.1292987769999998E-6</c:v>
                </c:pt>
                <c:pt idx="4">
                  <c:v>1.1274032610000003E-6</c:v>
                </c:pt>
                <c:pt idx="5">
                  <c:v>1.1263844259999995E-6</c:v>
                </c:pt>
                <c:pt idx="6">
                  <c:v>1.1308884040000003E-6</c:v>
                </c:pt>
                <c:pt idx="7">
                  <c:v>1.1296044610000004E-6</c:v>
                </c:pt>
                <c:pt idx="8">
                  <c:v>1.1277065580000003E-6</c:v>
                </c:pt>
                <c:pt idx="9">
                  <c:v>1.1299062450000007E-6</c:v>
                </c:pt>
                <c:pt idx="10">
                  <c:v>1.1325496720000001E-6</c:v>
                </c:pt>
                <c:pt idx="11">
                  <c:v>1.1345611470000003E-6</c:v>
                </c:pt>
                <c:pt idx="12">
                  <c:v>-4.7809643979235259E-6</c:v>
                </c:pt>
                <c:pt idx="13">
                  <c:v>1.1373648275000001E-6</c:v>
                </c:pt>
                <c:pt idx="14">
                  <c:v>2.2215312474459861</c:v>
                </c:pt>
                <c:pt idx="15">
                  <c:v>2.300683119530484</c:v>
                </c:pt>
                <c:pt idx="16">
                  <c:v>-1.8986641461476066</c:v>
                </c:pt>
                <c:pt idx="17">
                  <c:v>-0.86322836092714628</c:v>
                </c:pt>
                <c:pt idx="18">
                  <c:v>-0.15677094914455819</c:v>
                </c:pt>
                <c:pt idx="19">
                  <c:v>-8.2375424187217643</c:v>
                </c:pt>
                <c:pt idx="20">
                  <c:v>7.0078060982851187E-2</c:v>
                </c:pt>
              </c:numCache>
            </c:numRef>
          </c:val>
          <c:extLst>
            <c:ext xmlns:c16="http://schemas.microsoft.com/office/drawing/2014/chart" uri="{C3380CC4-5D6E-409C-BE32-E72D297353CC}">
              <c16:uniqueId val="{00000006-2B33-4C28-B8AC-D547DB29EF47}"/>
            </c:ext>
          </c:extLst>
        </c:ser>
        <c:ser>
          <c:idx val="7"/>
          <c:order val="7"/>
          <c:tx>
            <c:strRef>
              <c:f>'---Compare options---'!$H$14</c:f>
              <c:strCache>
                <c:ptCount val="1"/>
                <c:pt idx="0">
                  <c:v>SyncCon</c:v>
                </c:pt>
              </c:strCache>
            </c:strRef>
          </c:tx>
          <c:spPr>
            <a:solidFill>
              <a:srgbClr val="9C82D4"/>
            </a:solidFill>
            <a:ln>
              <a:noFill/>
              <a:prstDash val="solid"/>
            </a:ln>
            <a:effectLst/>
            <a:extLst>
              <a:ext uri="{91240B29-F687-4F45-9708-019B960494DF}">
                <a14:hiddenLine xmlns:a14="http://schemas.microsoft.com/office/drawing/2010/main">
                  <a:solidFill>
                    <a:srgbClr val="9C82D4"/>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options---'!$I$14:$AC$14</c:f>
              <c:numCache>
                <c:formatCode>"$"#,##0</c:formatCode>
                <c:ptCount val="21"/>
                <c:pt idx="0">
                  <c:v>6.0105458712889689E-3</c:v>
                </c:pt>
                <c:pt idx="1">
                  <c:v>7.4549589878688497E-4</c:v>
                </c:pt>
                <c:pt idx="2">
                  <c:v>1.17024599858496E-3</c:v>
                </c:pt>
                <c:pt idx="3">
                  <c:v>-1.7378251499999921E-2</c:v>
                </c:pt>
                <c:pt idx="4">
                  <c:v>-7.0424097999999963E-2</c:v>
                </c:pt>
                <c:pt idx="5">
                  <c:v>-0.30494249000000012</c:v>
                </c:pt>
                <c:pt idx="6">
                  <c:v>0.27319294999999988</c:v>
                </c:pt>
                <c:pt idx="7">
                  <c:v>0.21571717000000057</c:v>
                </c:pt>
                <c:pt idx="8">
                  <c:v>0.24856535600000029</c:v>
                </c:pt>
                <c:pt idx="9">
                  <c:v>0.10556587399999989</c:v>
                </c:pt>
                <c:pt idx="10">
                  <c:v>5.6898390000000063E-2</c:v>
                </c:pt>
                <c:pt idx="11">
                  <c:v>5.2158813999999894E-2</c:v>
                </c:pt>
                <c:pt idx="12">
                  <c:v>5.9965259999999031E-3</c:v>
                </c:pt>
                <c:pt idx="13">
                  <c:v>1.5646990000000187E-2</c:v>
                </c:pt>
                <c:pt idx="14">
                  <c:v>2.8865449999998416E-3</c:v>
                </c:pt>
                <c:pt idx="15">
                  <c:v>8.6258809999997087E-3</c:v>
                </c:pt>
                <c:pt idx="16">
                  <c:v>1.303922899999975E-2</c:v>
                </c:pt>
                <c:pt idx="17">
                  <c:v>2.6213106000000153E-2</c:v>
                </c:pt>
                <c:pt idx="18">
                  <c:v>4.6645653000000037E-2</c:v>
                </c:pt>
                <c:pt idx="19">
                  <c:v>1.4173619999999119E-3</c:v>
                </c:pt>
                <c:pt idx="20">
                  <c:v>3.6415876999999909E-2</c:v>
                </c:pt>
              </c:numCache>
            </c:numRef>
          </c:val>
          <c:extLst>
            <c:ext xmlns:c16="http://schemas.microsoft.com/office/drawing/2014/chart" uri="{C3380CC4-5D6E-409C-BE32-E72D297353CC}">
              <c16:uniqueId val="{00000007-2B33-4C28-B8AC-D547DB29EF47}"/>
            </c:ext>
          </c:extLst>
        </c:ser>
        <c:dLbls>
          <c:showLegendKey val="0"/>
          <c:showVal val="0"/>
          <c:showCatName val="0"/>
          <c:showSerName val="0"/>
          <c:showPercent val="0"/>
          <c:showBubbleSize val="0"/>
        </c:dLbls>
        <c:gapWidth val="150"/>
        <c:overlap val="100"/>
        <c:axId val="1837395552"/>
        <c:axId val="1837396096"/>
      </c:barChart>
      <c:catAx>
        <c:axId val="1837395552"/>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37396096"/>
        <c:crosses val="autoZero"/>
        <c:auto val="1"/>
        <c:lblAlgn val="ctr"/>
        <c:lblOffset val="100"/>
        <c:noMultiLvlLbl val="0"/>
      </c:catAx>
      <c:valAx>
        <c:axId val="183739609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Annual gross market benefits
($m, discounted to 1 July 2019)</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0"/>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373955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options---'!$H$47</c:f>
              <c:strCache>
                <c:ptCount val="1"/>
                <c:pt idx="0">
                  <c:v>Black Coal</c:v>
                </c:pt>
              </c:strCache>
            </c:strRef>
          </c:tx>
          <c:spPr>
            <a:solidFill>
              <a:srgbClr val="351C21"/>
            </a:solidFill>
            <a:ln w="25400">
              <a:noFill/>
              <a:prstDash val="solid"/>
            </a:ln>
            <a:effectLst/>
            <a:extLst>
              <a:ext uri="{91240B29-F687-4F45-9708-019B960494DF}">
                <a14:hiddenLine xmlns:a14="http://schemas.microsoft.com/office/drawing/2010/main" w="25400">
                  <a:solidFill>
                    <a:srgbClr val="351C21"/>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options---'!$I$47:$AC$47</c:f>
              <c:numCache>
                <c:formatCode>#,##0</c:formatCode>
                <c:ptCount val="21"/>
                <c:pt idx="0">
                  <c:v>-4.8200000004726462E-2</c:v>
                </c:pt>
                <c:pt idx="1">
                  <c:v>-8.4021332440897822E-5</c:v>
                </c:pt>
                <c:pt idx="2">
                  <c:v>-1.9359081095899455E-2</c:v>
                </c:pt>
                <c:pt idx="3">
                  <c:v>-1.7793668499944033</c:v>
                </c:pt>
                <c:pt idx="4">
                  <c:v>7.5582371355703799</c:v>
                </c:pt>
                <c:pt idx="5">
                  <c:v>0.4302311975043267</c:v>
                </c:pt>
                <c:pt idx="6">
                  <c:v>-369.6005627331906</c:v>
                </c:pt>
                <c:pt idx="7">
                  <c:v>-630.27870395296486</c:v>
                </c:pt>
                <c:pt idx="8">
                  <c:v>-1706.2455635043298</c:v>
                </c:pt>
                <c:pt idx="9">
                  <c:v>-3366.1863777724793</c:v>
                </c:pt>
                <c:pt idx="10">
                  <c:v>-3142.6872720253305</c:v>
                </c:pt>
                <c:pt idx="11">
                  <c:v>-2527.45240925291</c:v>
                </c:pt>
                <c:pt idx="12">
                  <c:v>-2384.6013010652823</c:v>
                </c:pt>
                <c:pt idx="13">
                  <c:v>-2460.5809470763343</c:v>
                </c:pt>
                <c:pt idx="14">
                  <c:v>-2608.7971503495792</c:v>
                </c:pt>
                <c:pt idx="15">
                  <c:v>-1870.2690470833986</c:v>
                </c:pt>
                <c:pt idx="16">
                  <c:v>149.22710762842325</c:v>
                </c:pt>
                <c:pt idx="17">
                  <c:v>411.09583701234806</c:v>
                </c:pt>
                <c:pt idx="18">
                  <c:v>366.78283229850786</c:v>
                </c:pt>
                <c:pt idx="19">
                  <c:v>-412.85940278517228</c:v>
                </c:pt>
                <c:pt idx="20">
                  <c:v>613.1375162090626</c:v>
                </c:pt>
              </c:numCache>
            </c:numRef>
          </c:val>
          <c:extLst>
            <c:ext xmlns:c16="http://schemas.microsoft.com/office/drawing/2014/chart" uri="{C3380CC4-5D6E-409C-BE32-E72D297353CC}">
              <c16:uniqueId val="{00000000-9A55-4A6C-82D7-E6CDE35DEF2B}"/>
            </c:ext>
          </c:extLst>
        </c:ser>
        <c:ser>
          <c:idx val="1"/>
          <c:order val="1"/>
          <c:tx>
            <c:strRef>
              <c:f>'---Compare options---'!$H$48</c:f>
              <c:strCache>
                <c:ptCount val="1"/>
                <c:pt idx="0">
                  <c:v>Brown Coal</c:v>
                </c:pt>
              </c:strCache>
            </c:strRef>
          </c:tx>
          <c:spPr>
            <a:solidFill>
              <a:srgbClr val="BC2F00"/>
            </a:solidFill>
            <a:ln w="25400">
              <a:noFill/>
              <a:prstDash val="solid"/>
            </a:ln>
            <a:effectLst/>
            <a:extLst>
              <a:ext uri="{91240B29-F687-4F45-9708-019B960494DF}">
                <a14:hiddenLine xmlns:a14="http://schemas.microsoft.com/office/drawing/2010/main" w="25400">
                  <a:solidFill>
                    <a:srgbClr val="BC2F00"/>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options---'!$I$48:$AC$48</c:f>
              <c:numCache>
                <c:formatCode>#,##0</c:formatCode>
                <c:ptCount val="21"/>
                <c:pt idx="0">
                  <c:v>-0.43628000000899192</c:v>
                </c:pt>
                <c:pt idx="1">
                  <c:v>12.590400000011869</c:v>
                </c:pt>
                <c:pt idx="2">
                  <c:v>6.3682999999873573</c:v>
                </c:pt>
                <c:pt idx="3">
                  <c:v>-14.710999999999331</c:v>
                </c:pt>
                <c:pt idx="4">
                  <c:v>3.5874000000112574</c:v>
                </c:pt>
                <c:pt idx="5">
                  <c:v>-0.43499999999767169</c:v>
                </c:pt>
                <c:pt idx="6">
                  <c:v>-3923.4246000000057</c:v>
                </c:pt>
                <c:pt idx="7">
                  <c:v>-3809.837059999998</c:v>
                </c:pt>
                <c:pt idx="8">
                  <c:v>-2437.1208403633864</c:v>
                </c:pt>
                <c:pt idx="9">
                  <c:v>-1981.220752757341</c:v>
                </c:pt>
                <c:pt idx="10">
                  <c:v>-1683.6039119840279</c:v>
                </c:pt>
                <c:pt idx="11">
                  <c:v>-2609.8218035982391</c:v>
                </c:pt>
                <c:pt idx="12">
                  <c:v>-2994.0269400982834</c:v>
                </c:pt>
                <c:pt idx="13">
                  <c:v>-3202.382604846207</c:v>
                </c:pt>
                <c:pt idx="14">
                  <c:v>-3337.5777675604586</c:v>
                </c:pt>
                <c:pt idx="15">
                  <c:v>-3217.6061656056772</c:v>
                </c:pt>
                <c:pt idx="16">
                  <c:v>-3541.4408692547659</c:v>
                </c:pt>
                <c:pt idx="17">
                  <c:v>-3489.2592838729943</c:v>
                </c:pt>
                <c:pt idx="18">
                  <c:v>-3552.6259128941165</c:v>
                </c:pt>
                <c:pt idx="19">
                  <c:v>-3561.0514251357017</c:v>
                </c:pt>
                <c:pt idx="20">
                  <c:v>-2739.7572430000037</c:v>
                </c:pt>
              </c:numCache>
            </c:numRef>
          </c:val>
          <c:extLst>
            <c:ext xmlns:c16="http://schemas.microsoft.com/office/drawing/2014/chart" uri="{C3380CC4-5D6E-409C-BE32-E72D297353CC}">
              <c16:uniqueId val="{00000001-9A55-4A6C-82D7-E6CDE35DEF2B}"/>
            </c:ext>
          </c:extLst>
        </c:ser>
        <c:ser>
          <c:idx val="2"/>
          <c:order val="2"/>
          <c:tx>
            <c:strRef>
              <c:f>'---Compare options---'!$H$49</c:f>
              <c:strCache>
                <c:ptCount val="1"/>
                <c:pt idx="0">
                  <c:v>CCGT</c:v>
                </c:pt>
              </c:strCache>
            </c:strRef>
          </c:tx>
          <c:spPr>
            <a:solidFill>
              <a:srgbClr val="750E5C"/>
            </a:solidFill>
            <a:ln w="25400">
              <a:noFill/>
              <a:prstDash val="solid"/>
            </a:ln>
            <a:effectLst/>
            <a:extLst>
              <a:ext uri="{91240B29-F687-4F45-9708-019B960494DF}">
                <a14:hiddenLine xmlns:a14="http://schemas.microsoft.com/office/drawing/2010/main" w="25400">
                  <a:solidFill>
                    <a:srgbClr val="750E5C"/>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options---'!$I$49:$AC$49</c:f>
              <c:numCache>
                <c:formatCode>#,##0</c:formatCode>
                <c:ptCount val="21"/>
                <c:pt idx="0">
                  <c:v>-1.0705246950237779E-5</c:v>
                </c:pt>
                <c:pt idx="1">
                  <c:v>-1.143452982432791E-5</c:v>
                </c:pt>
                <c:pt idx="2">
                  <c:v>-1.768188508322055E-5</c:v>
                </c:pt>
                <c:pt idx="3">
                  <c:v>-1.327310155829764E-5</c:v>
                </c:pt>
                <c:pt idx="4">
                  <c:v>-1.4039341522220639E-5</c:v>
                </c:pt>
                <c:pt idx="5">
                  <c:v>-1.5066965261212317E-5</c:v>
                </c:pt>
                <c:pt idx="6">
                  <c:v>-1.6493847397214267E-5</c:v>
                </c:pt>
                <c:pt idx="7">
                  <c:v>-1.8062263279716717E-5</c:v>
                </c:pt>
                <c:pt idx="8">
                  <c:v>-1.936522903633886E-5</c:v>
                </c:pt>
                <c:pt idx="9">
                  <c:v>-2.1449948917506845E-5</c:v>
                </c:pt>
                <c:pt idx="10">
                  <c:v>6.379491323059483E-2</c:v>
                </c:pt>
                <c:pt idx="11">
                  <c:v>-2.5393223559603939E-2</c:v>
                </c:pt>
                <c:pt idx="12">
                  <c:v>0.16380887507125408</c:v>
                </c:pt>
                <c:pt idx="13">
                  <c:v>0.16231063443888161</c:v>
                </c:pt>
                <c:pt idx="14">
                  <c:v>1.208657748524729</c:v>
                </c:pt>
                <c:pt idx="15">
                  <c:v>3.1550650258670885</c:v>
                </c:pt>
                <c:pt idx="16">
                  <c:v>22.710096187809995</c:v>
                </c:pt>
                <c:pt idx="17">
                  <c:v>-66.877689278864182</c:v>
                </c:pt>
                <c:pt idx="18">
                  <c:v>-621.18982764524731</c:v>
                </c:pt>
                <c:pt idx="19">
                  <c:v>-0.97928885945293587</c:v>
                </c:pt>
                <c:pt idx="20">
                  <c:v>-1064.6993280633926</c:v>
                </c:pt>
              </c:numCache>
            </c:numRef>
          </c:val>
          <c:extLst>
            <c:ext xmlns:c16="http://schemas.microsoft.com/office/drawing/2014/chart" uri="{C3380CC4-5D6E-409C-BE32-E72D297353CC}">
              <c16:uniqueId val="{00000002-9A55-4A6C-82D7-E6CDE35DEF2B}"/>
            </c:ext>
          </c:extLst>
        </c:ser>
        <c:ser>
          <c:idx val="3"/>
          <c:order val="3"/>
          <c:tx>
            <c:strRef>
              <c:f>'---Compare options---'!$H$50</c:f>
              <c:strCache>
                <c:ptCount val="1"/>
                <c:pt idx="0">
                  <c:v>Gas - Steam</c:v>
                </c:pt>
              </c:strCache>
            </c:strRef>
          </c:tx>
          <c:spPr>
            <a:solidFill>
              <a:srgbClr val="8CE8AD"/>
            </a:solidFill>
            <a:ln w="25400">
              <a:noFill/>
              <a:prstDash val="solid"/>
            </a:ln>
            <a:effectLst/>
            <a:extLst>
              <a:ext uri="{91240B29-F687-4F45-9708-019B960494DF}">
                <a14:hiddenLine xmlns:a14="http://schemas.microsoft.com/office/drawing/2010/main" w="25400">
                  <a:solidFill>
                    <a:srgbClr val="8CE8AD"/>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options---'!$I$50:$AC$50</c:f>
              <c:numCache>
                <c:formatCode>#,##0</c:formatCode>
                <c:ptCount val="21"/>
                <c:pt idx="0">
                  <c:v>-6.9999998686398612E-7</c:v>
                </c:pt>
                <c:pt idx="1">
                  <c:v>-8.000000661922968E-7</c:v>
                </c:pt>
                <c:pt idx="2">
                  <c:v>-9.9999999747524271E-7</c:v>
                </c:pt>
                <c:pt idx="3">
                  <c:v>-8.4263538724371756E-7</c:v>
                </c:pt>
                <c:pt idx="4">
                  <c:v>-8.5381935832629097E-7</c:v>
                </c:pt>
                <c:pt idx="5">
                  <c:v>-9.0000000341206032E-7</c:v>
                </c:pt>
                <c:pt idx="6">
                  <c:v>-1.3323765400000127</c:v>
                </c:pt>
                <c:pt idx="7">
                  <c:v>-1.4179919999999697</c:v>
                </c:pt>
                <c:pt idx="8">
                  <c:v>-3.1135479999999802</c:v>
                </c:pt>
                <c:pt idx="9">
                  <c:v>-2.2288567538884081</c:v>
                </c:pt>
                <c:pt idx="10">
                  <c:v>-3.2853911531140056</c:v>
                </c:pt>
                <c:pt idx="11">
                  <c:v>-3.161922699999991</c:v>
                </c:pt>
                <c:pt idx="12">
                  <c:v>-1.9927741148117093</c:v>
                </c:pt>
                <c:pt idx="13">
                  <c:v>-3.8092029246181767</c:v>
                </c:pt>
                <c:pt idx="14">
                  <c:v>-13.146893700000007</c:v>
                </c:pt>
                <c:pt idx="15">
                  <c:v>-9.387027799999899</c:v>
                </c:pt>
                <c:pt idx="16">
                  <c:v>-3.1904579999999925</c:v>
                </c:pt>
                <c:pt idx="17">
                  <c:v>-7.9548089999999974</c:v>
                </c:pt>
                <c:pt idx="18">
                  <c:v>0</c:v>
                </c:pt>
                <c:pt idx="19">
                  <c:v>0</c:v>
                </c:pt>
                <c:pt idx="20">
                  <c:v>0</c:v>
                </c:pt>
              </c:numCache>
            </c:numRef>
          </c:val>
          <c:extLst>
            <c:ext xmlns:c16="http://schemas.microsoft.com/office/drawing/2014/chart" uri="{C3380CC4-5D6E-409C-BE32-E72D297353CC}">
              <c16:uniqueId val="{00000003-9A55-4A6C-82D7-E6CDE35DEF2B}"/>
            </c:ext>
          </c:extLst>
        </c:ser>
        <c:ser>
          <c:idx val="4"/>
          <c:order val="4"/>
          <c:tx>
            <c:strRef>
              <c:f>'---Compare options---'!$H$51</c:f>
              <c:strCache>
                <c:ptCount val="1"/>
                <c:pt idx="0">
                  <c:v>OCGT / Diesel</c:v>
                </c:pt>
              </c:strCache>
            </c:strRef>
          </c:tx>
          <c:spPr>
            <a:solidFill>
              <a:srgbClr val="C981B2"/>
            </a:solidFill>
            <a:ln w="25400">
              <a:noFill/>
              <a:prstDash val="solid"/>
            </a:ln>
            <a:effectLst/>
            <a:extLst>
              <a:ext uri="{91240B29-F687-4F45-9708-019B960494DF}">
                <a14:hiddenLine xmlns:a14="http://schemas.microsoft.com/office/drawing/2010/main" w="25400">
                  <a:solidFill>
                    <a:srgbClr val="C981B2"/>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options---'!$I$51:$AC$51</c:f>
              <c:numCache>
                <c:formatCode>#,##0</c:formatCode>
                <c:ptCount val="21"/>
                <c:pt idx="0">
                  <c:v>-1.5773935199803191E-5</c:v>
                </c:pt>
                <c:pt idx="1">
                  <c:v>-1.4599069515952579E-5</c:v>
                </c:pt>
                <c:pt idx="2">
                  <c:v>-1.6136027760182969E-5</c:v>
                </c:pt>
                <c:pt idx="3">
                  <c:v>-1.7831191457984286E-5</c:v>
                </c:pt>
                <c:pt idx="4">
                  <c:v>-1.8937612867E-5</c:v>
                </c:pt>
                <c:pt idx="5">
                  <c:v>-2.037896871498468E-5</c:v>
                </c:pt>
                <c:pt idx="6">
                  <c:v>-1.7191032117344938</c:v>
                </c:pt>
                <c:pt idx="7">
                  <c:v>-3.4925759582583482</c:v>
                </c:pt>
                <c:pt idx="8">
                  <c:v>-3.9377617307299175</c:v>
                </c:pt>
                <c:pt idx="9">
                  <c:v>-1.9351031904335976</c:v>
                </c:pt>
                <c:pt idx="10">
                  <c:v>-4.3913383431261339</c:v>
                </c:pt>
                <c:pt idx="11">
                  <c:v>-11.198084574097177</c:v>
                </c:pt>
                <c:pt idx="12">
                  <c:v>-2.7839842342244383</c:v>
                </c:pt>
                <c:pt idx="13">
                  <c:v>-5.8582093895323899</c:v>
                </c:pt>
                <c:pt idx="14">
                  <c:v>-25.037536263181167</c:v>
                </c:pt>
                <c:pt idx="15">
                  <c:v>-27.668299866630406</c:v>
                </c:pt>
                <c:pt idx="16">
                  <c:v>-9.8365762095823897</c:v>
                </c:pt>
                <c:pt idx="17">
                  <c:v>-72.379446508348508</c:v>
                </c:pt>
                <c:pt idx="18">
                  <c:v>-137.72067859937761</c:v>
                </c:pt>
                <c:pt idx="19">
                  <c:v>-7.8041948707762856</c:v>
                </c:pt>
                <c:pt idx="20">
                  <c:v>-133.14857189922623</c:v>
                </c:pt>
              </c:numCache>
            </c:numRef>
          </c:val>
          <c:extLst>
            <c:ext xmlns:c16="http://schemas.microsoft.com/office/drawing/2014/chart" uri="{C3380CC4-5D6E-409C-BE32-E72D297353CC}">
              <c16:uniqueId val="{00000004-9A55-4A6C-82D7-E6CDE35DEF2B}"/>
            </c:ext>
          </c:extLst>
        </c:ser>
        <c:ser>
          <c:idx val="5"/>
          <c:order val="5"/>
          <c:tx>
            <c:strRef>
              <c:f>'---Compare options---'!$H$52</c:f>
              <c:strCache>
                <c:ptCount val="1"/>
                <c:pt idx="0">
                  <c:v>Hydro</c:v>
                </c:pt>
              </c:strCache>
            </c:strRef>
          </c:tx>
          <c:spPr>
            <a:solidFill>
              <a:srgbClr val="188CE5"/>
            </a:solidFill>
            <a:ln w="25400">
              <a:noFill/>
              <a:prstDash val="solid"/>
            </a:ln>
            <a:effectLst/>
            <a:extLst>
              <a:ext uri="{91240B29-F687-4F45-9708-019B960494DF}">
                <a14:hiddenLine xmlns:a14="http://schemas.microsoft.com/office/drawing/2010/main" w="25400">
                  <a:solidFill>
                    <a:srgbClr val="188CE5"/>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options---'!$I$52:$AC$52</c:f>
              <c:numCache>
                <c:formatCode>#,##0</c:formatCode>
                <c:ptCount val="21"/>
                <c:pt idx="0">
                  <c:v>-0.78902300000299874</c:v>
                </c:pt>
                <c:pt idx="1">
                  <c:v>-14.499957999996695</c:v>
                </c:pt>
                <c:pt idx="2">
                  <c:v>-6.5588840000000346</c:v>
                </c:pt>
                <c:pt idx="3">
                  <c:v>18.23608299999978</c:v>
                </c:pt>
                <c:pt idx="4">
                  <c:v>-20.194565999998304</c:v>
                </c:pt>
                <c:pt idx="5">
                  <c:v>-1.8546739060002437</c:v>
                </c:pt>
                <c:pt idx="6">
                  <c:v>4643.024872035001</c:v>
                </c:pt>
                <c:pt idx="7">
                  <c:v>4777.7404176859927</c:v>
                </c:pt>
                <c:pt idx="8">
                  <c:v>4447.9045550699884</c:v>
                </c:pt>
                <c:pt idx="9">
                  <c:v>5263.0196040299961</c:v>
                </c:pt>
                <c:pt idx="10">
                  <c:v>4696.1142131560027</c:v>
                </c:pt>
                <c:pt idx="11">
                  <c:v>5120.6757744839997</c:v>
                </c:pt>
                <c:pt idx="12">
                  <c:v>5162.6571127880034</c:v>
                </c:pt>
                <c:pt idx="13">
                  <c:v>5309.2835898209996</c:v>
                </c:pt>
                <c:pt idx="14">
                  <c:v>5386.8404665899998</c:v>
                </c:pt>
                <c:pt idx="15">
                  <c:v>5233.7269421440014</c:v>
                </c:pt>
                <c:pt idx="16">
                  <c:v>6343.2856326269975</c:v>
                </c:pt>
                <c:pt idx="17">
                  <c:v>6163.922820253003</c:v>
                </c:pt>
                <c:pt idx="18">
                  <c:v>6057.7146778599999</c:v>
                </c:pt>
                <c:pt idx="19">
                  <c:v>5649.0520028649953</c:v>
                </c:pt>
                <c:pt idx="20">
                  <c:v>6217.4713803200011</c:v>
                </c:pt>
              </c:numCache>
            </c:numRef>
          </c:val>
          <c:extLst>
            <c:ext xmlns:c16="http://schemas.microsoft.com/office/drawing/2014/chart" uri="{C3380CC4-5D6E-409C-BE32-E72D297353CC}">
              <c16:uniqueId val="{00000005-9A55-4A6C-82D7-E6CDE35DEF2B}"/>
            </c:ext>
          </c:extLst>
        </c:ser>
        <c:ser>
          <c:idx val="6"/>
          <c:order val="6"/>
          <c:tx>
            <c:strRef>
              <c:f>'---Compare options---'!$H$53</c:f>
              <c:strCache>
                <c:ptCount val="1"/>
                <c:pt idx="0">
                  <c:v>Wind</c:v>
                </c:pt>
              </c:strCache>
            </c:strRef>
          </c:tx>
          <c:spPr>
            <a:solidFill>
              <a:srgbClr val="168736"/>
            </a:solidFill>
            <a:ln w="25400">
              <a:noFill/>
              <a:prstDash val="solid"/>
            </a:ln>
            <a:effectLst/>
            <a:extLst>
              <a:ext uri="{91240B29-F687-4F45-9708-019B960494DF}">
                <a14:hiddenLine xmlns:a14="http://schemas.microsoft.com/office/drawing/2010/main" w="25400">
                  <a:solidFill>
                    <a:srgbClr val="168736"/>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options---'!$I$53:$AC$53</c:f>
              <c:numCache>
                <c:formatCode>#,##0</c:formatCode>
                <c:ptCount val="21"/>
                <c:pt idx="0">
                  <c:v>-3.0547986534656957E-4</c:v>
                </c:pt>
                <c:pt idx="1">
                  <c:v>1.9494022853905335E-4</c:v>
                </c:pt>
                <c:pt idx="2">
                  <c:v>9.9140845122747123E-5</c:v>
                </c:pt>
                <c:pt idx="3">
                  <c:v>8.2374779594829306E-5</c:v>
                </c:pt>
                <c:pt idx="4">
                  <c:v>2.1316514903446659E-4</c:v>
                </c:pt>
                <c:pt idx="5">
                  <c:v>1.1167133197886869E-4</c:v>
                </c:pt>
                <c:pt idx="6">
                  <c:v>5.8658914471343451</c:v>
                </c:pt>
                <c:pt idx="7">
                  <c:v>53.752735454607318</c:v>
                </c:pt>
                <c:pt idx="8">
                  <c:v>110.50390668104228</c:v>
                </c:pt>
                <c:pt idx="9">
                  <c:v>275.42284238935827</c:v>
                </c:pt>
                <c:pt idx="10">
                  <c:v>361.98608513976069</c:v>
                </c:pt>
                <c:pt idx="11">
                  <c:v>447.66429374701693</c:v>
                </c:pt>
                <c:pt idx="12">
                  <c:v>545.01806621804644</c:v>
                </c:pt>
                <c:pt idx="13">
                  <c:v>682.49139339643807</c:v>
                </c:pt>
                <c:pt idx="14">
                  <c:v>805.41322380767815</c:v>
                </c:pt>
                <c:pt idx="15">
                  <c:v>419.62535939002919</c:v>
                </c:pt>
                <c:pt idx="16">
                  <c:v>-31.725073853529466</c:v>
                </c:pt>
                <c:pt idx="17">
                  <c:v>-515.09127438681389</c:v>
                </c:pt>
                <c:pt idx="18">
                  <c:v>-248.97155921181184</c:v>
                </c:pt>
                <c:pt idx="19">
                  <c:v>1007.4754893953505</c:v>
                </c:pt>
                <c:pt idx="20">
                  <c:v>627.29045852727722</c:v>
                </c:pt>
              </c:numCache>
            </c:numRef>
          </c:val>
          <c:extLst>
            <c:ext xmlns:c16="http://schemas.microsoft.com/office/drawing/2014/chart" uri="{C3380CC4-5D6E-409C-BE32-E72D297353CC}">
              <c16:uniqueId val="{00000006-9A55-4A6C-82D7-E6CDE35DEF2B}"/>
            </c:ext>
          </c:extLst>
        </c:ser>
        <c:ser>
          <c:idx val="7"/>
          <c:order val="7"/>
          <c:tx>
            <c:strRef>
              <c:f>'---Compare options---'!$H$54</c:f>
              <c:strCache>
                <c:ptCount val="1"/>
                <c:pt idx="0">
                  <c:v>Solar PV</c:v>
                </c:pt>
              </c:strCache>
            </c:strRef>
          </c:tx>
          <c:spPr>
            <a:solidFill>
              <a:srgbClr val="FFB46A"/>
            </a:solidFill>
            <a:ln w="25400">
              <a:noFill/>
              <a:prstDash val="solid"/>
            </a:ln>
            <a:effectLst/>
            <a:extLst>
              <a:ext uri="{91240B29-F687-4F45-9708-019B960494DF}">
                <a14:hiddenLine xmlns:a14="http://schemas.microsoft.com/office/drawing/2010/main" w="25400">
                  <a:solidFill>
                    <a:srgbClr val="FFB46A"/>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options---'!$I$54:$AC$54</c:f>
              <c:numCache>
                <c:formatCode>#,##0</c:formatCode>
                <c:ptCount val="21"/>
                <c:pt idx="0">
                  <c:v>6.8914980147383176E-5</c:v>
                </c:pt>
                <c:pt idx="1">
                  <c:v>8.0285080912290141E-6</c:v>
                </c:pt>
                <c:pt idx="2">
                  <c:v>9.550825780024752E-6</c:v>
                </c:pt>
                <c:pt idx="3">
                  <c:v>-1.49316038005054E-5</c:v>
                </c:pt>
                <c:pt idx="4">
                  <c:v>2.0467468857532367E-6</c:v>
                </c:pt>
                <c:pt idx="5">
                  <c:v>-2.5280667614424601E-5</c:v>
                </c:pt>
                <c:pt idx="6">
                  <c:v>-3.9472601201850921E-5</c:v>
                </c:pt>
                <c:pt idx="7">
                  <c:v>0.32747022457624553</c:v>
                </c:pt>
                <c:pt idx="8">
                  <c:v>0.36487483054952463</c:v>
                </c:pt>
                <c:pt idx="9">
                  <c:v>0.83741218232535175</c:v>
                </c:pt>
                <c:pt idx="10">
                  <c:v>0.37144460820854874</c:v>
                </c:pt>
                <c:pt idx="11">
                  <c:v>-0.74264498954653391</c:v>
                </c:pt>
                <c:pt idx="12">
                  <c:v>29.692209403418019</c:v>
                </c:pt>
                <c:pt idx="13">
                  <c:v>29.614649561304759</c:v>
                </c:pt>
                <c:pt idx="14">
                  <c:v>28.795408153444441</c:v>
                </c:pt>
                <c:pt idx="15">
                  <c:v>-280.24290237698733</c:v>
                </c:pt>
                <c:pt idx="16">
                  <c:v>-2951.0289088700356</c:v>
                </c:pt>
                <c:pt idx="17">
                  <c:v>-2355.6218575419116</c:v>
                </c:pt>
                <c:pt idx="18">
                  <c:v>-1568.0174356058051</c:v>
                </c:pt>
                <c:pt idx="19">
                  <c:v>-2969.2942154018892</c:v>
                </c:pt>
                <c:pt idx="20">
                  <c:v>-3385.8200664602045</c:v>
                </c:pt>
              </c:numCache>
            </c:numRef>
          </c:val>
          <c:extLst>
            <c:ext xmlns:c16="http://schemas.microsoft.com/office/drawing/2014/chart" uri="{C3380CC4-5D6E-409C-BE32-E72D297353CC}">
              <c16:uniqueId val="{00000007-9A55-4A6C-82D7-E6CDE35DEF2B}"/>
            </c:ext>
          </c:extLst>
        </c:ser>
        <c:dLbls>
          <c:showLegendKey val="0"/>
          <c:showVal val="0"/>
          <c:showCatName val="0"/>
          <c:showSerName val="0"/>
          <c:showPercent val="0"/>
          <c:showBubbleSize val="0"/>
        </c:dLbls>
        <c:gapWidth val="150"/>
        <c:overlap val="100"/>
        <c:axId val="1534325776"/>
        <c:axId val="1738317216"/>
      </c:barChart>
      <c:lineChart>
        <c:grouping val="standard"/>
        <c:varyColors val="0"/>
        <c:ser>
          <c:idx val="8"/>
          <c:order val="8"/>
          <c:tx>
            <c:strRef>
              <c:f>'---Compare options---'!$H$55</c:f>
              <c:strCache>
                <c:ptCount val="1"/>
                <c:pt idx="0">
                  <c:v>LS Battery</c:v>
                </c:pt>
              </c:strCache>
            </c:strRef>
          </c:tx>
          <c:spPr>
            <a:ln w="28575" cap="rnd">
              <a:solidFill>
                <a:srgbClr val="724BC3"/>
              </a:solidFill>
              <a:prstDash val="sysDot"/>
              <a:round/>
            </a:ln>
            <a:effectLst/>
          </c:spPr>
          <c:marker>
            <c:symbol val="none"/>
          </c:marker>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options---'!$I$55:$AC$55</c:f>
              <c:numCache>
                <c:formatCode>#,##0</c:formatCode>
                <c:ptCount val="21"/>
                <c:pt idx="0">
                  <c:v>-1.1254518066010633E-2</c:v>
                </c:pt>
                <c:pt idx="1">
                  <c:v>-1.233051988998568E-2</c:v>
                </c:pt>
                <c:pt idx="2">
                  <c:v>9.7739138970609929E-2</c:v>
                </c:pt>
                <c:pt idx="3">
                  <c:v>8.2143638806826402E-3</c:v>
                </c:pt>
                <c:pt idx="4">
                  <c:v>-2.689661134728027</c:v>
                </c:pt>
                <c:pt idx="5">
                  <c:v>-0.85293374794648003</c:v>
                </c:pt>
                <c:pt idx="6">
                  <c:v>-16.685607046446705</c:v>
                </c:pt>
                <c:pt idx="7">
                  <c:v>-11.501653484391483</c:v>
                </c:pt>
                <c:pt idx="8">
                  <c:v>-15.482329390236004</c:v>
                </c:pt>
                <c:pt idx="9">
                  <c:v>-26.450162830615739</c:v>
                </c:pt>
                <c:pt idx="10">
                  <c:v>-15.564794332595994</c:v>
                </c:pt>
                <c:pt idx="11">
                  <c:v>3.447504388166891</c:v>
                </c:pt>
                <c:pt idx="12">
                  <c:v>-3.5206784312635762</c:v>
                </c:pt>
                <c:pt idx="13">
                  <c:v>4.9944459807289121</c:v>
                </c:pt>
                <c:pt idx="14">
                  <c:v>-30.740135016175998</c:v>
                </c:pt>
                <c:pt idx="15">
                  <c:v>-162.36419700983504</c:v>
                </c:pt>
                <c:pt idx="16">
                  <c:v>-1250.5537758799298</c:v>
                </c:pt>
                <c:pt idx="17">
                  <c:v>-1262.884175339173</c:v>
                </c:pt>
                <c:pt idx="18">
                  <c:v>-1253.3066394033151</c:v>
                </c:pt>
                <c:pt idx="19">
                  <c:v>-1329.6596367350735</c:v>
                </c:pt>
                <c:pt idx="20">
                  <c:v>-1345.9619796302609</c:v>
                </c:pt>
              </c:numCache>
            </c:numRef>
          </c:val>
          <c:smooth val="0"/>
          <c:extLst>
            <c:ext xmlns:c16="http://schemas.microsoft.com/office/drawing/2014/chart" uri="{C3380CC4-5D6E-409C-BE32-E72D297353CC}">
              <c16:uniqueId val="{00000008-9A55-4A6C-82D7-E6CDE35DEF2B}"/>
            </c:ext>
          </c:extLst>
        </c:ser>
        <c:ser>
          <c:idx val="9"/>
          <c:order val="9"/>
          <c:tx>
            <c:strRef>
              <c:f>'---Compare options---'!$H$56</c:f>
              <c:strCache>
                <c:ptCount val="1"/>
                <c:pt idx="0">
                  <c:v>Pumped Hydro</c:v>
                </c:pt>
              </c:strCache>
            </c:strRef>
          </c:tx>
          <c:spPr>
            <a:ln w="28575" cap="rnd">
              <a:solidFill>
                <a:srgbClr val="87D3F2"/>
              </a:solidFill>
              <a:prstDash val="sysDot"/>
              <a:round/>
            </a:ln>
            <a:effectLst/>
          </c:spPr>
          <c:marker>
            <c:symbol val="none"/>
          </c:marker>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options---'!$I$56:$AC$56</c:f>
              <c:numCache>
                <c:formatCode>#,##0</c:formatCode>
                <c:ptCount val="21"/>
                <c:pt idx="0">
                  <c:v>0.85186000000000206</c:v>
                </c:pt>
                <c:pt idx="1">
                  <c:v>1.8741700000000066</c:v>
                </c:pt>
                <c:pt idx="2">
                  <c:v>0.88880422513948787</c:v>
                </c:pt>
                <c:pt idx="3">
                  <c:v>0.69656114034609118</c:v>
                </c:pt>
                <c:pt idx="4">
                  <c:v>-0.1782291467993673</c:v>
                </c:pt>
                <c:pt idx="5">
                  <c:v>-0.43680379246325174</c:v>
                </c:pt>
                <c:pt idx="6">
                  <c:v>5.2477049914855343</c:v>
                </c:pt>
                <c:pt idx="7">
                  <c:v>55.558652917353356</c:v>
                </c:pt>
                <c:pt idx="8">
                  <c:v>-113.99456630787245</c:v>
                </c:pt>
                <c:pt idx="9">
                  <c:v>-574.49064219064667</c:v>
                </c:pt>
                <c:pt idx="10">
                  <c:v>-325.22178803267116</c:v>
                </c:pt>
                <c:pt idx="11">
                  <c:v>1.2986349046095711</c:v>
                </c:pt>
                <c:pt idx="12">
                  <c:v>174.19219844935196</c:v>
                </c:pt>
                <c:pt idx="13">
                  <c:v>-0.40828683987228942</c:v>
                </c:pt>
                <c:pt idx="14">
                  <c:v>-204.29443583242846</c:v>
                </c:pt>
                <c:pt idx="15">
                  <c:v>-599.59038081009567</c:v>
                </c:pt>
                <c:pt idx="16">
                  <c:v>-383.64510390594205</c:v>
                </c:pt>
                <c:pt idx="17">
                  <c:v>102.47891131091637</c:v>
                </c:pt>
                <c:pt idx="18">
                  <c:v>455.70915399145542</c:v>
                </c:pt>
                <c:pt idx="19">
                  <c:v>-293.40298328982044</c:v>
                </c:pt>
                <c:pt idx="20">
                  <c:v>84.933432111207367</c:v>
                </c:pt>
              </c:numCache>
            </c:numRef>
          </c:val>
          <c:smooth val="0"/>
          <c:extLst>
            <c:ext xmlns:c16="http://schemas.microsoft.com/office/drawing/2014/chart" uri="{C3380CC4-5D6E-409C-BE32-E72D297353CC}">
              <c16:uniqueId val="{00000009-9A55-4A6C-82D7-E6CDE35DEF2B}"/>
            </c:ext>
          </c:extLst>
        </c:ser>
        <c:dLbls>
          <c:showLegendKey val="0"/>
          <c:showVal val="0"/>
          <c:showCatName val="0"/>
          <c:showSerName val="0"/>
          <c:showPercent val="0"/>
          <c:showBubbleSize val="0"/>
        </c:dLbls>
        <c:marker val="1"/>
        <c:smooth val="0"/>
        <c:axId val="1534325776"/>
        <c:axId val="1738317216"/>
      </c:lineChart>
      <c:catAx>
        <c:axId val="1534325776"/>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738317216"/>
        <c:crosses val="autoZero"/>
        <c:auto val="1"/>
        <c:lblAlgn val="ctr"/>
        <c:lblOffset val="100"/>
        <c:noMultiLvlLbl val="0"/>
      </c:catAx>
      <c:valAx>
        <c:axId val="173831721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Sent-out generation difference (GWh)</a:t>
                </a:r>
              </a:p>
            </c:rich>
          </c:tx>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1"/>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5343257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options---'!$H$26</c:f>
              <c:strCache>
                <c:ptCount val="1"/>
                <c:pt idx="0">
                  <c:v>Black Coal</c:v>
                </c:pt>
              </c:strCache>
            </c:strRef>
          </c:tx>
          <c:spPr>
            <a:solidFill>
              <a:srgbClr val="351C21"/>
            </a:solidFill>
            <a:ln>
              <a:noFill/>
              <a:prstDash val="solid"/>
            </a:ln>
            <a:effectLst/>
            <a:extLst>
              <a:ext uri="{91240B29-F687-4F45-9708-019B960494DF}">
                <a14:hiddenLine xmlns:a14="http://schemas.microsoft.com/office/drawing/2010/main">
                  <a:solidFill>
                    <a:srgbClr val="351C21"/>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options---'!$I$26:$AC$26</c:f>
              <c:numCache>
                <c:formatCode>#,##0</c:formatCode>
                <c:ptCount val="21"/>
                <c:pt idx="0">
                  <c:v>0</c:v>
                </c:pt>
                <c:pt idx="1">
                  <c:v>0</c:v>
                </c:pt>
                <c:pt idx="2">
                  <c:v>0</c:v>
                </c:pt>
                <c:pt idx="3">
                  <c:v>0</c:v>
                </c:pt>
                <c:pt idx="4">
                  <c:v>0</c:v>
                </c:pt>
                <c:pt idx="5">
                  <c:v>0</c:v>
                </c:pt>
                <c:pt idx="6">
                  <c:v>0</c:v>
                </c:pt>
                <c:pt idx="7">
                  <c:v>0</c:v>
                </c:pt>
                <c:pt idx="8">
                  <c:v>0</c:v>
                </c:pt>
                <c:pt idx="9">
                  <c:v>0</c:v>
                </c:pt>
                <c:pt idx="10">
                  <c:v>0</c:v>
                </c:pt>
                <c:pt idx="11">
                  <c:v>-3.7314993096515536E-4</c:v>
                </c:pt>
                <c:pt idx="12">
                  <c:v>-3.7314984001568519E-4</c:v>
                </c:pt>
                <c:pt idx="13">
                  <c:v>-3.7314453948056325E-4</c:v>
                </c:pt>
                <c:pt idx="14">
                  <c:v>-89.408793349160987</c:v>
                </c:pt>
                <c:pt idx="15">
                  <c:v>-89.408473348968982</c:v>
                </c:pt>
                <c:pt idx="16">
                  <c:v>-10.059807348749018</c:v>
                </c:pt>
                <c:pt idx="17">
                  <c:v>-10.059803348440255</c:v>
                </c:pt>
                <c:pt idx="18">
                  <c:v>-10.059807348030517</c:v>
                </c:pt>
                <c:pt idx="19">
                  <c:v>-10.059807347508468</c:v>
                </c:pt>
                <c:pt idx="20">
                  <c:v>-10.059807345867739</c:v>
                </c:pt>
              </c:numCache>
            </c:numRef>
          </c:val>
          <c:extLst>
            <c:ext xmlns:c16="http://schemas.microsoft.com/office/drawing/2014/chart" uri="{C3380CC4-5D6E-409C-BE32-E72D297353CC}">
              <c16:uniqueId val="{00000000-61CC-4862-ADB0-7AF6129AFB92}"/>
            </c:ext>
          </c:extLst>
        </c:ser>
        <c:ser>
          <c:idx val="1"/>
          <c:order val="1"/>
          <c:tx>
            <c:strRef>
              <c:f>'---Compare options---'!$H$27</c:f>
              <c:strCache>
                <c:ptCount val="1"/>
                <c:pt idx="0">
                  <c:v>Brown Coal</c:v>
                </c:pt>
              </c:strCache>
            </c:strRef>
          </c:tx>
          <c:spPr>
            <a:solidFill>
              <a:srgbClr val="BC2F00"/>
            </a:solidFill>
            <a:ln>
              <a:noFill/>
              <a:prstDash val="solid"/>
            </a:ln>
            <a:effectLst/>
            <a:extLst>
              <a:ext uri="{91240B29-F687-4F45-9708-019B960494DF}">
                <a14:hiddenLine xmlns:a14="http://schemas.microsoft.com/office/drawing/2010/main">
                  <a:solidFill>
                    <a:srgbClr val="BC2F00"/>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options---'!$I$27:$AC$27</c:f>
              <c:numCache>
                <c:formatCode>#,##0</c:formatCode>
                <c:ptCount val="21"/>
                <c:pt idx="0">
                  <c:v>0</c:v>
                </c:pt>
                <c:pt idx="1">
                  <c:v>0</c:v>
                </c:pt>
                <c:pt idx="2">
                  <c:v>0</c:v>
                </c:pt>
                <c:pt idx="3">
                  <c:v>0</c:v>
                </c:pt>
                <c:pt idx="4">
                  <c:v>0</c:v>
                </c:pt>
                <c:pt idx="5">
                  <c:v>0</c:v>
                </c:pt>
                <c:pt idx="6">
                  <c:v>0</c:v>
                </c:pt>
                <c:pt idx="7">
                  <c:v>0</c:v>
                </c:pt>
                <c:pt idx="8">
                  <c:v>0</c:v>
                </c:pt>
                <c:pt idx="9">
                  <c:v>0</c:v>
                </c:pt>
                <c:pt idx="10">
                  <c:v>-93.947590000000218</c:v>
                </c:pt>
                <c:pt idx="11">
                  <c:v>-465.02399240000022</c:v>
                </c:pt>
                <c:pt idx="12">
                  <c:v>-465.02399240000022</c:v>
                </c:pt>
                <c:pt idx="13">
                  <c:v>-465.02399240000022</c:v>
                </c:pt>
                <c:pt idx="14">
                  <c:v>-465.02399240000022</c:v>
                </c:pt>
                <c:pt idx="15">
                  <c:v>-465.02399240000022</c:v>
                </c:pt>
                <c:pt idx="16">
                  <c:v>-465.02399240000022</c:v>
                </c:pt>
                <c:pt idx="17">
                  <c:v>-465.02399240000022</c:v>
                </c:pt>
                <c:pt idx="18">
                  <c:v>-465.02399240000022</c:v>
                </c:pt>
                <c:pt idx="19">
                  <c:v>-465.02399240000022</c:v>
                </c:pt>
                <c:pt idx="20">
                  <c:v>-371.07640240000001</c:v>
                </c:pt>
              </c:numCache>
            </c:numRef>
          </c:val>
          <c:extLst>
            <c:ext xmlns:c16="http://schemas.microsoft.com/office/drawing/2014/chart" uri="{C3380CC4-5D6E-409C-BE32-E72D297353CC}">
              <c16:uniqueId val="{00000001-61CC-4862-ADB0-7AF6129AFB92}"/>
            </c:ext>
          </c:extLst>
        </c:ser>
        <c:ser>
          <c:idx val="2"/>
          <c:order val="2"/>
          <c:tx>
            <c:strRef>
              <c:f>'---Compare options---'!$H$28</c:f>
              <c:strCache>
                <c:ptCount val="1"/>
                <c:pt idx="0">
                  <c:v>CCGT</c:v>
                </c:pt>
              </c:strCache>
            </c:strRef>
          </c:tx>
          <c:spPr>
            <a:solidFill>
              <a:srgbClr val="750E5C"/>
            </a:solidFill>
            <a:ln>
              <a:noFill/>
              <a:prstDash val="solid"/>
            </a:ln>
            <a:effectLst/>
            <a:extLst>
              <a:ext uri="{91240B29-F687-4F45-9708-019B960494DF}">
                <a14:hiddenLine xmlns:a14="http://schemas.microsoft.com/office/drawing/2010/main">
                  <a:solidFill>
                    <a:srgbClr val="750E5C"/>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options---'!$I$28:$AC$28</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2-61CC-4862-ADB0-7AF6129AFB92}"/>
            </c:ext>
          </c:extLst>
        </c:ser>
        <c:ser>
          <c:idx val="3"/>
          <c:order val="3"/>
          <c:tx>
            <c:strRef>
              <c:f>'---Compare options---'!$H$29</c:f>
              <c:strCache>
                <c:ptCount val="1"/>
                <c:pt idx="0">
                  <c:v>Gas - Steam</c:v>
                </c:pt>
              </c:strCache>
            </c:strRef>
          </c:tx>
          <c:spPr>
            <a:solidFill>
              <a:srgbClr val="8CE8AD"/>
            </a:solidFill>
            <a:ln>
              <a:noFill/>
              <a:prstDash val="solid"/>
            </a:ln>
            <a:effectLst/>
            <a:extLst>
              <a:ext uri="{91240B29-F687-4F45-9708-019B960494DF}">
                <a14:hiddenLine xmlns:a14="http://schemas.microsoft.com/office/drawing/2010/main">
                  <a:solidFill>
                    <a:srgbClr val="8CE8AD"/>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options---'!$I$29:$AC$29</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3-61CC-4862-ADB0-7AF6129AFB92}"/>
            </c:ext>
          </c:extLst>
        </c:ser>
        <c:ser>
          <c:idx val="4"/>
          <c:order val="4"/>
          <c:tx>
            <c:strRef>
              <c:f>'---Compare options---'!$H$30</c:f>
              <c:strCache>
                <c:ptCount val="1"/>
                <c:pt idx="0">
                  <c:v>OCGT / Diesel</c:v>
                </c:pt>
              </c:strCache>
            </c:strRef>
          </c:tx>
          <c:spPr>
            <a:solidFill>
              <a:srgbClr val="C981B2"/>
            </a:solidFill>
            <a:ln>
              <a:noFill/>
              <a:prstDash val="solid"/>
            </a:ln>
            <a:effectLst/>
            <a:extLst>
              <a:ext uri="{91240B29-F687-4F45-9708-019B960494DF}">
                <a14:hiddenLine xmlns:a14="http://schemas.microsoft.com/office/drawing/2010/main">
                  <a:solidFill>
                    <a:srgbClr val="C981B2"/>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options---'!$I$30:$AC$30</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-102.08321635536049</c:v>
                </c:pt>
                <c:pt idx="20">
                  <c:v>-102.08321636435994</c:v>
                </c:pt>
              </c:numCache>
            </c:numRef>
          </c:val>
          <c:extLst>
            <c:ext xmlns:c16="http://schemas.microsoft.com/office/drawing/2014/chart" uri="{C3380CC4-5D6E-409C-BE32-E72D297353CC}">
              <c16:uniqueId val="{00000004-61CC-4862-ADB0-7AF6129AFB92}"/>
            </c:ext>
          </c:extLst>
        </c:ser>
        <c:ser>
          <c:idx val="5"/>
          <c:order val="5"/>
          <c:tx>
            <c:strRef>
              <c:f>'---Compare options---'!$H$31</c:f>
              <c:strCache>
                <c:ptCount val="1"/>
                <c:pt idx="0">
                  <c:v>Hydro</c:v>
                </c:pt>
              </c:strCache>
            </c:strRef>
          </c:tx>
          <c:spPr>
            <a:solidFill>
              <a:srgbClr val="188CE5"/>
            </a:solidFill>
            <a:ln>
              <a:noFill/>
              <a:prstDash val="solid"/>
            </a:ln>
            <a:effectLst/>
            <a:extLst>
              <a:ext uri="{91240B29-F687-4F45-9708-019B960494DF}">
                <a14:hiddenLine xmlns:a14="http://schemas.microsoft.com/office/drawing/2010/main">
                  <a:solidFill>
                    <a:srgbClr val="188CE5"/>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options---'!$I$31:$AC$31</c:f>
              <c:numCache>
                <c:formatCode>#,##0</c:formatCode>
                <c:ptCount val="21"/>
                <c:pt idx="0">
                  <c:v>0</c:v>
                </c:pt>
                <c:pt idx="1">
                  <c:v>0</c:v>
                </c:pt>
                <c:pt idx="2">
                  <c:v>0</c:v>
                </c:pt>
                <c:pt idx="3">
                  <c:v>0</c:v>
                </c:pt>
                <c:pt idx="4">
                  <c:v>0</c:v>
                </c:pt>
                <c:pt idx="5">
                  <c:v>0</c:v>
                </c:pt>
                <c:pt idx="6">
                  <c:v>250</c:v>
                </c:pt>
                <c:pt idx="7">
                  <c:v>250</c:v>
                </c:pt>
                <c:pt idx="8">
                  <c:v>250</c:v>
                </c:pt>
                <c:pt idx="9">
                  <c:v>250</c:v>
                </c:pt>
                <c:pt idx="10">
                  <c:v>250</c:v>
                </c:pt>
                <c:pt idx="11">
                  <c:v>250</c:v>
                </c:pt>
                <c:pt idx="12">
                  <c:v>250</c:v>
                </c:pt>
                <c:pt idx="13">
                  <c:v>250</c:v>
                </c:pt>
                <c:pt idx="14">
                  <c:v>250</c:v>
                </c:pt>
                <c:pt idx="15">
                  <c:v>250</c:v>
                </c:pt>
                <c:pt idx="16">
                  <c:v>250</c:v>
                </c:pt>
                <c:pt idx="17">
                  <c:v>250</c:v>
                </c:pt>
                <c:pt idx="18">
                  <c:v>250</c:v>
                </c:pt>
                <c:pt idx="19">
                  <c:v>250</c:v>
                </c:pt>
                <c:pt idx="20">
                  <c:v>250</c:v>
                </c:pt>
              </c:numCache>
            </c:numRef>
          </c:val>
          <c:extLst>
            <c:ext xmlns:c16="http://schemas.microsoft.com/office/drawing/2014/chart" uri="{C3380CC4-5D6E-409C-BE32-E72D297353CC}">
              <c16:uniqueId val="{00000005-61CC-4862-ADB0-7AF6129AFB92}"/>
            </c:ext>
          </c:extLst>
        </c:ser>
        <c:ser>
          <c:idx val="6"/>
          <c:order val="6"/>
          <c:tx>
            <c:strRef>
              <c:f>'---Compare options---'!$H$32</c:f>
              <c:strCache>
                <c:ptCount val="1"/>
                <c:pt idx="0">
                  <c:v>Wind</c:v>
                </c:pt>
              </c:strCache>
            </c:strRef>
          </c:tx>
          <c:spPr>
            <a:solidFill>
              <a:srgbClr val="168736"/>
            </a:solidFill>
            <a:ln>
              <a:noFill/>
              <a:prstDash val="solid"/>
            </a:ln>
            <a:effectLst/>
            <a:extLst>
              <a:ext uri="{91240B29-F687-4F45-9708-019B960494DF}">
                <a14:hiddenLine xmlns:a14="http://schemas.microsoft.com/office/drawing/2010/main">
                  <a:solidFill>
                    <a:srgbClr val="168736"/>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options---'!$I$32:$AC$32</c:f>
              <c:numCache>
                <c:formatCode>#,##0</c:formatCode>
                <c:ptCount val="21"/>
                <c:pt idx="0">
                  <c:v>0</c:v>
                </c:pt>
                <c:pt idx="1">
                  <c:v>0</c:v>
                </c:pt>
                <c:pt idx="2">
                  <c:v>2.8999998903600499E-5</c:v>
                </c:pt>
                <c:pt idx="3">
                  <c:v>1.5000001440057531E-5</c:v>
                </c:pt>
                <c:pt idx="4">
                  <c:v>2.8499998734332621E-5</c:v>
                </c:pt>
                <c:pt idx="5">
                  <c:v>4.000000080850441E-5</c:v>
                </c:pt>
                <c:pt idx="6">
                  <c:v>4.000000080850441E-5</c:v>
                </c:pt>
                <c:pt idx="7">
                  <c:v>3.9999998989515007E-5</c:v>
                </c:pt>
                <c:pt idx="8">
                  <c:v>6.0000000303261913E-5</c:v>
                </c:pt>
                <c:pt idx="9">
                  <c:v>-4.1719900000007328</c:v>
                </c:pt>
                <c:pt idx="10">
                  <c:v>-7.9424199999994016</c:v>
                </c:pt>
                <c:pt idx="11">
                  <c:v>-7.9424699999999575</c:v>
                </c:pt>
                <c:pt idx="12">
                  <c:v>-14.844170000000304</c:v>
                </c:pt>
                <c:pt idx="13">
                  <c:v>-14.844160000000556</c:v>
                </c:pt>
                <c:pt idx="14">
                  <c:v>-14.844230000000607</c:v>
                </c:pt>
                <c:pt idx="15">
                  <c:v>-176.42732599999908</c:v>
                </c:pt>
                <c:pt idx="16">
                  <c:v>-259.25053699999989</c:v>
                </c:pt>
                <c:pt idx="17">
                  <c:v>-399.56219699999929</c:v>
                </c:pt>
                <c:pt idx="18">
                  <c:v>-375.6172770000012</c:v>
                </c:pt>
                <c:pt idx="19">
                  <c:v>-84.283675000000585</c:v>
                </c:pt>
                <c:pt idx="20">
                  <c:v>-158.95802499999991</c:v>
                </c:pt>
              </c:numCache>
            </c:numRef>
          </c:val>
          <c:extLst>
            <c:ext xmlns:c16="http://schemas.microsoft.com/office/drawing/2014/chart" uri="{C3380CC4-5D6E-409C-BE32-E72D297353CC}">
              <c16:uniqueId val="{00000006-61CC-4862-ADB0-7AF6129AFB92}"/>
            </c:ext>
          </c:extLst>
        </c:ser>
        <c:ser>
          <c:idx val="7"/>
          <c:order val="7"/>
          <c:tx>
            <c:strRef>
              <c:f>'---Compare options---'!$H$33</c:f>
              <c:strCache>
                <c:ptCount val="1"/>
                <c:pt idx="0">
                  <c:v>Solar PV</c:v>
                </c:pt>
              </c:strCache>
            </c:strRef>
          </c:tx>
          <c:spPr>
            <a:solidFill>
              <a:srgbClr val="FFB46A"/>
            </a:solidFill>
            <a:ln>
              <a:noFill/>
              <a:prstDash val="solid"/>
            </a:ln>
            <a:effectLst/>
            <a:extLst>
              <a:ext uri="{91240B29-F687-4F45-9708-019B960494DF}">
                <a14:hiddenLine xmlns:a14="http://schemas.microsoft.com/office/drawing/2010/main">
                  <a:solidFill>
                    <a:srgbClr val="FFB46A"/>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options---'!$I$33:$AC$33</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14.740351000000373</c:v>
                </c:pt>
                <c:pt idx="13">
                  <c:v>14.740351000000373</c:v>
                </c:pt>
                <c:pt idx="14">
                  <c:v>14.740351000000373</c:v>
                </c:pt>
                <c:pt idx="15">
                  <c:v>-96.311748999999509</c:v>
                </c:pt>
                <c:pt idx="16">
                  <c:v>-1233.9264472099212</c:v>
                </c:pt>
                <c:pt idx="17">
                  <c:v>-952.64088900000115</c:v>
                </c:pt>
                <c:pt idx="18">
                  <c:v>-625.71718900000087</c:v>
                </c:pt>
                <c:pt idx="19">
                  <c:v>-1221.3540889999986</c:v>
                </c:pt>
                <c:pt idx="20">
                  <c:v>-1346.4885890000005</c:v>
                </c:pt>
              </c:numCache>
            </c:numRef>
          </c:val>
          <c:extLst>
            <c:ext xmlns:c16="http://schemas.microsoft.com/office/drawing/2014/chart" uri="{C3380CC4-5D6E-409C-BE32-E72D297353CC}">
              <c16:uniqueId val="{00000007-61CC-4862-ADB0-7AF6129AFB92}"/>
            </c:ext>
          </c:extLst>
        </c:ser>
        <c:dLbls>
          <c:showLegendKey val="0"/>
          <c:showVal val="0"/>
          <c:showCatName val="0"/>
          <c:showSerName val="0"/>
          <c:showPercent val="0"/>
          <c:showBubbleSize val="0"/>
        </c:dLbls>
        <c:gapWidth val="150"/>
        <c:overlap val="100"/>
        <c:axId val="1844338624"/>
        <c:axId val="1844337536"/>
      </c:barChart>
      <c:lineChart>
        <c:grouping val="standard"/>
        <c:varyColors val="0"/>
        <c:ser>
          <c:idx val="8"/>
          <c:order val="8"/>
          <c:tx>
            <c:strRef>
              <c:f>'---Compare options---'!$H$34</c:f>
              <c:strCache>
                <c:ptCount val="1"/>
                <c:pt idx="0">
                  <c:v>LS Battery</c:v>
                </c:pt>
              </c:strCache>
            </c:strRef>
          </c:tx>
          <c:spPr>
            <a:ln w="28575" cap="rnd">
              <a:solidFill>
                <a:srgbClr val="724BC3"/>
              </a:solidFill>
              <a:prstDash val="sysDot"/>
              <a:round/>
            </a:ln>
            <a:effectLst/>
          </c:spPr>
          <c:marker>
            <c:symbol val="none"/>
          </c:marker>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options---'!$I$34:$AC$34</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-22.883295999999973</c:v>
                </c:pt>
                <c:pt idx="15">
                  <c:v>-125.81025307288996</c:v>
                </c:pt>
                <c:pt idx="16">
                  <c:v>-1124.7208136204702</c:v>
                </c:pt>
                <c:pt idx="17">
                  <c:v>-1124.7208136287402</c:v>
                </c:pt>
                <c:pt idx="18">
                  <c:v>-1124.7208136357599</c:v>
                </c:pt>
                <c:pt idx="19">
                  <c:v>-1290.7634956911998</c:v>
                </c:pt>
                <c:pt idx="20">
                  <c:v>-1290.7634935385995</c:v>
                </c:pt>
              </c:numCache>
            </c:numRef>
          </c:val>
          <c:smooth val="0"/>
          <c:extLst>
            <c:ext xmlns:c16="http://schemas.microsoft.com/office/drawing/2014/chart" uri="{C3380CC4-5D6E-409C-BE32-E72D297353CC}">
              <c16:uniqueId val="{00000008-61CC-4862-ADB0-7AF6129AFB92}"/>
            </c:ext>
          </c:extLst>
        </c:ser>
        <c:ser>
          <c:idx val="9"/>
          <c:order val="9"/>
          <c:tx>
            <c:strRef>
              <c:f>'---Compare options---'!$H$35</c:f>
              <c:strCache>
                <c:ptCount val="1"/>
                <c:pt idx="0">
                  <c:v>Pumped Hydro</c:v>
                </c:pt>
              </c:strCache>
            </c:strRef>
          </c:tx>
          <c:spPr>
            <a:ln w="28575" cap="rnd">
              <a:solidFill>
                <a:srgbClr val="87D3F2"/>
              </a:solidFill>
              <a:prstDash val="sysDot"/>
              <a:round/>
            </a:ln>
            <a:effectLst/>
          </c:spPr>
          <c:marker>
            <c:symbol val="none"/>
          </c:marker>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options---'!$I$35:$AC$35</c:f>
              <c:numCache>
                <c:formatCode>#,##0</c:formatCode>
                <c:ptCount val="21"/>
                <c:pt idx="0">
                  <c:v>0</c:v>
                </c:pt>
                <c:pt idx="1">
                  <c:v>0</c:v>
                </c:pt>
                <c:pt idx="2">
                  <c:v>0</c:v>
                </c:pt>
                <c:pt idx="3">
                  <c:v>0</c:v>
                </c:pt>
                <c:pt idx="4">
                  <c:v>0</c:v>
                </c:pt>
                <c:pt idx="5">
                  <c:v>0</c:v>
                </c:pt>
                <c:pt idx="6">
                  <c:v>0</c:v>
                </c:pt>
                <c:pt idx="7">
                  <c:v>0</c:v>
                </c:pt>
                <c:pt idx="8">
                  <c:v>0</c:v>
                </c:pt>
                <c:pt idx="9">
                  <c:v>0</c:v>
                </c:pt>
                <c:pt idx="10">
                  <c:v>0</c:v>
                </c:pt>
                <c:pt idx="11">
                  <c:v>25.68778999999995</c:v>
                </c:pt>
                <c:pt idx="12">
                  <c:v>49.61285399999997</c:v>
                </c:pt>
                <c:pt idx="13">
                  <c:v>49.61285399999997</c:v>
                </c:pt>
                <c:pt idx="14">
                  <c:v>62.959557000000132</c:v>
                </c:pt>
                <c:pt idx="15">
                  <c:v>49.205543000000034</c:v>
                </c:pt>
                <c:pt idx="16">
                  <c:v>87.934180000000197</c:v>
                </c:pt>
                <c:pt idx="17">
                  <c:v>87.934180000000197</c:v>
                </c:pt>
                <c:pt idx="18">
                  <c:v>87.934180000000197</c:v>
                </c:pt>
                <c:pt idx="19">
                  <c:v>44.792580000000271</c:v>
                </c:pt>
                <c:pt idx="20">
                  <c:v>44.792580000000271</c:v>
                </c:pt>
              </c:numCache>
            </c:numRef>
          </c:val>
          <c:smooth val="0"/>
          <c:extLst>
            <c:ext xmlns:c16="http://schemas.microsoft.com/office/drawing/2014/chart" uri="{C3380CC4-5D6E-409C-BE32-E72D297353CC}">
              <c16:uniqueId val="{00000009-61CC-4862-ADB0-7AF6129AFB92}"/>
            </c:ext>
          </c:extLst>
        </c:ser>
        <c:dLbls>
          <c:showLegendKey val="0"/>
          <c:showVal val="0"/>
          <c:showCatName val="0"/>
          <c:showSerName val="0"/>
          <c:showPercent val="0"/>
          <c:showBubbleSize val="0"/>
        </c:dLbls>
        <c:marker val="1"/>
        <c:smooth val="0"/>
        <c:axId val="1844338624"/>
        <c:axId val="1844337536"/>
      </c:lineChart>
      <c:catAx>
        <c:axId val="1844338624"/>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44337536"/>
        <c:crosses val="autoZero"/>
        <c:auto val="1"/>
        <c:lblAlgn val="ctr"/>
        <c:lblOffset val="100"/>
        <c:noMultiLvlLbl val="0"/>
      </c:catAx>
      <c:valAx>
        <c:axId val="184433753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Capacity difference (MW)</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1"/>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443386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4</xdr:col>
      <xdr:colOff>543116</xdr:colOff>
      <xdr:row>5</xdr:row>
      <xdr:rowOff>1118</xdr:rowOff>
    </xdr:from>
    <xdr:to>
      <xdr:col>14</xdr:col>
      <xdr:colOff>1226571</xdr:colOff>
      <xdr:row>31</xdr:row>
      <xdr:rowOff>47998</xdr:rowOff>
    </xdr:to>
    <xdr:sp macro="" textlink="">
      <xdr:nvSpPr>
        <xdr:cNvPr id="2" name="Rectangle 1">
          <a:extLst>
            <a:ext uri="{FF2B5EF4-FFF2-40B4-BE49-F238E27FC236}">
              <a16:creationId xmlns:a16="http://schemas.microsoft.com/office/drawing/2014/main" id="{F41527E2-45ED-4D99-8FB5-04030ADB42AF}"/>
            </a:ext>
          </a:extLst>
        </xdr:cNvPr>
        <xdr:cNvSpPr>
          <a:spLocks noChangeAspect="1"/>
        </xdr:cNvSpPr>
      </xdr:nvSpPr>
      <xdr:spPr>
        <a:xfrm>
          <a:off x="2981516" y="810743"/>
          <a:ext cx="6779455" cy="4256930"/>
        </a:xfrm>
        <a:custGeom>
          <a:avLst/>
          <a:gdLst>
            <a:gd name="connsiteX0" fmla="*/ 0 w 6753225"/>
            <a:gd name="connsiteY0" fmla="*/ 0 h 3400425"/>
            <a:gd name="connsiteX1" fmla="*/ 6753225 w 6753225"/>
            <a:gd name="connsiteY1" fmla="*/ 0 h 3400425"/>
            <a:gd name="connsiteX2" fmla="*/ 6753225 w 6753225"/>
            <a:gd name="connsiteY2" fmla="*/ 3400425 h 3400425"/>
            <a:gd name="connsiteX3" fmla="*/ 0 w 6753225"/>
            <a:gd name="connsiteY3" fmla="*/ 3400425 h 3400425"/>
            <a:gd name="connsiteX4" fmla="*/ 0 w 6753225"/>
            <a:gd name="connsiteY4" fmla="*/ 0 h 3400425"/>
            <a:gd name="connsiteX0" fmla="*/ 0 w 6755607"/>
            <a:gd name="connsiteY0" fmla="*/ 1197768 h 3400425"/>
            <a:gd name="connsiteX1" fmla="*/ 6755607 w 6755607"/>
            <a:gd name="connsiteY1" fmla="*/ 0 h 3400425"/>
            <a:gd name="connsiteX2" fmla="*/ 6755607 w 6755607"/>
            <a:gd name="connsiteY2" fmla="*/ 3400425 h 3400425"/>
            <a:gd name="connsiteX3" fmla="*/ 2382 w 6755607"/>
            <a:gd name="connsiteY3" fmla="*/ 3400425 h 3400425"/>
            <a:gd name="connsiteX4" fmla="*/ 0 w 6755607"/>
            <a:gd name="connsiteY4" fmla="*/ 1197768 h 34004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755607" h="3400425">
              <a:moveTo>
                <a:pt x="0" y="1197768"/>
              </a:moveTo>
              <a:lnTo>
                <a:pt x="6755607" y="0"/>
              </a:lnTo>
              <a:lnTo>
                <a:pt x="6755607" y="3400425"/>
              </a:lnTo>
              <a:lnTo>
                <a:pt x="2382" y="3400425"/>
              </a:lnTo>
              <a:lnTo>
                <a:pt x="0" y="1197768"/>
              </a:lnTo>
              <a:close/>
            </a:path>
          </a:pathLst>
        </a:custGeom>
        <a:solidFill>
          <a:srgbClr val="FFE600"/>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nchorCtr="0"/>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200">
            <a:solidFill>
              <a:schemeClr val="tx1"/>
            </a:solidFill>
          </a:endParaRPr>
        </a:p>
      </xdr:txBody>
    </xdr:sp>
    <xdr:clientData/>
  </xdr:twoCellAnchor>
  <xdr:twoCellAnchor editAs="absolute">
    <xdr:from>
      <xdr:col>5</xdr:col>
      <xdr:colOff>227966</xdr:colOff>
      <xdr:row>15</xdr:row>
      <xdr:rowOff>35014</xdr:rowOff>
    </xdr:from>
    <xdr:to>
      <xdr:col>14</xdr:col>
      <xdr:colOff>989741</xdr:colOff>
      <xdr:row>21</xdr:row>
      <xdr:rowOff>29463</xdr:rowOff>
    </xdr:to>
    <xdr:sp macro="" textlink="">
      <xdr:nvSpPr>
        <xdr:cNvPr id="3" name="Title 1">
          <a:extLst>
            <a:ext uri="{FF2B5EF4-FFF2-40B4-BE49-F238E27FC236}">
              <a16:creationId xmlns:a16="http://schemas.microsoft.com/office/drawing/2014/main" id="{68062065-32EA-491A-8EF8-0F37398805A3}"/>
            </a:ext>
          </a:extLst>
        </xdr:cNvPr>
        <xdr:cNvSpPr>
          <a:spLocks noGrp="1"/>
        </xdr:cNvSpPr>
      </xdr:nvSpPr>
      <xdr:spPr>
        <a:xfrm>
          <a:off x="3275966" y="2463889"/>
          <a:ext cx="6248175" cy="965999"/>
        </a:xfrm>
        <a:prstGeom prst="rect">
          <a:avLst/>
        </a:prstGeom>
      </xdr:spPr>
      <xdr:txBody>
        <a:bodyPr vert="horz" wrap="square" lIns="0" tIns="0" rIns="0" bIns="0" rtlCol="0" anchor="t" anchorCtr="0">
          <a:noAutofit/>
        </a:bodyPr>
        <a:lstStyle>
          <a:lvl1pPr algn="l" defTabSz="914400" rtl="0" eaLnBrk="1" latinLnBrk="0" hangingPunct="1">
            <a:lnSpc>
              <a:spcPct val="85000"/>
            </a:lnSpc>
            <a:spcBef>
              <a:spcPct val="0"/>
            </a:spcBef>
            <a:buNone/>
            <a:defRPr sz="3000" b="1" kern="1200">
              <a:solidFill>
                <a:schemeClr val="bg1"/>
              </a:solidFill>
              <a:latin typeface="+mn-lt"/>
              <a:ea typeface="+mj-ea"/>
              <a:cs typeface="Arial" pitchFamily="34" charset="0"/>
            </a:defRPr>
          </a:lvl1pPr>
        </a:lstStyle>
        <a:p>
          <a:pPr algn="l"/>
          <a:r>
            <a:rPr lang="en-US">
              <a:solidFill>
                <a:schemeClr val="tx1"/>
              </a:solidFill>
              <a:latin typeface="EYInterstate Light" panose="02000506000000020004" pitchFamily="2" charset="0"/>
            </a:rPr>
            <a:t>Project</a:t>
          </a:r>
          <a:r>
            <a:rPr lang="en-US" baseline="0">
              <a:solidFill>
                <a:schemeClr val="tx1"/>
              </a:solidFill>
              <a:latin typeface="EYInterstate Light" panose="02000506000000020004" pitchFamily="2" charset="0"/>
            </a:rPr>
            <a:t> Marinus Economic Modelling Results</a:t>
          </a:r>
          <a:endParaRPr lang="en-GB">
            <a:solidFill>
              <a:schemeClr val="tx1"/>
            </a:solidFill>
            <a:latin typeface="EYInterstate Light" panose="02000506000000020004" pitchFamily="2" charset="0"/>
          </a:endParaRPr>
        </a:p>
      </xdr:txBody>
    </xdr:sp>
    <xdr:clientData/>
  </xdr:twoCellAnchor>
  <xdr:twoCellAnchor editAs="absolute">
    <xdr:from>
      <xdr:col>5</xdr:col>
      <xdr:colOff>227966</xdr:colOff>
      <xdr:row>21</xdr:row>
      <xdr:rowOff>87709</xdr:rowOff>
    </xdr:from>
    <xdr:to>
      <xdr:col>14</xdr:col>
      <xdr:colOff>989741</xdr:colOff>
      <xdr:row>26</xdr:row>
      <xdr:rowOff>7691</xdr:rowOff>
    </xdr:to>
    <xdr:sp macro="" textlink="">
      <xdr:nvSpPr>
        <xdr:cNvPr id="4" name="Subtitle 2">
          <a:extLst>
            <a:ext uri="{FF2B5EF4-FFF2-40B4-BE49-F238E27FC236}">
              <a16:creationId xmlns:a16="http://schemas.microsoft.com/office/drawing/2014/main" id="{93B9A233-1338-4DD9-A15F-5260CE99347A}"/>
            </a:ext>
          </a:extLst>
        </xdr:cNvPr>
        <xdr:cNvSpPr>
          <a:spLocks noGrp="1"/>
        </xdr:cNvSpPr>
      </xdr:nvSpPr>
      <xdr:spPr>
        <a:xfrm>
          <a:off x="3275966" y="3488134"/>
          <a:ext cx="6248175" cy="729607"/>
        </a:xfrm>
        <a:prstGeom prst="rect">
          <a:avLst/>
        </a:prstGeom>
      </xdr:spPr>
      <xdr:txBody>
        <a:bodyPr vert="horz" wrap="square" lIns="0" tIns="0" rIns="0" bIns="0" rtlCol="0" anchor="t" anchorCtr="0">
          <a:noAutofit/>
        </a:bodyPr>
        <a:lstStyle>
          <a:lvl1pPr marL="356616" indent="-356616" algn="l" defTabSz="914400" rtl="0" eaLnBrk="1" latinLnBrk="0" hangingPunct="1">
            <a:spcBef>
              <a:spcPct val="20000"/>
            </a:spcBef>
            <a:buClr>
              <a:schemeClr val="accent2"/>
            </a:buClr>
            <a:buSzPct val="70000"/>
            <a:buFont typeface="Arial" pitchFamily="34" charset="0"/>
            <a:buChar char="►"/>
            <a:defRPr sz="2400" kern="1200">
              <a:solidFill>
                <a:schemeClr val="bg1"/>
              </a:solidFill>
              <a:latin typeface="+mn-lt"/>
              <a:ea typeface="+mn-ea"/>
              <a:cs typeface="Arial" pitchFamily="34" charset="0"/>
            </a:defRPr>
          </a:lvl1pPr>
          <a:lvl2pPr marL="713232" indent="-356616" algn="l" defTabSz="914400" rtl="0" eaLnBrk="1" latinLnBrk="0" hangingPunct="1">
            <a:spcBef>
              <a:spcPct val="20000"/>
            </a:spcBef>
            <a:buClr>
              <a:schemeClr val="accent2"/>
            </a:buClr>
            <a:buSzPct val="70000"/>
            <a:buFont typeface="Arial" pitchFamily="34" charset="0"/>
            <a:buChar char="►"/>
            <a:defRPr sz="2000" kern="1200">
              <a:solidFill>
                <a:schemeClr val="bg1"/>
              </a:solidFill>
              <a:latin typeface="+mn-lt"/>
              <a:ea typeface="+mn-ea"/>
              <a:cs typeface="Arial" pitchFamily="34" charset="0"/>
            </a:defRPr>
          </a:lvl2pPr>
          <a:lvl3pPr marL="1069848" indent="-356616" algn="l" defTabSz="914400" rtl="0" eaLnBrk="1" latinLnBrk="0" hangingPunct="1">
            <a:spcBef>
              <a:spcPct val="20000"/>
            </a:spcBef>
            <a:buClr>
              <a:schemeClr val="accent2"/>
            </a:buClr>
            <a:buSzPct val="70000"/>
            <a:buFont typeface="Arial" pitchFamily="34" charset="0"/>
            <a:buChar char="►"/>
            <a:defRPr sz="1800" kern="1200">
              <a:solidFill>
                <a:schemeClr val="bg1"/>
              </a:solidFill>
              <a:latin typeface="+mn-lt"/>
              <a:ea typeface="+mn-ea"/>
              <a:cs typeface="Arial" pitchFamily="34" charset="0"/>
            </a:defRPr>
          </a:lvl3pPr>
          <a:lvl4pPr marL="1426464" indent="-356616" algn="l" defTabSz="914400" rtl="0" eaLnBrk="1" latinLnBrk="0" hangingPunct="1">
            <a:spcBef>
              <a:spcPct val="20000"/>
            </a:spcBef>
            <a:buClr>
              <a:schemeClr val="accent2"/>
            </a:buClr>
            <a:buSzPct val="70000"/>
            <a:buFont typeface="Arial" pitchFamily="34" charset="0"/>
            <a:buChar char="►"/>
            <a:defRPr sz="1600" kern="1200">
              <a:solidFill>
                <a:schemeClr val="bg1"/>
              </a:solidFill>
              <a:latin typeface="+mn-lt"/>
              <a:ea typeface="+mn-ea"/>
              <a:cs typeface="Arial" pitchFamily="34" charset="0"/>
            </a:defRPr>
          </a:lvl4pPr>
          <a:lvl5pPr marL="1783080" indent="-356616" algn="l" defTabSz="914400" rtl="0" eaLnBrk="1" latinLnBrk="0" hangingPunct="1">
            <a:spcBef>
              <a:spcPct val="20000"/>
            </a:spcBef>
            <a:buClr>
              <a:schemeClr val="accent2"/>
            </a:buClr>
            <a:buSzPct val="70000"/>
            <a:buFont typeface="Arial" pitchFamily="34" charset="0"/>
            <a:buChar char="►"/>
            <a:defRPr sz="1600" kern="1200">
              <a:solidFill>
                <a:schemeClr val="bg1"/>
              </a:solidFill>
              <a:latin typeface="+mn-lt"/>
              <a:ea typeface="+mn-ea"/>
              <a:cs typeface="Arial" pitchFamily="34" charset="0"/>
            </a:defRPr>
          </a:lvl5pPr>
          <a:lvl6pPr marL="25146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6pPr>
          <a:lvl7pPr marL="29718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7pPr>
          <a:lvl8pPr marL="34290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8pPr>
          <a:lvl9pPr marL="38862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9pPr>
        </a:lstStyle>
        <a:p>
          <a:pPr marL="0" lvl="0" indent="0" algn="l" defTabSz="914400" rtl="0" eaLnBrk="1" latinLnBrk="0" hangingPunct="1">
            <a:lnSpc>
              <a:spcPct val="85000"/>
            </a:lnSpc>
            <a:spcBef>
              <a:spcPct val="0"/>
            </a:spcBef>
            <a:buNone/>
          </a:pPr>
          <a:r>
            <a:rPr lang="en-US" sz="2000" b="0" kern="1200">
              <a:solidFill>
                <a:schemeClr val="tx1"/>
              </a:solidFill>
              <a:latin typeface="EYInterstate" panose="02000503020000020004" pitchFamily="2" charset="0"/>
              <a:ea typeface="+mj-ea"/>
              <a:cs typeface="Arial" pitchFamily="34" charset="0"/>
            </a:rPr>
            <a:t>Supporting material</a:t>
          </a:r>
          <a:r>
            <a:rPr lang="en-US" sz="2000" b="0" kern="1200" baseline="0">
              <a:solidFill>
                <a:schemeClr val="tx1"/>
              </a:solidFill>
              <a:latin typeface="EYInterstate" panose="02000503020000020004" pitchFamily="2" charset="0"/>
              <a:ea typeface="+mj-ea"/>
              <a:cs typeface="Arial" pitchFamily="34" charset="0"/>
            </a:rPr>
            <a:t> for </a:t>
          </a:r>
          <a:r>
            <a:rPr lang="en-US" sz="2000" b="0" kern="1200">
              <a:solidFill>
                <a:schemeClr val="tx1"/>
              </a:solidFill>
              <a:latin typeface="EYInterstate" panose="02000503020000020004" pitchFamily="2" charset="0"/>
              <a:ea typeface="+mj-ea"/>
              <a:cs typeface="Arial" pitchFamily="34" charset="0"/>
            </a:rPr>
            <a:t>the Economic Modelling Appendix</a:t>
          </a:r>
          <a:r>
            <a:rPr lang="en-US" sz="2000" b="0" kern="1200" baseline="0">
              <a:solidFill>
                <a:schemeClr val="tx1"/>
              </a:solidFill>
              <a:latin typeface="EYInterstate" panose="02000503020000020004" pitchFamily="2" charset="0"/>
              <a:ea typeface="+mj-ea"/>
              <a:cs typeface="Arial" pitchFamily="34" charset="0"/>
            </a:rPr>
            <a:t> to the TasNetworks Supplementary Analysis Report</a:t>
          </a:r>
        </a:p>
        <a:p>
          <a:pPr marL="0" lvl="0" indent="0" algn="l" defTabSz="914400" rtl="0" eaLnBrk="1" latinLnBrk="0" hangingPunct="1">
            <a:lnSpc>
              <a:spcPct val="85000"/>
            </a:lnSpc>
            <a:spcBef>
              <a:spcPct val="0"/>
            </a:spcBef>
            <a:buNone/>
          </a:pPr>
          <a:endParaRPr lang="en-US" sz="1800" b="0" kern="1200" baseline="0">
            <a:solidFill>
              <a:schemeClr val="tx1"/>
            </a:solidFill>
            <a:latin typeface="EYInterstate" panose="02000503020000020004" pitchFamily="2" charset="0"/>
            <a:ea typeface="+mj-ea"/>
            <a:cs typeface="Arial" pitchFamily="34" charset="0"/>
          </a:endParaRPr>
        </a:p>
        <a:p>
          <a:pPr marL="0" lvl="0" indent="0" algn="l" defTabSz="914400" rtl="0" eaLnBrk="1" latinLnBrk="0" hangingPunct="1">
            <a:lnSpc>
              <a:spcPct val="85000"/>
            </a:lnSpc>
            <a:spcBef>
              <a:spcPct val="0"/>
            </a:spcBef>
            <a:buNone/>
          </a:pPr>
          <a:r>
            <a:rPr lang="en-US" sz="1800" b="1" kern="1200" baseline="0">
              <a:solidFill>
                <a:schemeClr val="tx1"/>
              </a:solidFill>
              <a:latin typeface="EYInterstate" panose="02000503020000020004" pitchFamily="2" charset="0"/>
              <a:ea typeface="+mj-ea"/>
              <a:cs typeface="Arial" pitchFamily="34" charset="0"/>
            </a:rPr>
            <a:t>TasNetworks</a:t>
          </a:r>
          <a:r>
            <a:rPr lang="en-US" sz="1800" b="0" kern="1200" baseline="0">
              <a:solidFill>
                <a:schemeClr val="tx1"/>
              </a:solidFill>
              <a:latin typeface="EYInterstate" panose="02000503020000020004" pitchFamily="2" charset="0"/>
              <a:ea typeface="+mj-ea"/>
              <a:cs typeface="Arial" pitchFamily="34" charset="0"/>
            </a:rPr>
            <a:t> | 09 November 2020</a:t>
          </a:r>
          <a:endParaRPr lang="en-GB" sz="1800" b="0" kern="1200">
            <a:solidFill>
              <a:schemeClr val="tx1"/>
            </a:solidFill>
            <a:latin typeface="EYInterstate" panose="02000503020000020004" pitchFamily="2" charset="0"/>
            <a:ea typeface="+mj-ea"/>
            <a:cs typeface="Arial" pitchFamily="34" charset="0"/>
          </a:endParaRPr>
        </a:p>
      </xdr:txBody>
    </xdr:sp>
    <xdr:clientData/>
  </xdr:twoCellAnchor>
  <xdr:twoCellAnchor editAs="oneCell">
    <xdr:from>
      <xdr:col>14</xdr:col>
      <xdr:colOff>236225</xdr:colOff>
      <xdr:row>37</xdr:row>
      <xdr:rowOff>5428</xdr:rowOff>
    </xdr:from>
    <xdr:to>
      <xdr:col>14</xdr:col>
      <xdr:colOff>1236096</xdr:colOff>
      <xdr:row>44</xdr:row>
      <xdr:rowOff>129888</xdr:rowOff>
    </xdr:to>
    <xdr:pic>
      <xdr:nvPicPr>
        <xdr:cNvPr id="5" name="Picture 4">
          <a:extLst>
            <a:ext uri="{FF2B5EF4-FFF2-40B4-BE49-F238E27FC236}">
              <a16:creationId xmlns:a16="http://schemas.microsoft.com/office/drawing/2014/main" id="{4B3884D7-95B2-49E0-8AB5-914D659AC164}"/>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73800" y="5999828"/>
          <a:ext cx="996696" cy="12515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0</xdr:rowOff>
    </xdr:from>
    <xdr:to>
      <xdr:col>6</xdr:col>
      <xdr:colOff>228075</xdr:colOff>
      <xdr:row>19</xdr:row>
      <xdr:rowOff>173400</xdr:rowOff>
    </xdr:to>
    <xdr:graphicFrame macro="">
      <xdr:nvGraphicFramePr>
        <xdr:cNvPr id="2" name="Chart 1">
          <a:extLst>
            <a:ext uri="{FF2B5EF4-FFF2-40B4-BE49-F238E27FC236}">
              <a16:creationId xmlns:a16="http://schemas.microsoft.com/office/drawing/2014/main" id="{AF98E6E3-FCC2-4E73-9F9F-0F364C36C4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46</xdr:row>
      <xdr:rowOff>0</xdr:rowOff>
    </xdr:from>
    <xdr:to>
      <xdr:col>6</xdr:col>
      <xdr:colOff>228075</xdr:colOff>
      <xdr:row>60</xdr:row>
      <xdr:rowOff>173400</xdr:rowOff>
    </xdr:to>
    <xdr:graphicFrame macro="">
      <xdr:nvGraphicFramePr>
        <xdr:cNvPr id="3" name="Chart 2">
          <a:extLst>
            <a:ext uri="{FF2B5EF4-FFF2-40B4-BE49-F238E27FC236}">
              <a16:creationId xmlns:a16="http://schemas.microsoft.com/office/drawing/2014/main" id="{BB4B5928-18C8-4220-BF89-32D5D204FF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25</xdr:row>
      <xdr:rowOff>0</xdr:rowOff>
    </xdr:from>
    <xdr:to>
      <xdr:col>6</xdr:col>
      <xdr:colOff>228075</xdr:colOff>
      <xdr:row>39</xdr:row>
      <xdr:rowOff>173400</xdr:rowOff>
    </xdr:to>
    <xdr:graphicFrame macro="">
      <xdr:nvGraphicFramePr>
        <xdr:cNvPr id="4" name="Chart 3">
          <a:extLst>
            <a:ext uri="{FF2B5EF4-FFF2-40B4-BE49-F238E27FC236}">
              <a16:creationId xmlns:a16="http://schemas.microsoft.com/office/drawing/2014/main" id="{54630A6A-45C9-4E51-B22D-2F1EF6D47C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6">
    <tabColor rgb="FFFFE600"/>
    <pageSetUpPr fitToPage="1"/>
  </sheetPr>
  <dimension ref="A1:O44"/>
  <sheetViews>
    <sheetView showGridLines="0" tabSelected="1" zoomScale="85" zoomScaleNormal="85" zoomScaleSheetLayoutView="70" workbookViewId="0"/>
  </sheetViews>
  <sheetFormatPr defaultColWidth="8.7109375" defaultRowHeight="12.75"/>
  <cols>
    <col min="1" max="14" width="8.7109375" style="1"/>
    <col min="15" max="15" width="18.85546875" style="1" customWidth="1"/>
    <col min="16" max="16" width="9.28515625" style="1" customWidth="1"/>
    <col min="17" max="16384" width="8.7109375" style="1"/>
  </cols>
  <sheetData>
    <row r="1" spans="1:1">
      <c r="A1" s="1" t="s">
        <v>0</v>
      </c>
    </row>
    <row r="43" spans="15:15">
      <c r="O43" s="1" t="s">
        <v>0</v>
      </c>
    </row>
    <row r="44" spans="15:15">
      <c r="O44" s="1" t="s">
        <v>0</v>
      </c>
    </row>
  </sheetData>
  <sheetProtection algorithmName="SHA-512" hashValue="ewTjWvwJo41XtsX0F1FX/qRZB8gmOL1yvq1PFiXIxrJGDj94grHj6CgPOFm47fUPf6f8tH2FCiWC1osqn/UOVA==" saltValue="xDvv9J7JeA2HQGU4VfBx3Q==" spinCount="100000" sheet="1" objects="1" scenarios="1"/>
  <pageMargins left="0.45" right="0.45" top="0.45" bottom="0.45" header="0.25" footer="0.25"/>
  <pageSetup paperSize="9" scale="91"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57E188"/>
  </sheetPr>
  <dimension ref="A1:W12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133</v>
      </c>
      <c r="B1" s="17"/>
      <c r="C1" s="17"/>
      <c r="D1" s="17"/>
      <c r="E1" s="17"/>
      <c r="F1" s="17"/>
      <c r="G1" s="17"/>
      <c r="H1" s="17"/>
      <c r="I1" s="17"/>
      <c r="J1" s="17"/>
      <c r="K1" s="17"/>
      <c r="L1" s="17"/>
      <c r="M1" s="17"/>
      <c r="N1" s="17"/>
      <c r="O1" s="17"/>
      <c r="P1" s="17"/>
      <c r="Q1" s="17"/>
      <c r="R1" s="17"/>
      <c r="S1" s="17"/>
      <c r="T1" s="17"/>
      <c r="U1" s="17"/>
      <c r="V1" s="17"/>
      <c r="W1" s="17"/>
    </row>
    <row r="2" spans="1:23">
      <c r="A2" s="26" t="s">
        <v>76</v>
      </c>
      <c r="B2" s="16" t="s">
        <v>130</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1369794.9981</v>
      </c>
      <c r="D6" s="23">
        <v>1224710.3066071244</v>
      </c>
      <c r="E6" s="23">
        <v>1182649.3282085354</v>
      </c>
      <c r="F6" s="23">
        <v>1064891.882012537</v>
      </c>
      <c r="G6" s="23">
        <v>964203.56762715697</v>
      </c>
      <c r="H6" s="23">
        <v>875503.59846657212</v>
      </c>
      <c r="I6" s="23">
        <v>835653.36748739681</v>
      </c>
      <c r="J6" s="23">
        <v>803757.83499028184</v>
      </c>
      <c r="K6" s="23">
        <v>590885.76287747663</v>
      </c>
      <c r="L6" s="23">
        <v>558690.63910853723</v>
      </c>
      <c r="M6" s="23">
        <v>520279.47070388839</v>
      </c>
      <c r="N6" s="23">
        <v>466854.29010330426</v>
      </c>
      <c r="O6" s="23">
        <v>437494.35982591612</v>
      </c>
      <c r="P6" s="23">
        <v>416621.96627304342</v>
      </c>
      <c r="Q6" s="23">
        <v>378740.24994237733</v>
      </c>
      <c r="R6" s="23">
        <v>352644.40910424443</v>
      </c>
      <c r="S6" s="23">
        <v>330681.09889557475</v>
      </c>
      <c r="T6" s="23">
        <v>308061.47635756631</v>
      </c>
      <c r="U6" s="23">
        <v>280850.80489220459</v>
      </c>
      <c r="V6" s="23">
        <v>255430.0001494484</v>
      </c>
      <c r="W6" s="23">
        <v>236830.42263076</v>
      </c>
    </row>
    <row r="7" spans="1:23">
      <c r="A7" s="27" t="s">
        <v>36</v>
      </c>
      <c r="B7" s="27" t="s">
        <v>67</v>
      </c>
      <c r="C7" s="23">
        <v>178950.90487</v>
      </c>
      <c r="D7" s="23">
        <v>153322.92800000001</v>
      </c>
      <c r="E7" s="23">
        <v>156452.0067</v>
      </c>
      <c r="F7" s="23">
        <v>150805.58335999999</v>
      </c>
      <c r="G7" s="23">
        <v>135850.4731</v>
      </c>
      <c r="H7" s="23">
        <v>123427.34485999998</v>
      </c>
      <c r="I7" s="23">
        <v>111015.36873</v>
      </c>
      <c r="J7" s="23">
        <v>103640.67006</v>
      </c>
      <c r="K7" s="23">
        <v>89214.814966639926</v>
      </c>
      <c r="L7" s="23">
        <v>79185.546944117843</v>
      </c>
      <c r="M7" s="23">
        <v>67989.665039213258</v>
      </c>
      <c r="N7" s="23">
        <v>65641.240536356287</v>
      </c>
      <c r="O7" s="23">
        <v>60686.244577572346</v>
      </c>
      <c r="P7" s="23">
        <v>57172.445593974284</v>
      </c>
      <c r="Q7" s="23">
        <v>52504.028927439038</v>
      </c>
      <c r="R7" s="23">
        <v>49783.139862398442</v>
      </c>
      <c r="S7" s="23">
        <v>46959.829628043401</v>
      </c>
      <c r="T7" s="23">
        <v>44492.886195950181</v>
      </c>
      <c r="U7" s="23">
        <v>40717.274581743543</v>
      </c>
      <c r="V7" s="23">
        <v>38398.239481179997</v>
      </c>
      <c r="W7" s="23">
        <v>36260.518199999999</v>
      </c>
    </row>
    <row r="8" spans="1:23">
      <c r="A8" s="27" t="s">
        <v>36</v>
      </c>
      <c r="B8" s="27" t="s">
        <v>18</v>
      </c>
      <c r="C8" s="23">
        <v>117187.04703296635</v>
      </c>
      <c r="D8" s="23">
        <v>108737.14316413904</v>
      </c>
      <c r="E8" s="23">
        <v>84779.695477365152</v>
      </c>
      <c r="F8" s="23">
        <v>73201.270447460192</v>
      </c>
      <c r="G8" s="23">
        <v>67526.006057968072</v>
      </c>
      <c r="H8" s="23">
        <v>62612.905251779564</v>
      </c>
      <c r="I8" s="23">
        <v>58044.071269752443</v>
      </c>
      <c r="J8" s="23">
        <v>53950.265412583394</v>
      </c>
      <c r="K8" s="23">
        <v>49831.385120265855</v>
      </c>
      <c r="L8" s="23">
        <v>46176.512874870292</v>
      </c>
      <c r="M8" s="23">
        <v>42883.466872082448</v>
      </c>
      <c r="N8" s="23">
        <v>39806.387536801129</v>
      </c>
      <c r="O8" s="23">
        <v>36882.420659702744</v>
      </c>
      <c r="P8" s="23">
        <v>34125.440753468727</v>
      </c>
      <c r="Q8" s="23">
        <v>31642.728317772722</v>
      </c>
      <c r="R8" s="23">
        <v>28499.487018583146</v>
      </c>
      <c r="S8" s="23">
        <v>21896.905158855065</v>
      </c>
      <c r="T8" s="23">
        <v>21589.776096768044</v>
      </c>
      <c r="U8" s="23">
        <v>31150.755386137935</v>
      </c>
      <c r="V8" s="23">
        <v>15210.036531909349</v>
      </c>
      <c r="W8" s="23">
        <v>32598.304145002119</v>
      </c>
    </row>
    <row r="9" spans="1:23">
      <c r="A9" s="27" t="s">
        <v>36</v>
      </c>
      <c r="B9" s="27" t="s">
        <v>28</v>
      </c>
      <c r="C9" s="23">
        <v>81586.619310000009</v>
      </c>
      <c r="D9" s="23">
        <v>60287.430930000002</v>
      </c>
      <c r="E9" s="23">
        <v>56058.127659999998</v>
      </c>
      <c r="F9" s="23">
        <v>8640.0275834349231</v>
      </c>
      <c r="G9" s="23">
        <v>7894.8948785968996</v>
      </c>
      <c r="H9" s="23">
        <v>7359.5885199999993</v>
      </c>
      <c r="I9" s="23">
        <v>6855.8620699999992</v>
      </c>
      <c r="J9" s="23">
        <v>6452.6165600000004</v>
      </c>
      <c r="K9" s="23">
        <v>5999.3051699999996</v>
      </c>
      <c r="L9" s="23">
        <v>5462.3945139999996</v>
      </c>
      <c r="M9" s="23">
        <v>5133.8485000000001</v>
      </c>
      <c r="N9" s="23">
        <v>4824.9015899999995</v>
      </c>
      <c r="O9" s="23">
        <v>4384.6560100000006</v>
      </c>
      <c r="P9" s="23">
        <v>4090.34555</v>
      </c>
      <c r="Q9" s="23">
        <v>1900.4316499999998</v>
      </c>
      <c r="R9" s="23">
        <v>1642.2013000000002</v>
      </c>
      <c r="S9" s="23">
        <v>1565.8113000000001</v>
      </c>
      <c r="T9" s="23">
        <v>1500.9700000000003</v>
      </c>
      <c r="U9" s="23">
        <v>1069.6008999999999</v>
      </c>
      <c r="V9" s="23">
        <v>984.40200000000004</v>
      </c>
      <c r="W9" s="23">
        <v>908.09980000000007</v>
      </c>
    </row>
    <row r="10" spans="1:23">
      <c r="A10" s="27" t="s">
        <v>36</v>
      </c>
      <c r="B10" s="27" t="s">
        <v>62</v>
      </c>
      <c r="C10" s="23">
        <v>1116.21711600602</v>
      </c>
      <c r="D10" s="23">
        <v>1315.1180390360764</v>
      </c>
      <c r="E10" s="23">
        <v>3548.783839015221</v>
      </c>
      <c r="F10" s="23">
        <v>9.9577612057009972</v>
      </c>
      <c r="G10" s="23">
        <v>2.3289108629999996E-3</v>
      </c>
      <c r="H10" s="23">
        <v>41.706197436633005</v>
      </c>
      <c r="I10" s="23">
        <v>115.64205332536798</v>
      </c>
      <c r="J10" s="23">
        <v>238.51043301541492</v>
      </c>
      <c r="K10" s="23">
        <v>201.17853578530401</v>
      </c>
      <c r="L10" s="23">
        <v>61.976341908729999</v>
      </c>
      <c r="M10" s="23">
        <v>153.51106030743301</v>
      </c>
      <c r="N10" s="23">
        <v>1004.7104296153229</v>
      </c>
      <c r="O10" s="23">
        <v>211.31058121143599</v>
      </c>
      <c r="P10" s="23">
        <v>287.84002089811486</v>
      </c>
      <c r="Q10" s="23">
        <v>1361.009856405982</v>
      </c>
      <c r="R10" s="23">
        <v>1738.3621138476947</v>
      </c>
      <c r="S10" s="23">
        <v>2941.3373976143844</v>
      </c>
      <c r="T10" s="23">
        <v>4347.2944957170848</v>
      </c>
      <c r="U10" s="23">
        <v>5903.2642968888495</v>
      </c>
      <c r="V10" s="23">
        <v>1467.6914794219799</v>
      </c>
      <c r="W10" s="23">
        <v>3224.7130410923851</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row>
    <row r="13" spans="1:23">
      <c r="A13" s="27" t="s">
        <v>36</v>
      </c>
      <c r="B13" s="27" t="s">
        <v>64</v>
      </c>
      <c r="C13" s="23">
        <v>0</v>
      </c>
      <c r="D13" s="23">
        <v>0</v>
      </c>
      <c r="E13" s="23">
        <v>0</v>
      </c>
      <c r="F13" s="23">
        <v>0</v>
      </c>
      <c r="G13" s="23">
        <v>0</v>
      </c>
      <c r="H13" s="23">
        <v>0</v>
      </c>
      <c r="I13" s="23">
        <v>0</v>
      </c>
      <c r="J13" s="23">
        <v>0</v>
      </c>
      <c r="K13" s="23">
        <v>0</v>
      </c>
      <c r="L13" s="23">
        <v>0</v>
      </c>
      <c r="M13" s="23">
        <v>0</v>
      </c>
      <c r="N13" s="23">
        <v>0</v>
      </c>
      <c r="O13" s="23">
        <v>0</v>
      </c>
      <c r="P13" s="23">
        <v>0</v>
      </c>
      <c r="Q13" s="23">
        <v>0</v>
      </c>
      <c r="R13" s="23">
        <v>0</v>
      </c>
      <c r="S13" s="23">
        <v>0</v>
      </c>
      <c r="T13" s="23">
        <v>0</v>
      </c>
      <c r="U13" s="23">
        <v>0</v>
      </c>
      <c r="V13" s="23">
        <v>0</v>
      </c>
      <c r="W13" s="23">
        <v>0</v>
      </c>
    </row>
    <row r="14" spans="1:23">
      <c r="A14" s="27" t="s">
        <v>36</v>
      </c>
      <c r="B14" s="27" t="s">
        <v>32</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row>
    <row r="15" spans="1:23">
      <c r="A15" s="27" t="s">
        <v>36</v>
      </c>
      <c r="B15" s="27" t="s">
        <v>69</v>
      </c>
      <c r="C15" s="23">
        <v>0</v>
      </c>
      <c r="D15" s="23">
        <v>0</v>
      </c>
      <c r="E15" s="23">
        <v>0</v>
      </c>
      <c r="F15" s="23">
        <v>0</v>
      </c>
      <c r="G15" s="23">
        <v>0</v>
      </c>
      <c r="H15" s="23">
        <v>0</v>
      </c>
      <c r="I15" s="23">
        <v>0</v>
      </c>
      <c r="J15" s="23">
        <v>0</v>
      </c>
      <c r="K15" s="23">
        <v>0</v>
      </c>
      <c r="L15" s="23">
        <v>0</v>
      </c>
      <c r="M15" s="23">
        <v>0</v>
      </c>
      <c r="N15" s="23">
        <v>0</v>
      </c>
      <c r="O15" s="23">
        <v>0</v>
      </c>
      <c r="P15" s="23">
        <v>0</v>
      </c>
      <c r="Q15" s="23">
        <v>0</v>
      </c>
      <c r="R15" s="23">
        <v>0</v>
      </c>
      <c r="S15" s="23">
        <v>0</v>
      </c>
      <c r="T15" s="23">
        <v>0</v>
      </c>
      <c r="U15" s="23">
        <v>0</v>
      </c>
      <c r="V15" s="23">
        <v>0</v>
      </c>
      <c r="W15" s="23">
        <v>0</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1748635.7864289721</v>
      </c>
      <c r="D17" s="28">
        <v>1548372.9267402997</v>
      </c>
      <c r="E17" s="28">
        <v>1483487.9418849158</v>
      </c>
      <c r="F17" s="28">
        <v>1297548.7211646379</v>
      </c>
      <c r="G17" s="28">
        <v>1175474.9439926329</v>
      </c>
      <c r="H17" s="28">
        <v>1068945.1432957882</v>
      </c>
      <c r="I17" s="28">
        <v>1011684.3116104746</v>
      </c>
      <c r="J17" s="28">
        <v>968039.89745588065</v>
      </c>
      <c r="K17" s="28">
        <v>736132.44667016773</v>
      </c>
      <c r="L17" s="28">
        <v>689577.06978343416</v>
      </c>
      <c r="M17" s="28">
        <v>636439.96217549138</v>
      </c>
      <c r="N17" s="28">
        <v>578131.53019607707</v>
      </c>
      <c r="O17" s="28">
        <v>539658.99165440269</v>
      </c>
      <c r="P17" s="28">
        <v>512298.03819138452</v>
      </c>
      <c r="Q17" s="28">
        <v>466148.44869399501</v>
      </c>
      <c r="R17" s="28">
        <v>434307.59939907375</v>
      </c>
      <c r="S17" s="28">
        <v>404044.9823800876</v>
      </c>
      <c r="T17" s="28">
        <v>379992.40314600163</v>
      </c>
      <c r="U17" s="28">
        <v>359691.70005697489</v>
      </c>
      <c r="V17" s="28">
        <v>311490.36964195973</v>
      </c>
      <c r="W17" s="28">
        <v>309822.0578168545</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719632.77839999995</v>
      </c>
      <c r="D20" s="23">
        <v>617068.97790712432</v>
      </c>
      <c r="E20" s="23">
        <v>576904.96460853552</v>
      </c>
      <c r="F20" s="23">
        <v>511117.54191253701</v>
      </c>
      <c r="G20" s="23">
        <v>448118.80232715688</v>
      </c>
      <c r="H20" s="23">
        <v>406242.28176657221</v>
      </c>
      <c r="I20" s="23">
        <v>406875.13918739685</v>
      </c>
      <c r="J20" s="23">
        <v>416606.59525168908</v>
      </c>
      <c r="K20" s="23">
        <v>283089.43641477166</v>
      </c>
      <c r="L20" s="23">
        <v>266473.20288759691</v>
      </c>
      <c r="M20" s="23">
        <v>256462.20192051446</v>
      </c>
      <c r="N20" s="23">
        <v>200638.22711921524</v>
      </c>
      <c r="O20" s="23">
        <v>189579.38725088112</v>
      </c>
      <c r="P20" s="23">
        <v>185432.63732203844</v>
      </c>
      <c r="Q20" s="23">
        <v>178978.95455170074</v>
      </c>
      <c r="R20" s="23">
        <v>168179.36533507495</v>
      </c>
      <c r="S20" s="23">
        <v>161588.35650154465</v>
      </c>
      <c r="T20" s="23">
        <v>149295.07631806951</v>
      </c>
      <c r="U20" s="23">
        <v>137597.14395042419</v>
      </c>
      <c r="V20" s="23">
        <v>125096.61467780459</v>
      </c>
      <c r="W20" s="23">
        <v>117375.67894671501</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1640.5836550606498</v>
      </c>
      <c r="D22" s="23">
        <v>1534.60515580167</v>
      </c>
      <c r="E22" s="23">
        <v>4371.0367694064053</v>
      </c>
      <c r="F22" s="23">
        <v>2642.4213395500997</v>
      </c>
      <c r="G22" s="23">
        <v>2420.8287691486903</v>
      </c>
      <c r="H22" s="23">
        <v>2240.30926793558</v>
      </c>
      <c r="I22" s="23">
        <v>2082.9101687666339</v>
      </c>
      <c r="J22" s="23">
        <v>1930.5581719052798</v>
      </c>
      <c r="K22" s="23">
        <v>1786.9891607144598</v>
      </c>
      <c r="L22" s="23">
        <v>1651.4862632498398</v>
      </c>
      <c r="M22" s="23">
        <v>1545.19816315553</v>
      </c>
      <c r="N22" s="23">
        <v>1523.2950608193401</v>
      </c>
      <c r="O22" s="23">
        <v>1338.9093708804401</v>
      </c>
      <c r="P22" s="23">
        <v>1253.1892431567601</v>
      </c>
      <c r="Q22" s="23">
        <v>1183.6615759455401</v>
      </c>
      <c r="R22" s="23">
        <v>1174.2359544758299</v>
      </c>
      <c r="S22" s="23">
        <v>1099.9455918393999</v>
      </c>
      <c r="T22" s="23">
        <v>3164.3435021350501</v>
      </c>
      <c r="U22" s="23">
        <v>12818.45428398795</v>
      </c>
      <c r="V22" s="23">
        <v>871.31740980536995</v>
      </c>
      <c r="W22" s="23">
        <v>12373.3928606474</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3.11773244E-4</v>
      </c>
      <c r="D24" s="23">
        <v>3.1227978999999998E-4</v>
      </c>
      <c r="E24" s="23">
        <v>3.2329148E-4</v>
      </c>
      <c r="F24" s="23">
        <v>6.1546162490159997</v>
      </c>
      <c r="G24" s="23">
        <v>3.2266817999999995E-4</v>
      </c>
      <c r="H24" s="23">
        <v>3.2119061099999995E-4</v>
      </c>
      <c r="I24" s="23">
        <v>3.2230086000000001E-4</v>
      </c>
      <c r="J24" s="23">
        <v>3.2399972599999986E-4</v>
      </c>
      <c r="K24" s="23">
        <v>3.1502930000000003E-4</v>
      </c>
      <c r="L24" s="23">
        <v>3.1678085999999999E-4</v>
      </c>
      <c r="M24" s="23">
        <v>3.1742857000000002E-4</v>
      </c>
      <c r="N24" s="23">
        <v>552.27905012944007</v>
      </c>
      <c r="O24" s="23">
        <v>127.66346151977</v>
      </c>
      <c r="P24" s="23">
        <v>158.37128641317997</v>
      </c>
      <c r="Q24" s="23">
        <v>178.49406547585002</v>
      </c>
      <c r="R24" s="23">
        <v>765.71787362461998</v>
      </c>
      <c r="S24" s="23">
        <v>789.16410221424997</v>
      </c>
      <c r="T24" s="23">
        <v>294.03462363034004</v>
      </c>
      <c r="U24" s="23">
        <v>321.40840210831004</v>
      </c>
      <c r="V24" s="23">
        <v>448.08546064543998</v>
      </c>
      <c r="W24" s="23">
        <v>417.01166464034998</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0</v>
      </c>
      <c r="D26" s="23">
        <v>0</v>
      </c>
      <c r="E26" s="23">
        <v>0</v>
      </c>
      <c r="F26" s="23">
        <v>0</v>
      </c>
      <c r="G26" s="23">
        <v>0</v>
      </c>
      <c r="H26" s="23">
        <v>0</v>
      </c>
      <c r="I26" s="23">
        <v>0</v>
      </c>
      <c r="J26" s="23">
        <v>0</v>
      </c>
      <c r="K26" s="23">
        <v>0</v>
      </c>
      <c r="L26" s="23">
        <v>0</v>
      </c>
      <c r="M26" s="23">
        <v>0</v>
      </c>
      <c r="N26" s="23">
        <v>0</v>
      </c>
      <c r="O26" s="23">
        <v>0</v>
      </c>
      <c r="P26" s="23">
        <v>0</v>
      </c>
      <c r="Q26" s="23">
        <v>0</v>
      </c>
      <c r="R26" s="23">
        <v>0</v>
      </c>
      <c r="S26" s="23">
        <v>0</v>
      </c>
      <c r="T26" s="23">
        <v>0</v>
      </c>
      <c r="U26" s="23">
        <v>0</v>
      </c>
      <c r="V26" s="23">
        <v>0</v>
      </c>
      <c r="W26" s="23">
        <v>0</v>
      </c>
    </row>
    <row r="27" spans="1:23">
      <c r="A27" s="27" t="s">
        <v>119</v>
      </c>
      <c r="B27" s="27" t="s">
        <v>64</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row>
    <row r="28" spans="1:23">
      <c r="A28" s="27" t="s">
        <v>119</v>
      </c>
      <c r="B28" s="27" t="s">
        <v>32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row>
    <row r="29" spans="1:23">
      <c r="A29" s="27" t="s">
        <v>119</v>
      </c>
      <c r="B29" s="27" t="s">
        <v>69</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721273.36236683384</v>
      </c>
      <c r="D31" s="28">
        <v>618603.58337520575</v>
      </c>
      <c r="E31" s="28">
        <v>581276.00170123344</v>
      </c>
      <c r="F31" s="28">
        <v>513766.11786833615</v>
      </c>
      <c r="G31" s="28">
        <v>450539.63141897373</v>
      </c>
      <c r="H31" s="28">
        <v>408482.59135569842</v>
      </c>
      <c r="I31" s="28">
        <v>408958.04967846436</v>
      </c>
      <c r="J31" s="28">
        <v>418537.1537475941</v>
      </c>
      <c r="K31" s="28">
        <v>284876.42589051538</v>
      </c>
      <c r="L31" s="28">
        <v>268124.68946762761</v>
      </c>
      <c r="M31" s="28">
        <v>258007.40040109857</v>
      </c>
      <c r="N31" s="28">
        <v>202713.80123016401</v>
      </c>
      <c r="O31" s="28">
        <v>191045.96008328133</v>
      </c>
      <c r="P31" s="28">
        <v>186844.19785160836</v>
      </c>
      <c r="Q31" s="28">
        <v>180341.11019312212</v>
      </c>
      <c r="R31" s="28">
        <v>170119.31916317539</v>
      </c>
      <c r="S31" s="28">
        <v>163477.4661955983</v>
      </c>
      <c r="T31" s="28">
        <v>152753.4544438349</v>
      </c>
      <c r="U31" s="28">
        <v>150737.00663652044</v>
      </c>
      <c r="V31" s="28">
        <v>126416.0175482554</v>
      </c>
      <c r="W31" s="28">
        <v>130166.08347200275</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650162.21970000002</v>
      </c>
      <c r="D34" s="23">
        <v>607641.32870000007</v>
      </c>
      <c r="E34" s="23">
        <v>605744.36360000004</v>
      </c>
      <c r="F34" s="23">
        <v>553774.34010000003</v>
      </c>
      <c r="G34" s="23">
        <v>516084.76530000009</v>
      </c>
      <c r="H34" s="23">
        <v>469261.31669999997</v>
      </c>
      <c r="I34" s="23">
        <v>428778.22830000002</v>
      </c>
      <c r="J34" s="23">
        <v>387151.23973859276</v>
      </c>
      <c r="K34" s="23">
        <v>307796.32646270492</v>
      </c>
      <c r="L34" s="23">
        <v>292217.43622094026</v>
      </c>
      <c r="M34" s="23">
        <v>263817.26878337393</v>
      </c>
      <c r="N34" s="23">
        <v>266216.06298408902</v>
      </c>
      <c r="O34" s="23">
        <v>247914.972575035</v>
      </c>
      <c r="P34" s="23">
        <v>231189.32895100495</v>
      </c>
      <c r="Q34" s="23">
        <v>199761.29539067662</v>
      </c>
      <c r="R34" s="23">
        <v>184465.04376916948</v>
      </c>
      <c r="S34" s="23">
        <v>169092.74239403009</v>
      </c>
      <c r="T34" s="23">
        <v>158766.4000394968</v>
      </c>
      <c r="U34" s="23">
        <v>143253.6609417804</v>
      </c>
      <c r="V34" s="23">
        <v>130333.38547164379</v>
      </c>
      <c r="W34" s="23">
        <v>119454.743684045</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58206.154860181981</v>
      </c>
      <c r="D36" s="23">
        <v>54233.685498427345</v>
      </c>
      <c r="E36" s="23">
        <v>56056.526762558024</v>
      </c>
      <c r="F36" s="23">
        <v>50986.408563719495</v>
      </c>
      <c r="G36" s="23">
        <v>47136.492764043411</v>
      </c>
      <c r="H36" s="23">
        <v>43728.230463999396</v>
      </c>
      <c r="I36" s="23">
        <v>40520.083574038821</v>
      </c>
      <c r="J36" s="23">
        <v>37640.682707093321</v>
      </c>
      <c r="K36" s="23">
        <v>34766.647418677276</v>
      </c>
      <c r="L36" s="23">
        <v>32292.038058738388</v>
      </c>
      <c r="M36" s="23">
        <v>29982.668139979851</v>
      </c>
      <c r="N36" s="23">
        <v>27784.683871704761</v>
      </c>
      <c r="O36" s="23">
        <v>25723.100663101901</v>
      </c>
      <c r="P36" s="23">
        <v>23865.390892703173</v>
      </c>
      <c r="Q36" s="23">
        <v>22100.979475000549</v>
      </c>
      <c r="R36" s="23">
        <v>19601.296230616132</v>
      </c>
      <c r="S36" s="23">
        <v>20796.958455430271</v>
      </c>
      <c r="T36" s="23">
        <v>18425.431491381827</v>
      </c>
      <c r="U36" s="23">
        <v>18332.300025009441</v>
      </c>
      <c r="V36" s="23">
        <v>14338.718019577629</v>
      </c>
      <c r="W36" s="23">
        <v>20224.910154796478</v>
      </c>
    </row>
    <row r="37" spans="1:23">
      <c r="A37" s="27" t="s">
        <v>120</v>
      </c>
      <c r="B37" s="27" t="s">
        <v>28</v>
      </c>
      <c r="C37" s="23">
        <v>1983.8530000000001</v>
      </c>
      <c r="D37" s="23">
        <v>1870.5451</v>
      </c>
      <c r="E37" s="23">
        <v>3525.9974999999999</v>
      </c>
      <c r="F37" s="23">
        <v>3339.1185</v>
      </c>
      <c r="G37" s="23">
        <v>3061.4548</v>
      </c>
      <c r="H37" s="23">
        <v>2856.4897999999998</v>
      </c>
      <c r="I37" s="23">
        <v>2642.0279999999998</v>
      </c>
      <c r="J37" s="23">
        <v>2461.2292000000002</v>
      </c>
      <c r="K37" s="23">
        <v>2248.3744999999999</v>
      </c>
      <c r="L37" s="23">
        <v>2092.8598999999999</v>
      </c>
      <c r="M37" s="23">
        <v>1944.9616000000001</v>
      </c>
      <c r="N37" s="23">
        <v>1821.3869</v>
      </c>
      <c r="O37" s="23">
        <v>1687.1491000000001</v>
      </c>
      <c r="P37" s="23">
        <v>1565.8673999999999</v>
      </c>
      <c r="Q37" s="23">
        <v>1434.4263999999998</v>
      </c>
      <c r="R37" s="23">
        <v>1329.0231000000001</v>
      </c>
      <c r="S37" s="23">
        <v>1234.5241000000001</v>
      </c>
      <c r="T37" s="23">
        <v>1147.7041000000002</v>
      </c>
      <c r="U37" s="23">
        <v>1069.6008999999999</v>
      </c>
      <c r="V37" s="23">
        <v>984.40200000000004</v>
      </c>
      <c r="W37" s="23">
        <v>908.09980000000007</v>
      </c>
    </row>
    <row r="38" spans="1:23">
      <c r="A38" s="27" t="s">
        <v>120</v>
      </c>
      <c r="B38" s="27" t="s">
        <v>62</v>
      </c>
      <c r="C38" s="23">
        <v>4.6962216000000001E-4</v>
      </c>
      <c r="D38" s="23">
        <v>4.6769302000000001E-4</v>
      </c>
      <c r="E38" s="23">
        <v>4.7283881199999996E-4</v>
      </c>
      <c r="F38" s="23">
        <v>4.7091441399999993E-4</v>
      </c>
      <c r="G38" s="23">
        <v>4.7074683799999982E-4</v>
      </c>
      <c r="H38" s="23">
        <v>4.7087805299999988E-4</v>
      </c>
      <c r="I38" s="23">
        <v>4.7066569200000005E-4</v>
      </c>
      <c r="J38" s="23">
        <v>22.910577401126005</v>
      </c>
      <c r="K38" s="23">
        <v>4.5844091299999983E-4</v>
      </c>
      <c r="L38" s="23">
        <v>4.5672847200000001E-4</v>
      </c>
      <c r="M38" s="23">
        <v>4.6158896899999995E-4</v>
      </c>
      <c r="N38" s="23">
        <v>4.6536804099999991E-4</v>
      </c>
      <c r="O38" s="23">
        <v>4.6314027000000002E-4</v>
      </c>
      <c r="P38" s="23">
        <v>3.0348801700000002E-4</v>
      </c>
      <c r="Q38" s="23">
        <v>42.750634898119998</v>
      </c>
      <c r="R38" s="23">
        <v>55.185452609563995</v>
      </c>
      <c r="S38" s="23">
        <v>502.22529184189398</v>
      </c>
      <c r="T38" s="23">
        <v>191.74925857977991</v>
      </c>
      <c r="U38" s="23">
        <v>261.84884889299997</v>
      </c>
      <c r="V38" s="23">
        <v>258.49799231259999</v>
      </c>
      <c r="W38" s="23">
        <v>266.38975312385401</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0</v>
      </c>
      <c r="D40" s="23">
        <v>0</v>
      </c>
      <c r="E40" s="23">
        <v>0</v>
      </c>
      <c r="F40" s="23">
        <v>0</v>
      </c>
      <c r="G40" s="23">
        <v>0</v>
      </c>
      <c r="H40" s="23">
        <v>0</v>
      </c>
      <c r="I40" s="23">
        <v>0</v>
      </c>
      <c r="J40" s="23">
        <v>0</v>
      </c>
      <c r="K40" s="23">
        <v>0</v>
      </c>
      <c r="L40" s="23">
        <v>0</v>
      </c>
      <c r="M40" s="23">
        <v>0</v>
      </c>
      <c r="N40" s="23">
        <v>0</v>
      </c>
      <c r="O40" s="23">
        <v>0</v>
      </c>
      <c r="P40" s="23">
        <v>0</v>
      </c>
      <c r="Q40" s="23">
        <v>0</v>
      </c>
      <c r="R40" s="23">
        <v>0</v>
      </c>
      <c r="S40" s="23">
        <v>0</v>
      </c>
      <c r="T40" s="23">
        <v>0</v>
      </c>
      <c r="U40" s="23">
        <v>0</v>
      </c>
      <c r="V40" s="23">
        <v>0</v>
      </c>
      <c r="W40" s="23">
        <v>0</v>
      </c>
    </row>
    <row r="41" spans="1:23">
      <c r="A41" s="27" t="s">
        <v>120</v>
      </c>
      <c r="B41" s="27" t="s">
        <v>64</v>
      </c>
      <c r="C41" s="23">
        <v>0</v>
      </c>
      <c r="D41" s="23">
        <v>0</v>
      </c>
      <c r="E41" s="23">
        <v>0</v>
      </c>
      <c r="F41" s="23">
        <v>0</v>
      </c>
      <c r="G41" s="23">
        <v>0</v>
      </c>
      <c r="H41" s="23">
        <v>0</v>
      </c>
      <c r="I41" s="23">
        <v>0</v>
      </c>
      <c r="J41" s="23">
        <v>0</v>
      </c>
      <c r="K41" s="23">
        <v>0</v>
      </c>
      <c r="L41" s="23">
        <v>0</v>
      </c>
      <c r="M41" s="23">
        <v>0</v>
      </c>
      <c r="N41" s="23">
        <v>0</v>
      </c>
      <c r="O41" s="23">
        <v>0</v>
      </c>
      <c r="P41" s="23">
        <v>0</v>
      </c>
      <c r="Q41" s="23">
        <v>0</v>
      </c>
      <c r="R41" s="23">
        <v>0</v>
      </c>
      <c r="S41" s="23">
        <v>0</v>
      </c>
      <c r="T41" s="23">
        <v>0</v>
      </c>
      <c r="U41" s="23">
        <v>0</v>
      </c>
      <c r="V41" s="23">
        <v>0</v>
      </c>
      <c r="W41" s="23">
        <v>0</v>
      </c>
    </row>
    <row r="42" spans="1:23">
      <c r="A42" s="27" t="s">
        <v>120</v>
      </c>
      <c r="B42" s="27" t="s">
        <v>32</v>
      </c>
      <c r="C42" s="23">
        <v>0</v>
      </c>
      <c r="D42" s="23">
        <v>0</v>
      </c>
      <c r="E42" s="23">
        <v>0</v>
      </c>
      <c r="F42" s="23">
        <v>0</v>
      </c>
      <c r="G42" s="23">
        <v>0</v>
      </c>
      <c r="H42" s="23">
        <v>0</v>
      </c>
      <c r="I42" s="23">
        <v>0</v>
      </c>
      <c r="J42" s="23">
        <v>0</v>
      </c>
      <c r="K42" s="23">
        <v>0</v>
      </c>
      <c r="L42" s="23">
        <v>0</v>
      </c>
      <c r="M42" s="23">
        <v>0</v>
      </c>
      <c r="N42" s="23">
        <v>0</v>
      </c>
      <c r="O42" s="23">
        <v>0</v>
      </c>
      <c r="P42" s="23">
        <v>0</v>
      </c>
      <c r="Q42" s="23">
        <v>0</v>
      </c>
      <c r="R42" s="23">
        <v>0</v>
      </c>
      <c r="S42" s="23">
        <v>0</v>
      </c>
      <c r="T42" s="23">
        <v>0</v>
      </c>
      <c r="U42" s="23">
        <v>0</v>
      </c>
      <c r="V42" s="23">
        <v>0</v>
      </c>
      <c r="W42" s="23">
        <v>0</v>
      </c>
    </row>
    <row r="43" spans="1:23">
      <c r="A43" s="27" t="s">
        <v>120</v>
      </c>
      <c r="B43" s="27" t="s">
        <v>69</v>
      </c>
      <c r="C43" s="23">
        <v>0</v>
      </c>
      <c r="D43" s="23">
        <v>0</v>
      </c>
      <c r="E43" s="23">
        <v>0</v>
      </c>
      <c r="F43" s="23">
        <v>0</v>
      </c>
      <c r="G43" s="23">
        <v>0</v>
      </c>
      <c r="H43" s="23">
        <v>0</v>
      </c>
      <c r="I43" s="23">
        <v>0</v>
      </c>
      <c r="J43" s="23">
        <v>0</v>
      </c>
      <c r="K43" s="23">
        <v>0</v>
      </c>
      <c r="L43" s="23">
        <v>0</v>
      </c>
      <c r="M43" s="23">
        <v>0</v>
      </c>
      <c r="N43" s="23">
        <v>0</v>
      </c>
      <c r="O43" s="23">
        <v>0</v>
      </c>
      <c r="P43" s="23">
        <v>0</v>
      </c>
      <c r="Q43" s="23">
        <v>0</v>
      </c>
      <c r="R43" s="23">
        <v>0</v>
      </c>
      <c r="S43" s="23">
        <v>0</v>
      </c>
      <c r="T43" s="23">
        <v>0</v>
      </c>
      <c r="U43" s="23">
        <v>0</v>
      </c>
      <c r="V43" s="23">
        <v>0</v>
      </c>
      <c r="W43" s="23">
        <v>0</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710352.22802980419</v>
      </c>
      <c r="D45" s="28">
        <v>663745.55976612039</v>
      </c>
      <c r="E45" s="28">
        <v>665326.88833539688</v>
      </c>
      <c r="F45" s="28">
        <v>608099.86763463391</v>
      </c>
      <c r="G45" s="28">
        <v>566282.71333479031</v>
      </c>
      <c r="H45" s="28">
        <v>515846.03743487736</v>
      </c>
      <c r="I45" s="28">
        <v>471940.34034470451</v>
      </c>
      <c r="J45" s="28">
        <v>427276.06222308718</v>
      </c>
      <c r="K45" s="28">
        <v>344811.3488398231</v>
      </c>
      <c r="L45" s="28">
        <v>326602.33463640709</v>
      </c>
      <c r="M45" s="28">
        <v>295744.8989849427</v>
      </c>
      <c r="N45" s="28">
        <v>295822.13422116177</v>
      </c>
      <c r="O45" s="28">
        <v>275325.22280127712</v>
      </c>
      <c r="P45" s="28">
        <v>256620.58754719613</v>
      </c>
      <c r="Q45" s="28">
        <v>223339.45190057528</v>
      </c>
      <c r="R45" s="28">
        <v>205450.54855239516</v>
      </c>
      <c r="S45" s="28">
        <v>191626.45024130229</v>
      </c>
      <c r="T45" s="28">
        <v>178531.28488945842</v>
      </c>
      <c r="U45" s="28">
        <v>162917.41071568281</v>
      </c>
      <c r="V45" s="28">
        <v>145915.003483534</v>
      </c>
      <c r="W45" s="28">
        <v>140854.14339196534</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178950.90487</v>
      </c>
      <c r="D49" s="23">
        <v>153322.92800000001</v>
      </c>
      <c r="E49" s="23">
        <v>156452.0067</v>
      </c>
      <c r="F49" s="23">
        <v>150805.58335999999</v>
      </c>
      <c r="G49" s="23">
        <v>135850.4731</v>
      </c>
      <c r="H49" s="23">
        <v>123427.34485999998</v>
      </c>
      <c r="I49" s="23">
        <v>111015.36873</v>
      </c>
      <c r="J49" s="23">
        <v>103640.67006</v>
      </c>
      <c r="K49" s="23">
        <v>89214.814966639926</v>
      </c>
      <c r="L49" s="23">
        <v>79185.546944117843</v>
      </c>
      <c r="M49" s="23">
        <v>67989.665039213258</v>
      </c>
      <c r="N49" s="23">
        <v>65641.240536356287</v>
      </c>
      <c r="O49" s="23">
        <v>60686.244577572346</v>
      </c>
      <c r="P49" s="23">
        <v>57172.445593974284</v>
      </c>
      <c r="Q49" s="23">
        <v>52504.028927439038</v>
      </c>
      <c r="R49" s="23">
        <v>49783.139862398442</v>
      </c>
      <c r="S49" s="23">
        <v>46959.829628043401</v>
      </c>
      <c r="T49" s="23">
        <v>44492.886195950181</v>
      </c>
      <c r="U49" s="23">
        <v>40717.274581743543</v>
      </c>
      <c r="V49" s="23">
        <v>38398.239481179997</v>
      </c>
      <c r="W49" s="23">
        <v>36260.518199999999</v>
      </c>
    </row>
    <row r="50" spans="1:23">
      <c r="A50" s="27" t="s">
        <v>121</v>
      </c>
      <c r="B50" s="27" t="s">
        <v>18</v>
      </c>
      <c r="C50" s="23">
        <v>1.4318012E-4</v>
      </c>
      <c r="D50" s="23">
        <v>1.4107673E-4</v>
      </c>
      <c r="E50" s="23">
        <v>1.4445748999999998E-4</v>
      </c>
      <c r="F50" s="23">
        <v>1.5259919000000001E-4</v>
      </c>
      <c r="G50" s="23">
        <v>1.4577657999999998E-4</v>
      </c>
      <c r="H50" s="23">
        <v>1.4556557000000001E-4</v>
      </c>
      <c r="I50" s="23">
        <v>1.5145059E-4</v>
      </c>
      <c r="J50" s="23">
        <v>1.556192E-4</v>
      </c>
      <c r="K50" s="23">
        <v>1.6325396000000002E-4</v>
      </c>
      <c r="L50" s="23">
        <v>1.7229488000000001E-4</v>
      </c>
      <c r="M50" s="23">
        <v>1.8913426E-4</v>
      </c>
      <c r="N50" s="23">
        <v>2.1116354000000001E-4</v>
      </c>
      <c r="O50" s="23">
        <v>2.2890213000000001E-4</v>
      </c>
      <c r="P50" s="23">
        <v>2.1929023E-4</v>
      </c>
      <c r="Q50" s="23">
        <v>3.0933027999999999E-4</v>
      </c>
      <c r="R50" s="23">
        <v>3.3302268000000003E-4</v>
      </c>
      <c r="S50" s="23">
        <v>4.9511555000000004E-4</v>
      </c>
      <c r="T50" s="23">
        <v>4.9137767999999997E-4</v>
      </c>
      <c r="U50" s="23">
        <v>4.8003295000000003E-4</v>
      </c>
      <c r="V50" s="23">
        <v>4.7106579999999898E-4</v>
      </c>
      <c r="W50" s="23">
        <v>4.8709604000000002E-4</v>
      </c>
    </row>
    <row r="51" spans="1:23">
      <c r="A51" s="27" t="s">
        <v>121</v>
      </c>
      <c r="B51" s="27" t="s">
        <v>28</v>
      </c>
      <c r="C51" s="23">
        <v>156.07131000000001</v>
      </c>
      <c r="D51" s="23">
        <v>160.63732999999999</v>
      </c>
      <c r="E51" s="23">
        <v>440.03765999999996</v>
      </c>
      <c r="F51" s="23">
        <v>8.3434923999999995E-5</v>
      </c>
      <c r="G51" s="23">
        <v>7.85969E-5</v>
      </c>
      <c r="H51" s="23">
        <v>26.87172</v>
      </c>
      <c r="I51" s="23">
        <v>83.198270000000008</v>
      </c>
      <c r="J51" s="23">
        <v>123.09336</v>
      </c>
      <c r="K51" s="23">
        <v>187.41667000000001</v>
      </c>
      <c r="L51" s="23">
        <v>87.680413999999999</v>
      </c>
      <c r="M51" s="23">
        <v>120.10289999999999</v>
      </c>
      <c r="N51" s="23">
        <v>176.22489000000002</v>
      </c>
      <c r="O51" s="23">
        <v>62.207709999999999</v>
      </c>
      <c r="P51" s="23">
        <v>110.38294999999999</v>
      </c>
      <c r="Q51" s="23">
        <v>466.00524999999999</v>
      </c>
      <c r="R51" s="23">
        <v>313.1782</v>
      </c>
      <c r="S51" s="23">
        <v>331.28719999999998</v>
      </c>
      <c r="T51" s="23">
        <v>353.26590000000004</v>
      </c>
      <c r="U51" s="23">
        <v>0</v>
      </c>
      <c r="V51" s="23">
        <v>0</v>
      </c>
      <c r="W51" s="23">
        <v>0</v>
      </c>
    </row>
    <row r="52" spans="1:23">
      <c r="A52" s="27" t="s">
        <v>121</v>
      </c>
      <c r="B52" s="27" t="s">
        <v>62</v>
      </c>
      <c r="C52" s="23">
        <v>127.91011347658602</v>
      </c>
      <c r="D52" s="23">
        <v>9.445325616061</v>
      </c>
      <c r="E52" s="23">
        <v>441.50999845434097</v>
      </c>
      <c r="F52" s="23">
        <v>5.2996079799999996E-4</v>
      </c>
      <c r="G52" s="23">
        <v>5.021191340000001E-4</v>
      </c>
      <c r="H52" s="23">
        <v>5.0291123600000002E-4</v>
      </c>
      <c r="I52" s="23">
        <v>39.374210652238986</v>
      </c>
      <c r="J52" s="23">
        <v>110.71720904220501</v>
      </c>
      <c r="K52" s="23">
        <v>86.51955820679099</v>
      </c>
      <c r="L52" s="23">
        <v>8.7622290127549984</v>
      </c>
      <c r="M52" s="23">
        <v>93.907157371374012</v>
      </c>
      <c r="N52" s="23">
        <v>307.08671905974984</v>
      </c>
      <c r="O52" s="23">
        <v>35.470589902815</v>
      </c>
      <c r="P52" s="23">
        <v>30.838248986049003</v>
      </c>
      <c r="Q52" s="23">
        <v>528.10518287931995</v>
      </c>
      <c r="R52" s="23">
        <v>456.43747940807992</v>
      </c>
      <c r="S52" s="23">
        <v>982.69699157065997</v>
      </c>
      <c r="T52" s="23">
        <v>3107.2191458401799</v>
      </c>
      <c r="U52" s="23">
        <v>2483.2994696211704</v>
      </c>
      <c r="V52" s="23">
        <v>353.08631030269004</v>
      </c>
      <c r="W52" s="23">
        <v>705.48438784076006</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0</v>
      </c>
      <c r="D54" s="23">
        <v>0</v>
      </c>
      <c r="E54" s="23">
        <v>0</v>
      </c>
      <c r="F54" s="23">
        <v>0</v>
      </c>
      <c r="G54" s="23">
        <v>0</v>
      </c>
      <c r="H54" s="23">
        <v>0</v>
      </c>
      <c r="I54" s="23">
        <v>0</v>
      </c>
      <c r="J54" s="23">
        <v>0</v>
      </c>
      <c r="K54" s="23">
        <v>0</v>
      </c>
      <c r="L54" s="23">
        <v>0</v>
      </c>
      <c r="M54" s="23">
        <v>0</v>
      </c>
      <c r="N54" s="23">
        <v>0</v>
      </c>
      <c r="O54" s="23">
        <v>0</v>
      </c>
      <c r="P54" s="23">
        <v>0</v>
      </c>
      <c r="Q54" s="23">
        <v>0</v>
      </c>
      <c r="R54" s="23">
        <v>0</v>
      </c>
      <c r="S54" s="23">
        <v>0</v>
      </c>
      <c r="T54" s="23">
        <v>0</v>
      </c>
      <c r="U54" s="23">
        <v>0</v>
      </c>
      <c r="V54" s="23">
        <v>0</v>
      </c>
      <c r="W54" s="23">
        <v>0</v>
      </c>
    </row>
    <row r="55" spans="1:23">
      <c r="A55" s="27" t="s">
        <v>121</v>
      </c>
      <c r="B55" s="27" t="s">
        <v>64</v>
      </c>
      <c r="C55" s="23">
        <v>0</v>
      </c>
      <c r="D55" s="23">
        <v>0</v>
      </c>
      <c r="E55" s="23">
        <v>0</v>
      </c>
      <c r="F55" s="23">
        <v>0</v>
      </c>
      <c r="G55" s="23">
        <v>0</v>
      </c>
      <c r="H55" s="23">
        <v>0</v>
      </c>
      <c r="I55" s="23">
        <v>0</v>
      </c>
      <c r="J55" s="23">
        <v>0</v>
      </c>
      <c r="K55" s="23">
        <v>0</v>
      </c>
      <c r="L55" s="23">
        <v>0</v>
      </c>
      <c r="M55" s="23">
        <v>0</v>
      </c>
      <c r="N55" s="23">
        <v>0</v>
      </c>
      <c r="O55" s="23">
        <v>0</v>
      </c>
      <c r="P55" s="23">
        <v>0</v>
      </c>
      <c r="Q55" s="23">
        <v>0</v>
      </c>
      <c r="R55" s="23">
        <v>0</v>
      </c>
      <c r="S55" s="23">
        <v>0</v>
      </c>
      <c r="T55" s="23">
        <v>0</v>
      </c>
      <c r="U55" s="23">
        <v>0</v>
      </c>
      <c r="V55" s="23">
        <v>0</v>
      </c>
      <c r="W55" s="23">
        <v>0</v>
      </c>
    </row>
    <row r="56" spans="1:23">
      <c r="A56" s="27" t="s">
        <v>121</v>
      </c>
      <c r="B56" s="27" t="s">
        <v>32</v>
      </c>
      <c r="C56" s="23">
        <v>0</v>
      </c>
      <c r="D56" s="23">
        <v>0</v>
      </c>
      <c r="E56" s="23">
        <v>0</v>
      </c>
      <c r="F56" s="23">
        <v>0</v>
      </c>
      <c r="G56" s="23">
        <v>0</v>
      </c>
      <c r="H56" s="23">
        <v>0</v>
      </c>
      <c r="I56" s="23">
        <v>0</v>
      </c>
      <c r="J56" s="23">
        <v>0</v>
      </c>
      <c r="K56" s="23">
        <v>0</v>
      </c>
      <c r="L56" s="23">
        <v>0</v>
      </c>
      <c r="M56" s="23">
        <v>0</v>
      </c>
      <c r="N56" s="23">
        <v>0</v>
      </c>
      <c r="O56" s="23">
        <v>0</v>
      </c>
      <c r="P56" s="23">
        <v>0</v>
      </c>
      <c r="Q56" s="23">
        <v>0</v>
      </c>
      <c r="R56" s="23">
        <v>0</v>
      </c>
      <c r="S56" s="23">
        <v>0</v>
      </c>
      <c r="T56" s="23">
        <v>0</v>
      </c>
      <c r="U56" s="23">
        <v>0</v>
      </c>
      <c r="V56" s="23">
        <v>0</v>
      </c>
      <c r="W56" s="23">
        <v>0</v>
      </c>
    </row>
    <row r="57" spans="1:23">
      <c r="A57" s="27" t="s">
        <v>121</v>
      </c>
      <c r="B57" s="27" t="s">
        <v>69</v>
      </c>
      <c r="C57" s="23">
        <v>0</v>
      </c>
      <c r="D57" s="23">
        <v>0</v>
      </c>
      <c r="E57" s="23">
        <v>0</v>
      </c>
      <c r="F57" s="23">
        <v>0</v>
      </c>
      <c r="G57" s="23">
        <v>0</v>
      </c>
      <c r="H57" s="23">
        <v>0</v>
      </c>
      <c r="I57" s="23">
        <v>0</v>
      </c>
      <c r="J57" s="23">
        <v>0</v>
      </c>
      <c r="K57" s="23">
        <v>0</v>
      </c>
      <c r="L57" s="23">
        <v>0</v>
      </c>
      <c r="M57" s="23">
        <v>0</v>
      </c>
      <c r="N57" s="23">
        <v>0</v>
      </c>
      <c r="O57" s="23">
        <v>0</v>
      </c>
      <c r="P57" s="23">
        <v>0</v>
      </c>
      <c r="Q57" s="23">
        <v>0</v>
      </c>
      <c r="R57" s="23">
        <v>0</v>
      </c>
      <c r="S57" s="23">
        <v>0</v>
      </c>
      <c r="T57" s="23">
        <v>0</v>
      </c>
      <c r="U57" s="23">
        <v>0</v>
      </c>
      <c r="V57" s="23">
        <v>0</v>
      </c>
      <c r="W57" s="23">
        <v>0</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179234.8864366567</v>
      </c>
      <c r="D59" s="28">
        <v>153493.0107966928</v>
      </c>
      <c r="E59" s="28">
        <v>157333.55450291184</v>
      </c>
      <c r="F59" s="28">
        <v>150805.58412599488</v>
      </c>
      <c r="G59" s="28">
        <v>135850.47382649261</v>
      </c>
      <c r="H59" s="28">
        <v>123454.21722847679</v>
      </c>
      <c r="I59" s="28">
        <v>111137.94136210282</v>
      </c>
      <c r="J59" s="28">
        <v>103874.48078466141</v>
      </c>
      <c r="K59" s="28">
        <v>89488.751358100693</v>
      </c>
      <c r="L59" s="28">
        <v>79281.989759425487</v>
      </c>
      <c r="M59" s="28">
        <v>68203.675285718884</v>
      </c>
      <c r="N59" s="28">
        <v>66124.552356579574</v>
      </c>
      <c r="O59" s="28">
        <v>60783.92310637729</v>
      </c>
      <c r="P59" s="28">
        <v>57313.667012250567</v>
      </c>
      <c r="Q59" s="28">
        <v>53498.139669648641</v>
      </c>
      <c r="R59" s="28">
        <v>50552.755874829207</v>
      </c>
      <c r="S59" s="28">
        <v>48273.814314729607</v>
      </c>
      <c r="T59" s="28">
        <v>47953.371733168038</v>
      </c>
      <c r="U59" s="28">
        <v>43200.574531397659</v>
      </c>
      <c r="V59" s="28">
        <v>38751.326262548493</v>
      </c>
      <c r="W59" s="28">
        <v>36966.003074936802</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57340.308147106065</v>
      </c>
      <c r="D64" s="23">
        <v>52968.852145856064</v>
      </c>
      <c r="E64" s="23">
        <v>24352.131573355251</v>
      </c>
      <c r="F64" s="23">
        <v>19572.440163823252</v>
      </c>
      <c r="G64" s="23">
        <v>17968.684161450819</v>
      </c>
      <c r="H64" s="23">
        <v>16644.365158186629</v>
      </c>
      <c r="I64" s="23">
        <v>15441.07715923065</v>
      </c>
      <c r="J64" s="23">
        <v>14379.02416189177</v>
      </c>
      <c r="K64" s="23">
        <v>13277.74816161098</v>
      </c>
      <c r="L64" s="23">
        <v>12232.9881648011</v>
      </c>
      <c r="M64" s="23">
        <v>11355.6001640545</v>
      </c>
      <c r="N64" s="23">
        <v>10498.40817776835</v>
      </c>
      <c r="O64" s="23">
        <v>9820.4101814702499</v>
      </c>
      <c r="P64" s="23">
        <v>9006.8601838641498</v>
      </c>
      <c r="Q64" s="23">
        <v>8358.0867430462804</v>
      </c>
      <c r="R64" s="23">
        <v>7723.9542857675006</v>
      </c>
      <c r="S64" s="23">
        <v>4.0188006E-4</v>
      </c>
      <c r="T64" s="23">
        <v>3.9701660000000002E-4</v>
      </c>
      <c r="U64" s="23">
        <v>3.8157669999999997E-4</v>
      </c>
      <c r="V64" s="23">
        <v>4.1700584000000003E-4</v>
      </c>
      <c r="W64" s="23">
        <v>4.2790922999999997E-4</v>
      </c>
    </row>
    <row r="65" spans="1:23">
      <c r="A65" s="27" t="s">
        <v>122</v>
      </c>
      <c r="B65" s="27" t="s">
        <v>28</v>
      </c>
      <c r="C65" s="23">
        <v>79446.695000000007</v>
      </c>
      <c r="D65" s="23">
        <v>58256.248500000002</v>
      </c>
      <c r="E65" s="23">
        <v>52092.092499999999</v>
      </c>
      <c r="F65" s="23">
        <v>5300.9089999999997</v>
      </c>
      <c r="G65" s="23">
        <v>4833.4399999999996</v>
      </c>
      <c r="H65" s="23">
        <v>4476.2269999999999</v>
      </c>
      <c r="I65" s="23">
        <v>4130.6358</v>
      </c>
      <c r="J65" s="23">
        <v>3868.2939999999999</v>
      </c>
      <c r="K65" s="23">
        <v>3563.5140000000001</v>
      </c>
      <c r="L65" s="23">
        <v>3281.8542000000002</v>
      </c>
      <c r="M65" s="23">
        <v>3068.7840000000001</v>
      </c>
      <c r="N65" s="23">
        <v>2827.2898</v>
      </c>
      <c r="O65" s="23">
        <v>2635.2992000000004</v>
      </c>
      <c r="P65" s="23">
        <v>2414.0952000000002</v>
      </c>
      <c r="Q65" s="23">
        <v>0</v>
      </c>
      <c r="R65" s="23">
        <v>0</v>
      </c>
      <c r="S65" s="23">
        <v>0</v>
      </c>
      <c r="T65" s="23">
        <v>0</v>
      </c>
      <c r="U65" s="23">
        <v>0</v>
      </c>
      <c r="V65" s="23">
        <v>0</v>
      </c>
      <c r="W65" s="23">
        <v>0</v>
      </c>
    </row>
    <row r="66" spans="1:23">
      <c r="A66" s="27" t="s">
        <v>122</v>
      </c>
      <c r="B66" s="27" t="s">
        <v>62</v>
      </c>
      <c r="C66" s="23">
        <v>988.30601350078985</v>
      </c>
      <c r="D66" s="23">
        <v>1305.6717316031554</v>
      </c>
      <c r="E66" s="23">
        <v>3107.272839688002</v>
      </c>
      <c r="F66" s="23">
        <v>3.8019375751329996</v>
      </c>
      <c r="G66" s="23">
        <v>8.3747434499999998E-4</v>
      </c>
      <c r="H66" s="23">
        <v>41.704703157809</v>
      </c>
      <c r="I66" s="23">
        <v>76.266850349997</v>
      </c>
      <c r="J66" s="23">
        <v>104.88212614400292</v>
      </c>
      <c r="K66" s="23">
        <v>114.65801029494001</v>
      </c>
      <c r="L66" s="23">
        <v>53.213140416762997</v>
      </c>
      <c r="M66" s="23">
        <v>59.602925065586</v>
      </c>
      <c r="N66" s="23">
        <v>145.34399828912495</v>
      </c>
      <c r="O66" s="23">
        <v>48.175869420521003</v>
      </c>
      <c r="P66" s="23">
        <v>98.629985828241871</v>
      </c>
      <c r="Q66" s="23">
        <v>611.65977438390996</v>
      </c>
      <c r="R66" s="23">
        <v>461.02111124991586</v>
      </c>
      <c r="S66" s="23">
        <v>667.25081559410614</v>
      </c>
      <c r="T66" s="23">
        <v>754.29126976098007</v>
      </c>
      <c r="U66" s="23">
        <v>2836.7073787130653</v>
      </c>
      <c r="V66" s="23">
        <v>408.02158979999984</v>
      </c>
      <c r="W66" s="23">
        <v>1835.8271083999994</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0</v>
      </c>
      <c r="D68" s="23">
        <v>0</v>
      </c>
      <c r="E68" s="23">
        <v>0</v>
      </c>
      <c r="F68" s="23">
        <v>0</v>
      </c>
      <c r="G68" s="23">
        <v>0</v>
      </c>
      <c r="H68" s="23">
        <v>0</v>
      </c>
      <c r="I68" s="23">
        <v>0</v>
      </c>
      <c r="J68" s="23">
        <v>0</v>
      </c>
      <c r="K68" s="23">
        <v>0</v>
      </c>
      <c r="L68" s="23">
        <v>0</v>
      </c>
      <c r="M68" s="23">
        <v>0</v>
      </c>
      <c r="N68" s="23">
        <v>0</v>
      </c>
      <c r="O68" s="23">
        <v>0</v>
      </c>
      <c r="P68" s="23">
        <v>0</v>
      </c>
      <c r="Q68" s="23">
        <v>0</v>
      </c>
      <c r="R68" s="23">
        <v>0</v>
      </c>
      <c r="S68" s="23">
        <v>0</v>
      </c>
      <c r="T68" s="23">
        <v>0</v>
      </c>
      <c r="U68" s="23">
        <v>0</v>
      </c>
      <c r="V68" s="23">
        <v>0</v>
      </c>
      <c r="W68" s="23">
        <v>0</v>
      </c>
    </row>
    <row r="69" spans="1:23">
      <c r="A69" s="27" t="s">
        <v>122</v>
      </c>
      <c r="B69" s="27" t="s">
        <v>64</v>
      </c>
      <c r="C69" s="23">
        <v>0</v>
      </c>
      <c r="D69" s="23">
        <v>0</v>
      </c>
      <c r="E69" s="23">
        <v>0</v>
      </c>
      <c r="F69" s="23">
        <v>0</v>
      </c>
      <c r="G69" s="23">
        <v>0</v>
      </c>
      <c r="H69" s="23">
        <v>0</v>
      </c>
      <c r="I69" s="23">
        <v>0</v>
      </c>
      <c r="J69" s="23">
        <v>0</v>
      </c>
      <c r="K69" s="23">
        <v>0</v>
      </c>
      <c r="L69" s="23">
        <v>0</v>
      </c>
      <c r="M69" s="23">
        <v>0</v>
      </c>
      <c r="N69" s="23">
        <v>0</v>
      </c>
      <c r="O69" s="23">
        <v>0</v>
      </c>
      <c r="P69" s="23">
        <v>0</v>
      </c>
      <c r="Q69" s="23">
        <v>0</v>
      </c>
      <c r="R69" s="23">
        <v>0</v>
      </c>
      <c r="S69" s="23">
        <v>0</v>
      </c>
      <c r="T69" s="23">
        <v>0</v>
      </c>
      <c r="U69" s="23">
        <v>0</v>
      </c>
      <c r="V69" s="23">
        <v>0</v>
      </c>
      <c r="W69" s="23">
        <v>0</v>
      </c>
    </row>
    <row r="70" spans="1:23">
      <c r="A70" s="27" t="s">
        <v>122</v>
      </c>
      <c r="B70" s="27" t="s">
        <v>32</v>
      </c>
      <c r="C70" s="23">
        <v>0</v>
      </c>
      <c r="D70" s="23">
        <v>0</v>
      </c>
      <c r="E70" s="23">
        <v>0</v>
      </c>
      <c r="F70" s="23">
        <v>0</v>
      </c>
      <c r="G70" s="23">
        <v>0</v>
      </c>
      <c r="H70" s="23">
        <v>0</v>
      </c>
      <c r="I70" s="23">
        <v>0</v>
      </c>
      <c r="J70" s="23">
        <v>0</v>
      </c>
      <c r="K70" s="23">
        <v>0</v>
      </c>
      <c r="L70" s="23">
        <v>0</v>
      </c>
      <c r="M70" s="23">
        <v>0</v>
      </c>
      <c r="N70" s="23">
        <v>0</v>
      </c>
      <c r="O70" s="23">
        <v>0</v>
      </c>
      <c r="P70" s="23">
        <v>0</v>
      </c>
      <c r="Q70" s="23">
        <v>0</v>
      </c>
      <c r="R70" s="23">
        <v>0</v>
      </c>
      <c r="S70" s="23">
        <v>0</v>
      </c>
      <c r="T70" s="23">
        <v>0</v>
      </c>
      <c r="U70" s="23">
        <v>0</v>
      </c>
      <c r="V70" s="23">
        <v>0</v>
      </c>
      <c r="W70" s="23">
        <v>0</v>
      </c>
    </row>
    <row r="71" spans="1:23">
      <c r="A71" s="27" t="s">
        <v>122</v>
      </c>
      <c r="B71" s="27" t="s">
        <v>69</v>
      </c>
      <c r="C71" s="23">
        <v>0</v>
      </c>
      <c r="D71" s="23">
        <v>0</v>
      </c>
      <c r="E71" s="23">
        <v>0</v>
      </c>
      <c r="F71" s="23">
        <v>0</v>
      </c>
      <c r="G71" s="23">
        <v>0</v>
      </c>
      <c r="H71" s="23">
        <v>0</v>
      </c>
      <c r="I71" s="23">
        <v>0</v>
      </c>
      <c r="J71" s="23">
        <v>0</v>
      </c>
      <c r="K71" s="23">
        <v>0</v>
      </c>
      <c r="L71" s="23">
        <v>0</v>
      </c>
      <c r="M71" s="23">
        <v>0</v>
      </c>
      <c r="N71" s="23">
        <v>0</v>
      </c>
      <c r="O71" s="23">
        <v>0</v>
      </c>
      <c r="P71" s="23">
        <v>0</v>
      </c>
      <c r="Q71" s="23">
        <v>0</v>
      </c>
      <c r="R71" s="23">
        <v>0</v>
      </c>
      <c r="S71" s="23">
        <v>0</v>
      </c>
      <c r="T71" s="23">
        <v>0</v>
      </c>
      <c r="U71" s="23">
        <v>0</v>
      </c>
      <c r="V71" s="23">
        <v>0</v>
      </c>
      <c r="W71" s="23">
        <v>0</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137775.30916060685</v>
      </c>
      <c r="D73" s="28">
        <v>112530.77237745922</v>
      </c>
      <c r="E73" s="28">
        <v>79551.496913043244</v>
      </c>
      <c r="F73" s="28">
        <v>24877.151101398384</v>
      </c>
      <c r="G73" s="28">
        <v>22802.124998925163</v>
      </c>
      <c r="H73" s="28">
        <v>21162.296861344435</v>
      </c>
      <c r="I73" s="28">
        <v>19647.979809580647</v>
      </c>
      <c r="J73" s="28">
        <v>18352.200288035772</v>
      </c>
      <c r="K73" s="28">
        <v>16955.92017190592</v>
      </c>
      <c r="L73" s="28">
        <v>15568.055505217862</v>
      </c>
      <c r="M73" s="28">
        <v>14483.987089120086</v>
      </c>
      <c r="N73" s="28">
        <v>13471.041976057475</v>
      </c>
      <c r="O73" s="28">
        <v>12503.885250890771</v>
      </c>
      <c r="P73" s="28">
        <v>11519.585369692391</v>
      </c>
      <c r="Q73" s="28">
        <v>8969.7465174301906</v>
      </c>
      <c r="R73" s="28">
        <v>8184.9753970174161</v>
      </c>
      <c r="S73" s="28">
        <v>667.2512174741662</v>
      </c>
      <c r="T73" s="28">
        <v>754.29166677758008</v>
      </c>
      <c r="U73" s="28">
        <v>2836.7077602897652</v>
      </c>
      <c r="V73" s="28">
        <v>408.02200680583985</v>
      </c>
      <c r="W73" s="28">
        <v>1835.8275363092293</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2.2743753999999999E-4</v>
      </c>
      <c r="D78" s="23">
        <v>2.2297722600000001E-4</v>
      </c>
      <c r="E78" s="23">
        <v>2.2758798000000003E-4</v>
      </c>
      <c r="F78" s="23">
        <v>2.2776816999999999E-4</v>
      </c>
      <c r="G78" s="23">
        <v>2.1754857399999998E-4</v>
      </c>
      <c r="H78" s="23">
        <v>2.1609238E-4</v>
      </c>
      <c r="I78" s="23">
        <v>2.1626575E-4</v>
      </c>
      <c r="J78" s="23">
        <v>2.1607382499999999E-4</v>
      </c>
      <c r="K78" s="23">
        <v>2.1600917999999998E-4</v>
      </c>
      <c r="L78" s="23">
        <v>2.1578608999999998E-4</v>
      </c>
      <c r="M78" s="23">
        <v>2.1575830399999998E-4</v>
      </c>
      <c r="N78" s="23">
        <v>2.1534514500000002E-4</v>
      </c>
      <c r="O78" s="23">
        <v>2.1534802E-4</v>
      </c>
      <c r="P78" s="23">
        <v>2.1445440999999998E-4</v>
      </c>
      <c r="Q78" s="23">
        <v>2.1445007E-4</v>
      </c>
      <c r="R78" s="23">
        <v>2.1470100500000001E-4</v>
      </c>
      <c r="S78" s="23">
        <v>2.1458978E-4</v>
      </c>
      <c r="T78" s="23">
        <v>2.1485689E-4</v>
      </c>
      <c r="U78" s="23">
        <v>2.1553089000000001E-4</v>
      </c>
      <c r="V78" s="23">
        <v>2.1445471E-4</v>
      </c>
      <c r="W78" s="23">
        <v>2.1455297000000002E-4</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2.0763324000000003E-4</v>
      </c>
      <c r="D80" s="23">
        <v>2.0184405E-4</v>
      </c>
      <c r="E80" s="23">
        <v>2.0474258599999988E-4</v>
      </c>
      <c r="F80" s="23">
        <v>2.0650634000000001E-4</v>
      </c>
      <c r="G80" s="23">
        <v>1.9590236599999989E-4</v>
      </c>
      <c r="H80" s="23">
        <v>1.9929892399999998E-4</v>
      </c>
      <c r="I80" s="23">
        <v>1.9935657999999999E-4</v>
      </c>
      <c r="J80" s="23">
        <v>1.96428355E-4</v>
      </c>
      <c r="K80" s="23">
        <v>1.9381336000000001E-4</v>
      </c>
      <c r="L80" s="23">
        <v>1.9896987999999999E-4</v>
      </c>
      <c r="M80" s="23">
        <v>1.9885293400000002E-4</v>
      </c>
      <c r="N80" s="23">
        <v>1.9676896699999998E-4</v>
      </c>
      <c r="O80" s="23">
        <v>1.9722806000000001E-4</v>
      </c>
      <c r="P80" s="23">
        <v>1.9618262699999997E-4</v>
      </c>
      <c r="Q80" s="23">
        <v>1.9876878199999998E-4</v>
      </c>
      <c r="R80" s="23">
        <v>1.9695551499999999E-4</v>
      </c>
      <c r="S80" s="23">
        <v>1.9639347399999998E-4</v>
      </c>
      <c r="T80" s="23">
        <v>1.9790580499999999E-4</v>
      </c>
      <c r="U80" s="23">
        <v>1.97553304E-4</v>
      </c>
      <c r="V80" s="23">
        <v>1.2636125E-4</v>
      </c>
      <c r="W80" s="23">
        <v>1.2708742200000001E-4</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0</v>
      </c>
      <c r="D82" s="23">
        <v>0</v>
      </c>
      <c r="E82" s="23">
        <v>0</v>
      </c>
      <c r="F82" s="23">
        <v>0</v>
      </c>
      <c r="G82" s="23">
        <v>0</v>
      </c>
      <c r="H82" s="23">
        <v>0</v>
      </c>
      <c r="I82" s="23">
        <v>0</v>
      </c>
      <c r="J82" s="23">
        <v>0</v>
      </c>
      <c r="K82" s="23">
        <v>0</v>
      </c>
      <c r="L82" s="23">
        <v>0</v>
      </c>
      <c r="M82" s="23">
        <v>0</v>
      </c>
      <c r="N82" s="23">
        <v>0</v>
      </c>
      <c r="O82" s="23">
        <v>0</v>
      </c>
      <c r="P82" s="23">
        <v>0</v>
      </c>
      <c r="Q82" s="23">
        <v>0</v>
      </c>
      <c r="R82" s="23">
        <v>0</v>
      </c>
      <c r="S82" s="23">
        <v>0</v>
      </c>
      <c r="T82" s="23">
        <v>0</v>
      </c>
      <c r="U82" s="23">
        <v>0</v>
      </c>
      <c r="V82" s="23">
        <v>0</v>
      </c>
      <c r="W82" s="23">
        <v>0</v>
      </c>
    </row>
    <row r="83" spans="1:23">
      <c r="A83" s="27" t="s">
        <v>123</v>
      </c>
      <c r="B83" s="27" t="s">
        <v>64</v>
      </c>
      <c r="C83" s="23">
        <v>0</v>
      </c>
      <c r="D83" s="23">
        <v>0</v>
      </c>
      <c r="E83" s="23">
        <v>0</v>
      </c>
      <c r="F83" s="23">
        <v>0</v>
      </c>
      <c r="G83" s="23">
        <v>0</v>
      </c>
      <c r="H83" s="23">
        <v>0</v>
      </c>
      <c r="I83" s="23">
        <v>0</v>
      </c>
      <c r="J83" s="23">
        <v>0</v>
      </c>
      <c r="K83" s="23">
        <v>0</v>
      </c>
      <c r="L83" s="23">
        <v>0</v>
      </c>
      <c r="M83" s="23">
        <v>0</v>
      </c>
      <c r="N83" s="23">
        <v>0</v>
      </c>
      <c r="O83" s="23">
        <v>0</v>
      </c>
      <c r="P83" s="23">
        <v>0</v>
      </c>
      <c r="Q83" s="23">
        <v>0</v>
      </c>
      <c r="R83" s="23">
        <v>0</v>
      </c>
      <c r="S83" s="23">
        <v>0</v>
      </c>
      <c r="T83" s="23">
        <v>0</v>
      </c>
      <c r="U83" s="23">
        <v>0</v>
      </c>
      <c r="V83" s="23">
        <v>0</v>
      </c>
      <c r="W83" s="23">
        <v>0</v>
      </c>
    </row>
    <row r="84" spans="1:23">
      <c r="A84" s="27" t="s">
        <v>123</v>
      </c>
      <c r="B84" s="27" t="s">
        <v>32</v>
      </c>
      <c r="C84" s="23">
        <v>0</v>
      </c>
      <c r="D84" s="23">
        <v>0</v>
      </c>
      <c r="E84" s="23">
        <v>0</v>
      </c>
      <c r="F84" s="23">
        <v>0</v>
      </c>
      <c r="G84" s="23">
        <v>0</v>
      </c>
      <c r="H84" s="23">
        <v>0</v>
      </c>
      <c r="I84" s="23">
        <v>0</v>
      </c>
      <c r="J84" s="23">
        <v>0</v>
      </c>
      <c r="K84" s="23">
        <v>0</v>
      </c>
      <c r="L84" s="23">
        <v>0</v>
      </c>
      <c r="M84" s="23">
        <v>0</v>
      </c>
      <c r="N84" s="23">
        <v>0</v>
      </c>
      <c r="O84" s="23">
        <v>0</v>
      </c>
      <c r="P84" s="23">
        <v>0</v>
      </c>
      <c r="Q84" s="23">
        <v>0</v>
      </c>
      <c r="R84" s="23">
        <v>0</v>
      </c>
      <c r="S84" s="23">
        <v>0</v>
      </c>
      <c r="T84" s="23">
        <v>0</v>
      </c>
      <c r="U84" s="23">
        <v>0</v>
      </c>
      <c r="V84" s="23">
        <v>0</v>
      </c>
      <c r="W84" s="23">
        <v>0</v>
      </c>
    </row>
    <row r="85" spans="1:23">
      <c r="A85" s="27" t="s">
        <v>123</v>
      </c>
      <c r="B85" s="27" t="s">
        <v>69</v>
      </c>
      <c r="C85" s="23">
        <v>0</v>
      </c>
      <c r="D85" s="23">
        <v>0</v>
      </c>
      <c r="E85" s="23">
        <v>0</v>
      </c>
      <c r="F85" s="23">
        <v>0</v>
      </c>
      <c r="G85" s="23">
        <v>0</v>
      </c>
      <c r="H85" s="23">
        <v>0</v>
      </c>
      <c r="I85" s="23">
        <v>0</v>
      </c>
      <c r="J85" s="23">
        <v>0</v>
      </c>
      <c r="K85" s="23">
        <v>0</v>
      </c>
      <c r="L85" s="23">
        <v>0</v>
      </c>
      <c r="M85" s="23">
        <v>0</v>
      </c>
      <c r="N85" s="23">
        <v>0</v>
      </c>
      <c r="O85" s="23">
        <v>0</v>
      </c>
      <c r="P85" s="23">
        <v>0</v>
      </c>
      <c r="Q85" s="23">
        <v>0</v>
      </c>
      <c r="R85" s="23">
        <v>0</v>
      </c>
      <c r="S85" s="23">
        <v>0</v>
      </c>
      <c r="T85" s="23">
        <v>0</v>
      </c>
      <c r="U85" s="23">
        <v>0</v>
      </c>
      <c r="V85" s="23">
        <v>0</v>
      </c>
      <c r="W85" s="23">
        <v>0</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4.3507077999999999E-4</v>
      </c>
      <c r="D87" s="28">
        <v>4.2482127600000001E-4</v>
      </c>
      <c r="E87" s="28">
        <v>4.3233056599999988E-4</v>
      </c>
      <c r="F87" s="28">
        <v>4.3427451000000003E-4</v>
      </c>
      <c r="G87" s="28">
        <v>4.1345093999999987E-4</v>
      </c>
      <c r="H87" s="28">
        <v>4.1539130399999996E-4</v>
      </c>
      <c r="I87" s="28">
        <v>4.1562233000000002E-4</v>
      </c>
      <c r="J87" s="28">
        <v>4.1250217999999996E-4</v>
      </c>
      <c r="K87" s="28">
        <v>4.0982254000000002E-4</v>
      </c>
      <c r="L87" s="28">
        <v>4.1475596999999997E-4</v>
      </c>
      <c r="M87" s="28">
        <v>4.1461123799999998E-4</v>
      </c>
      <c r="N87" s="28">
        <v>4.1211411199999998E-4</v>
      </c>
      <c r="O87" s="28">
        <v>4.1257608000000001E-4</v>
      </c>
      <c r="P87" s="28">
        <v>4.1063703699999995E-4</v>
      </c>
      <c r="Q87" s="28">
        <v>4.1321885199999998E-4</v>
      </c>
      <c r="R87" s="28">
        <v>4.1165652000000003E-4</v>
      </c>
      <c r="S87" s="28">
        <v>4.1098325399999998E-4</v>
      </c>
      <c r="T87" s="28">
        <v>4.1276269499999999E-4</v>
      </c>
      <c r="U87" s="28">
        <v>4.1308419400000002E-4</v>
      </c>
      <c r="V87" s="28">
        <v>3.4081596000000002E-4</v>
      </c>
      <c r="W87" s="28">
        <v>3.4164039199999999E-4</v>
      </c>
    </row>
    <row r="90" spans="1:23" collapsed="1">
      <c r="A90" s="16" t="s">
        <v>124</v>
      </c>
      <c r="B90" s="7"/>
      <c r="C90" s="7"/>
      <c r="D90" s="7"/>
      <c r="E90" s="7"/>
      <c r="F90" s="7"/>
      <c r="G90" s="7"/>
      <c r="H90" s="7"/>
      <c r="I90" s="7"/>
      <c r="J90" s="7"/>
      <c r="K90" s="7"/>
      <c r="L90" s="7"/>
      <c r="M90" s="7"/>
      <c r="N90" s="7"/>
      <c r="O90" s="7"/>
      <c r="P90" s="7"/>
      <c r="Q90" s="7"/>
      <c r="R90" s="7"/>
      <c r="S90" s="7"/>
      <c r="T90" s="7"/>
      <c r="U90" s="7"/>
      <c r="V90" s="7"/>
      <c r="W90" s="7"/>
    </row>
    <row r="91" spans="1:23">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c r="A92" s="27" t="s">
        <v>36</v>
      </c>
      <c r="B92" s="27" t="s">
        <v>66</v>
      </c>
      <c r="C92" s="23">
        <v>0</v>
      </c>
      <c r="D92" s="23">
        <v>0</v>
      </c>
      <c r="E92" s="23">
        <v>0</v>
      </c>
      <c r="F92" s="23">
        <v>0</v>
      </c>
      <c r="G92" s="23">
        <v>0</v>
      </c>
      <c r="H92" s="23">
        <v>0</v>
      </c>
      <c r="I92" s="23">
        <v>0</v>
      </c>
      <c r="J92" s="23">
        <v>0</v>
      </c>
      <c r="K92" s="23">
        <v>0</v>
      </c>
      <c r="L92" s="23">
        <v>0</v>
      </c>
      <c r="M92" s="23">
        <v>0</v>
      </c>
      <c r="N92" s="23">
        <v>0</v>
      </c>
      <c r="O92" s="23">
        <v>0</v>
      </c>
      <c r="P92" s="23">
        <v>0</v>
      </c>
      <c r="Q92" s="23">
        <v>0</v>
      </c>
      <c r="R92" s="23">
        <v>0</v>
      </c>
      <c r="S92" s="23">
        <v>0</v>
      </c>
      <c r="T92" s="23">
        <v>0</v>
      </c>
      <c r="U92" s="23">
        <v>0</v>
      </c>
      <c r="V92" s="23">
        <v>0</v>
      </c>
      <c r="W92" s="23">
        <v>0</v>
      </c>
    </row>
    <row r="93" spans="1:23">
      <c r="A93" s="27" t="s">
        <v>36</v>
      </c>
      <c r="B93" s="27" t="s">
        <v>68</v>
      </c>
      <c r="C93" s="23">
        <v>0</v>
      </c>
      <c r="D93" s="23">
        <v>0</v>
      </c>
      <c r="E93" s="23">
        <v>0</v>
      </c>
      <c r="F93" s="23">
        <v>0</v>
      </c>
      <c r="G93" s="23">
        <v>0</v>
      </c>
      <c r="H93" s="23">
        <v>0</v>
      </c>
      <c r="I93" s="23">
        <v>0</v>
      </c>
      <c r="J93" s="23">
        <v>0</v>
      </c>
      <c r="K93" s="23">
        <v>0</v>
      </c>
      <c r="L93" s="23">
        <v>0</v>
      </c>
      <c r="M93" s="23">
        <v>0</v>
      </c>
      <c r="N93" s="23">
        <v>0</v>
      </c>
      <c r="O93" s="23">
        <v>0</v>
      </c>
      <c r="P93" s="23">
        <v>0</v>
      </c>
      <c r="Q93" s="23">
        <v>0</v>
      </c>
      <c r="R93" s="23">
        <v>0</v>
      </c>
      <c r="S93" s="23">
        <v>0</v>
      </c>
      <c r="T93" s="23">
        <v>0</v>
      </c>
      <c r="U93" s="23">
        <v>0</v>
      </c>
      <c r="V93" s="23">
        <v>0</v>
      </c>
      <c r="W93" s="23">
        <v>0</v>
      </c>
    </row>
    <row r="94" spans="1:23">
      <c r="A94" s="27" t="s">
        <v>36</v>
      </c>
      <c r="B94" s="27" t="s">
        <v>72</v>
      </c>
      <c r="C94" s="23">
        <v>0</v>
      </c>
      <c r="D94" s="23">
        <v>0</v>
      </c>
      <c r="E94" s="23">
        <v>0</v>
      </c>
      <c r="F94" s="23">
        <v>0</v>
      </c>
      <c r="G94" s="23">
        <v>0</v>
      </c>
      <c r="H94" s="23">
        <v>0</v>
      </c>
      <c r="I94" s="23">
        <v>0</v>
      </c>
      <c r="J94" s="23">
        <v>0</v>
      </c>
      <c r="K94" s="23">
        <v>0</v>
      </c>
      <c r="L94" s="23">
        <v>0</v>
      </c>
      <c r="M94" s="23">
        <v>0</v>
      </c>
      <c r="N94" s="23">
        <v>0</v>
      </c>
      <c r="O94" s="23">
        <v>0</v>
      </c>
      <c r="P94" s="23">
        <v>0</v>
      </c>
      <c r="Q94" s="23">
        <v>0</v>
      </c>
      <c r="R94" s="23">
        <v>0</v>
      </c>
      <c r="S94" s="23">
        <v>0</v>
      </c>
      <c r="T94" s="23">
        <v>0</v>
      </c>
      <c r="U94" s="23">
        <v>0</v>
      </c>
      <c r="V94" s="23">
        <v>0</v>
      </c>
      <c r="W94" s="23">
        <v>0</v>
      </c>
    </row>
    <row r="95" spans="1:23">
      <c r="A95" s="7"/>
      <c r="B95" s="7"/>
      <c r="C95" s="7"/>
      <c r="D95" s="7"/>
      <c r="E95" s="7"/>
      <c r="F95" s="7"/>
      <c r="G95" s="7"/>
      <c r="H95" s="7"/>
      <c r="I95" s="7"/>
      <c r="J95" s="7"/>
      <c r="K95" s="7"/>
      <c r="L95" s="7"/>
      <c r="M95" s="7"/>
      <c r="N95" s="7"/>
      <c r="O95" s="7"/>
      <c r="P95" s="7"/>
      <c r="Q95" s="7"/>
      <c r="R95" s="7"/>
      <c r="S95" s="7"/>
      <c r="T95" s="7"/>
      <c r="U95" s="7"/>
      <c r="V95" s="7"/>
      <c r="W95" s="7"/>
    </row>
    <row r="96" spans="1:23">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3">
      <c r="A97" s="27" t="s">
        <v>119</v>
      </c>
      <c r="B97" s="27" t="s">
        <v>66</v>
      </c>
      <c r="C97" s="23">
        <v>0</v>
      </c>
      <c r="D97" s="23">
        <v>0</v>
      </c>
      <c r="E97" s="23">
        <v>0</v>
      </c>
      <c r="F97" s="23">
        <v>0</v>
      </c>
      <c r="G97" s="23">
        <v>0</v>
      </c>
      <c r="H97" s="23">
        <v>0</v>
      </c>
      <c r="I97" s="23">
        <v>0</v>
      </c>
      <c r="J97" s="23">
        <v>0</v>
      </c>
      <c r="K97" s="23">
        <v>0</v>
      </c>
      <c r="L97" s="23">
        <v>0</v>
      </c>
      <c r="M97" s="23">
        <v>0</v>
      </c>
      <c r="N97" s="23">
        <v>0</v>
      </c>
      <c r="O97" s="23">
        <v>0</v>
      </c>
      <c r="P97" s="23">
        <v>0</v>
      </c>
      <c r="Q97" s="23">
        <v>0</v>
      </c>
      <c r="R97" s="23">
        <v>0</v>
      </c>
      <c r="S97" s="23">
        <v>0</v>
      </c>
      <c r="T97" s="23">
        <v>0</v>
      </c>
      <c r="U97" s="23">
        <v>0</v>
      </c>
      <c r="V97" s="23">
        <v>0</v>
      </c>
      <c r="W97" s="23">
        <v>0</v>
      </c>
    </row>
    <row r="98" spans="1:23">
      <c r="A98" s="27" t="s">
        <v>119</v>
      </c>
      <c r="B98" s="27" t="s">
        <v>68</v>
      </c>
      <c r="C98" s="23">
        <v>0</v>
      </c>
      <c r="D98" s="23">
        <v>0</v>
      </c>
      <c r="E98" s="23">
        <v>0</v>
      </c>
      <c r="F98" s="23">
        <v>0</v>
      </c>
      <c r="G98" s="23">
        <v>0</v>
      </c>
      <c r="H98" s="23">
        <v>0</v>
      </c>
      <c r="I98" s="23">
        <v>0</v>
      </c>
      <c r="J98" s="23">
        <v>0</v>
      </c>
      <c r="K98" s="23">
        <v>0</v>
      </c>
      <c r="L98" s="23">
        <v>0</v>
      </c>
      <c r="M98" s="23">
        <v>0</v>
      </c>
      <c r="N98" s="23">
        <v>0</v>
      </c>
      <c r="O98" s="23">
        <v>0</v>
      </c>
      <c r="P98" s="23">
        <v>0</v>
      </c>
      <c r="Q98" s="23">
        <v>0</v>
      </c>
      <c r="R98" s="23">
        <v>0</v>
      </c>
      <c r="S98" s="23">
        <v>0</v>
      </c>
      <c r="T98" s="23">
        <v>0</v>
      </c>
      <c r="U98" s="23">
        <v>0</v>
      </c>
      <c r="V98" s="23">
        <v>0</v>
      </c>
      <c r="W98" s="23">
        <v>0</v>
      </c>
    </row>
    <row r="99" spans="1:23">
      <c r="A99" s="27" t="s">
        <v>119</v>
      </c>
      <c r="B99" s="27" t="s">
        <v>72</v>
      </c>
      <c r="C99" s="23">
        <v>0</v>
      </c>
      <c r="D99" s="23">
        <v>0</v>
      </c>
      <c r="E99" s="23">
        <v>0</v>
      </c>
      <c r="F99" s="23">
        <v>0</v>
      </c>
      <c r="G99" s="23">
        <v>0</v>
      </c>
      <c r="H99" s="23">
        <v>0</v>
      </c>
      <c r="I99" s="23">
        <v>0</v>
      </c>
      <c r="J99" s="23">
        <v>0</v>
      </c>
      <c r="K99" s="23">
        <v>0</v>
      </c>
      <c r="L99" s="23">
        <v>0</v>
      </c>
      <c r="M99" s="23">
        <v>0</v>
      </c>
      <c r="N99" s="23">
        <v>0</v>
      </c>
      <c r="O99" s="23">
        <v>0</v>
      </c>
      <c r="P99" s="23">
        <v>0</v>
      </c>
      <c r="Q99" s="23">
        <v>0</v>
      </c>
      <c r="R99" s="23">
        <v>0</v>
      </c>
      <c r="S99" s="23">
        <v>0</v>
      </c>
      <c r="T99" s="23">
        <v>0</v>
      </c>
      <c r="U99" s="23">
        <v>0</v>
      </c>
      <c r="V99" s="23">
        <v>0</v>
      </c>
      <c r="W99" s="23">
        <v>0</v>
      </c>
    </row>
    <row r="100" spans="1:23">
      <c r="A100" s="7"/>
      <c r="B100" s="7"/>
      <c r="C100" s="7"/>
      <c r="D100" s="7"/>
      <c r="E100" s="7"/>
      <c r="F100" s="7"/>
      <c r="G100" s="7"/>
      <c r="H100" s="7"/>
      <c r="I100" s="7"/>
      <c r="J100" s="7"/>
      <c r="K100" s="7"/>
      <c r="L100" s="7"/>
      <c r="M100" s="7"/>
      <c r="N100" s="7"/>
      <c r="O100" s="7"/>
      <c r="P100" s="7"/>
      <c r="Q100" s="7"/>
      <c r="R100" s="7"/>
      <c r="S100" s="7"/>
      <c r="T100" s="7"/>
      <c r="U100" s="7"/>
      <c r="V100" s="7"/>
      <c r="W100" s="7"/>
    </row>
    <row r="101" spans="1:23">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3">
      <c r="A102" s="27" t="s">
        <v>120</v>
      </c>
      <c r="B102" s="27" t="s">
        <v>66</v>
      </c>
      <c r="C102" s="23">
        <v>0</v>
      </c>
      <c r="D102" s="23">
        <v>0</v>
      </c>
      <c r="E102" s="23">
        <v>0</v>
      </c>
      <c r="F102" s="23">
        <v>0</v>
      </c>
      <c r="G102" s="23">
        <v>0</v>
      </c>
      <c r="H102" s="23">
        <v>0</v>
      </c>
      <c r="I102" s="23">
        <v>0</v>
      </c>
      <c r="J102" s="23">
        <v>0</v>
      </c>
      <c r="K102" s="23">
        <v>0</v>
      </c>
      <c r="L102" s="23">
        <v>0</v>
      </c>
      <c r="M102" s="23">
        <v>0</v>
      </c>
      <c r="N102" s="23">
        <v>0</v>
      </c>
      <c r="O102" s="23">
        <v>0</v>
      </c>
      <c r="P102" s="23">
        <v>0</v>
      </c>
      <c r="Q102" s="23">
        <v>0</v>
      </c>
      <c r="R102" s="23">
        <v>0</v>
      </c>
      <c r="S102" s="23">
        <v>0</v>
      </c>
      <c r="T102" s="23">
        <v>0</v>
      </c>
      <c r="U102" s="23">
        <v>0</v>
      </c>
      <c r="V102" s="23">
        <v>0</v>
      </c>
      <c r="W102" s="23">
        <v>0</v>
      </c>
    </row>
    <row r="103" spans="1:23">
      <c r="A103" s="27" t="s">
        <v>120</v>
      </c>
      <c r="B103" s="27" t="s">
        <v>68</v>
      </c>
      <c r="C103" s="23">
        <v>0</v>
      </c>
      <c r="D103" s="23">
        <v>0</v>
      </c>
      <c r="E103" s="23">
        <v>0</v>
      </c>
      <c r="F103" s="23">
        <v>0</v>
      </c>
      <c r="G103" s="23">
        <v>0</v>
      </c>
      <c r="H103" s="23">
        <v>0</v>
      </c>
      <c r="I103" s="23">
        <v>0</v>
      </c>
      <c r="J103" s="23">
        <v>0</v>
      </c>
      <c r="K103" s="23">
        <v>0</v>
      </c>
      <c r="L103" s="23">
        <v>0</v>
      </c>
      <c r="M103" s="23">
        <v>0</v>
      </c>
      <c r="N103" s="23">
        <v>0</v>
      </c>
      <c r="O103" s="23">
        <v>0</v>
      </c>
      <c r="P103" s="23">
        <v>0</v>
      </c>
      <c r="Q103" s="23">
        <v>0</v>
      </c>
      <c r="R103" s="23">
        <v>0</v>
      </c>
      <c r="S103" s="23">
        <v>0</v>
      </c>
      <c r="T103" s="23">
        <v>0</v>
      </c>
      <c r="U103" s="23">
        <v>0</v>
      </c>
      <c r="V103" s="23">
        <v>0</v>
      </c>
      <c r="W103" s="23">
        <v>0</v>
      </c>
    </row>
    <row r="104" spans="1:23">
      <c r="A104" s="27" t="s">
        <v>120</v>
      </c>
      <c r="B104" s="27" t="s">
        <v>72</v>
      </c>
      <c r="C104" s="23">
        <v>0</v>
      </c>
      <c r="D104" s="23">
        <v>0</v>
      </c>
      <c r="E104" s="23">
        <v>0</v>
      </c>
      <c r="F104" s="23">
        <v>0</v>
      </c>
      <c r="G104" s="23">
        <v>0</v>
      </c>
      <c r="H104" s="23">
        <v>0</v>
      </c>
      <c r="I104" s="23">
        <v>0</v>
      </c>
      <c r="J104" s="23">
        <v>0</v>
      </c>
      <c r="K104" s="23">
        <v>0</v>
      </c>
      <c r="L104" s="23">
        <v>0</v>
      </c>
      <c r="M104" s="23">
        <v>0</v>
      </c>
      <c r="N104" s="23">
        <v>0</v>
      </c>
      <c r="O104" s="23">
        <v>0</v>
      </c>
      <c r="P104" s="23">
        <v>0</v>
      </c>
      <c r="Q104" s="23">
        <v>0</v>
      </c>
      <c r="R104" s="23">
        <v>0</v>
      </c>
      <c r="S104" s="23">
        <v>0</v>
      </c>
      <c r="T104" s="23">
        <v>0</v>
      </c>
      <c r="U104" s="23">
        <v>0</v>
      </c>
      <c r="V104" s="23">
        <v>0</v>
      </c>
      <c r="W104" s="23">
        <v>0</v>
      </c>
    </row>
    <row r="105" spans="1:23">
      <c r="A105" s="7"/>
      <c r="B105" s="7"/>
      <c r="C105" s="7"/>
      <c r="D105" s="7"/>
      <c r="E105" s="7"/>
      <c r="F105" s="7"/>
      <c r="G105" s="7"/>
      <c r="H105" s="7"/>
      <c r="I105" s="7"/>
      <c r="J105" s="7"/>
      <c r="K105" s="7"/>
      <c r="L105" s="7"/>
      <c r="M105" s="7"/>
      <c r="N105" s="7"/>
      <c r="O105" s="7"/>
      <c r="P105" s="7"/>
      <c r="Q105" s="7"/>
      <c r="R105" s="7"/>
      <c r="S105" s="7"/>
      <c r="T105" s="7"/>
      <c r="U105" s="7"/>
      <c r="V105" s="7"/>
      <c r="W105" s="7"/>
    </row>
    <row r="106" spans="1:23">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3">
      <c r="A107" s="27" t="s">
        <v>121</v>
      </c>
      <c r="B107" s="27" t="s">
        <v>66</v>
      </c>
      <c r="C107" s="23">
        <v>0</v>
      </c>
      <c r="D107" s="23">
        <v>0</v>
      </c>
      <c r="E107" s="23">
        <v>0</v>
      </c>
      <c r="F107" s="23">
        <v>0</v>
      </c>
      <c r="G107" s="23">
        <v>0</v>
      </c>
      <c r="H107" s="23">
        <v>0</v>
      </c>
      <c r="I107" s="23">
        <v>0</v>
      </c>
      <c r="J107" s="23">
        <v>0</v>
      </c>
      <c r="K107" s="23">
        <v>0</v>
      </c>
      <c r="L107" s="23">
        <v>0</v>
      </c>
      <c r="M107" s="23">
        <v>0</v>
      </c>
      <c r="N107" s="23">
        <v>0</v>
      </c>
      <c r="O107" s="23">
        <v>0</v>
      </c>
      <c r="P107" s="23">
        <v>0</v>
      </c>
      <c r="Q107" s="23">
        <v>0</v>
      </c>
      <c r="R107" s="23">
        <v>0</v>
      </c>
      <c r="S107" s="23">
        <v>0</v>
      </c>
      <c r="T107" s="23">
        <v>0</v>
      </c>
      <c r="U107" s="23">
        <v>0</v>
      </c>
      <c r="V107" s="23">
        <v>0</v>
      </c>
      <c r="W107" s="23">
        <v>0</v>
      </c>
    </row>
    <row r="108" spans="1:23">
      <c r="A108" s="27" t="s">
        <v>121</v>
      </c>
      <c r="B108" s="27" t="s">
        <v>68</v>
      </c>
      <c r="C108" s="23">
        <v>0</v>
      </c>
      <c r="D108" s="23">
        <v>0</v>
      </c>
      <c r="E108" s="23">
        <v>0</v>
      </c>
      <c r="F108" s="23">
        <v>0</v>
      </c>
      <c r="G108" s="23">
        <v>0</v>
      </c>
      <c r="H108" s="23">
        <v>0</v>
      </c>
      <c r="I108" s="23">
        <v>0</v>
      </c>
      <c r="J108" s="23">
        <v>0</v>
      </c>
      <c r="K108" s="23">
        <v>0</v>
      </c>
      <c r="L108" s="23">
        <v>0</v>
      </c>
      <c r="M108" s="23">
        <v>0</v>
      </c>
      <c r="N108" s="23">
        <v>0</v>
      </c>
      <c r="O108" s="23">
        <v>0</v>
      </c>
      <c r="P108" s="23">
        <v>0</v>
      </c>
      <c r="Q108" s="23">
        <v>0</v>
      </c>
      <c r="R108" s="23">
        <v>0</v>
      </c>
      <c r="S108" s="23">
        <v>0</v>
      </c>
      <c r="T108" s="23">
        <v>0</v>
      </c>
      <c r="U108" s="23">
        <v>0</v>
      </c>
      <c r="V108" s="23">
        <v>0</v>
      </c>
      <c r="W108" s="23">
        <v>0</v>
      </c>
    </row>
    <row r="109" spans="1:23">
      <c r="A109" s="27" t="s">
        <v>121</v>
      </c>
      <c r="B109" s="27" t="s">
        <v>72</v>
      </c>
      <c r="C109" s="23">
        <v>0</v>
      </c>
      <c r="D109" s="23">
        <v>0</v>
      </c>
      <c r="E109" s="23">
        <v>0</v>
      </c>
      <c r="F109" s="23">
        <v>0</v>
      </c>
      <c r="G109" s="23">
        <v>0</v>
      </c>
      <c r="H109" s="23">
        <v>0</v>
      </c>
      <c r="I109" s="23">
        <v>0</v>
      </c>
      <c r="J109" s="23">
        <v>0</v>
      </c>
      <c r="K109" s="23">
        <v>0</v>
      </c>
      <c r="L109" s="23">
        <v>0</v>
      </c>
      <c r="M109" s="23">
        <v>0</v>
      </c>
      <c r="N109" s="23">
        <v>0</v>
      </c>
      <c r="O109" s="23">
        <v>0</v>
      </c>
      <c r="P109" s="23">
        <v>0</v>
      </c>
      <c r="Q109" s="23">
        <v>0</v>
      </c>
      <c r="R109" s="23">
        <v>0</v>
      </c>
      <c r="S109" s="23">
        <v>0</v>
      </c>
      <c r="T109" s="23">
        <v>0</v>
      </c>
      <c r="U109" s="23">
        <v>0</v>
      </c>
      <c r="V109" s="23">
        <v>0</v>
      </c>
      <c r="W109" s="23">
        <v>0</v>
      </c>
    </row>
    <row r="110" spans="1:23">
      <c r="A110" s="7"/>
      <c r="B110" s="7"/>
      <c r="C110" s="7"/>
      <c r="D110" s="7"/>
      <c r="E110" s="7"/>
      <c r="F110" s="7"/>
      <c r="G110" s="7"/>
      <c r="H110" s="7"/>
      <c r="I110" s="7"/>
      <c r="J110" s="7"/>
      <c r="K110" s="7"/>
      <c r="L110" s="7"/>
      <c r="M110" s="7"/>
      <c r="N110" s="7"/>
      <c r="O110" s="7"/>
      <c r="P110" s="7"/>
      <c r="Q110" s="7"/>
      <c r="R110" s="7"/>
      <c r="S110" s="7"/>
      <c r="T110" s="7"/>
      <c r="U110" s="7"/>
      <c r="V110" s="7"/>
      <c r="W110" s="7"/>
    </row>
    <row r="111" spans="1:23">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3">
      <c r="A112" s="27" t="s">
        <v>122</v>
      </c>
      <c r="B112" s="27" t="s">
        <v>66</v>
      </c>
      <c r="C112" s="23">
        <v>0</v>
      </c>
      <c r="D112" s="23">
        <v>0</v>
      </c>
      <c r="E112" s="23">
        <v>0</v>
      </c>
      <c r="F112" s="23">
        <v>0</v>
      </c>
      <c r="G112" s="23">
        <v>0</v>
      </c>
      <c r="H112" s="23">
        <v>0</v>
      </c>
      <c r="I112" s="23">
        <v>0</v>
      </c>
      <c r="J112" s="23">
        <v>0</v>
      </c>
      <c r="K112" s="23">
        <v>0</v>
      </c>
      <c r="L112" s="23">
        <v>0</v>
      </c>
      <c r="M112" s="23">
        <v>0</v>
      </c>
      <c r="N112" s="23">
        <v>0</v>
      </c>
      <c r="O112" s="23">
        <v>0</v>
      </c>
      <c r="P112" s="23">
        <v>0</v>
      </c>
      <c r="Q112" s="23">
        <v>0</v>
      </c>
      <c r="R112" s="23">
        <v>0</v>
      </c>
      <c r="S112" s="23">
        <v>0</v>
      </c>
      <c r="T112" s="23">
        <v>0</v>
      </c>
      <c r="U112" s="23">
        <v>0</v>
      </c>
      <c r="V112" s="23">
        <v>0</v>
      </c>
      <c r="W112" s="23">
        <v>0</v>
      </c>
    </row>
    <row r="113" spans="1:23">
      <c r="A113" s="27" t="s">
        <v>122</v>
      </c>
      <c r="B113" s="27" t="s">
        <v>68</v>
      </c>
      <c r="C113" s="23">
        <v>0</v>
      </c>
      <c r="D113" s="23">
        <v>0</v>
      </c>
      <c r="E113" s="23">
        <v>0</v>
      </c>
      <c r="F113" s="23">
        <v>0</v>
      </c>
      <c r="G113" s="23">
        <v>0</v>
      </c>
      <c r="H113" s="23">
        <v>0</v>
      </c>
      <c r="I113" s="23">
        <v>0</v>
      </c>
      <c r="J113" s="23">
        <v>0</v>
      </c>
      <c r="K113" s="23">
        <v>0</v>
      </c>
      <c r="L113" s="23">
        <v>0</v>
      </c>
      <c r="M113" s="23">
        <v>0</v>
      </c>
      <c r="N113" s="23">
        <v>0</v>
      </c>
      <c r="O113" s="23">
        <v>0</v>
      </c>
      <c r="P113" s="23">
        <v>0</v>
      </c>
      <c r="Q113" s="23">
        <v>0</v>
      </c>
      <c r="R113" s="23">
        <v>0</v>
      </c>
      <c r="S113" s="23">
        <v>0</v>
      </c>
      <c r="T113" s="23">
        <v>0</v>
      </c>
      <c r="U113" s="23">
        <v>0</v>
      </c>
      <c r="V113" s="23">
        <v>0</v>
      </c>
      <c r="W113" s="23">
        <v>0</v>
      </c>
    </row>
    <row r="114" spans="1:23">
      <c r="A114" s="27" t="s">
        <v>122</v>
      </c>
      <c r="B114" s="27" t="s">
        <v>72</v>
      </c>
      <c r="C114" s="23">
        <v>0</v>
      </c>
      <c r="D114" s="23">
        <v>0</v>
      </c>
      <c r="E114" s="23">
        <v>0</v>
      </c>
      <c r="F114" s="23">
        <v>0</v>
      </c>
      <c r="G114" s="23">
        <v>0</v>
      </c>
      <c r="H114" s="23">
        <v>0</v>
      </c>
      <c r="I114" s="23">
        <v>0</v>
      </c>
      <c r="J114" s="23">
        <v>0</v>
      </c>
      <c r="K114" s="23">
        <v>0</v>
      </c>
      <c r="L114" s="23">
        <v>0</v>
      </c>
      <c r="M114" s="23">
        <v>0</v>
      </c>
      <c r="N114" s="23">
        <v>0</v>
      </c>
      <c r="O114" s="23">
        <v>0</v>
      </c>
      <c r="P114" s="23">
        <v>0</v>
      </c>
      <c r="Q114" s="23">
        <v>0</v>
      </c>
      <c r="R114" s="23">
        <v>0</v>
      </c>
      <c r="S114" s="23">
        <v>0</v>
      </c>
      <c r="T114" s="23">
        <v>0</v>
      </c>
      <c r="U114" s="23">
        <v>0</v>
      </c>
      <c r="V114" s="23">
        <v>0</v>
      </c>
      <c r="W114" s="23">
        <v>0</v>
      </c>
    </row>
    <row r="115" spans="1:23">
      <c r="A115" s="7"/>
      <c r="B115" s="7"/>
      <c r="C115" s="7"/>
      <c r="D115" s="7"/>
      <c r="E115" s="7"/>
      <c r="F115" s="7"/>
      <c r="G115" s="7"/>
      <c r="H115" s="7"/>
      <c r="I115" s="7"/>
      <c r="J115" s="7"/>
      <c r="K115" s="7"/>
      <c r="L115" s="7"/>
      <c r="M115" s="7"/>
      <c r="N115" s="7"/>
      <c r="O115" s="7"/>
      <c r="P115" s="7"/>
      <c r="Q115" s="7"/>
      <c r="R115" s="7"/>
      <c r="S115" s="7"/>
      <c r="T115" s="7"/>
      <c r="U115" s="7"/>
      <c r="V115" s="7"/>
      <c r="W115" s="7"/>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0</v>
      </c>
      <c r="D117" s="23">
        <v>0</v>
      </c>
      <c r="E117" s="23">
        <v>0</v>
      </c>
      <c r="F117" s="23">
        <v>0</v>
      </c>
      <c r="G117" s="23">
        <v>0</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row>
    <row r="118" spans="1:23">
      <c r="A118" s="27" t="s">
        <v>123</v>
      </c>
      <c r="B118" s="27" t="s">
        <v>68</v>
      </c>
      <c r="C118" s="23">
        <v>0</v>
      </c>
      <c r="D118" s="23">
        <v>0</v>
      </c>
      <c r="E118" s="23">
        <v>0</v>
      </c>
      <c r="F118" s="23">
        <v>0</v>
      </c>
      <c r="G118" s="23">
        <v>0</v>
      </c>
      <c r="H118" s="23">
        <v>0</v>
      </c>
      <c r="I118" s="23">
        <v>0</v>
      </c>
      <c r="J118" s="23">
        <v>0</v>
      </c>
      <c r="K118" s="23">
        <v>0</v>
      </c>
      <c r="L118" s="23">
        <v>0</v>
      </c>
      <c r="M118" s="23">
        <v>0</v>
      </c>
      <c r="N118" s="23">
        <v>0</v>
      </c>
      <c r="O118" s="23">
        <v>0</v>
      </c>
      <c r="P118" s="23">
        <v>0</v>
      </c>
      <c r="Q118" s="23">
        <v>0</v>
      </c>
      <c r="R118" s="23">
        <v>0</v>
      </c>
      <c r="S118" s="23">
        <v>0</v>
      </c>
      <c r="T118" s="23">
        <v>0</v>
      </c>
      <c r="U118" s="23">
        <v>0</v>
      </c>
      <c r="V118" s="23">
        <v>0</v>
      </c>
      <c r="W118" s="23">
        <v>0</v>
      </c>
    </row>
    <row r="119" spans="1:23">
      <c r="A119" s="27" t="s">
        <v>123</v>
      </c>
      <c r="B119" s="27" t="s">
        <v>72</v>
      </c>
      <c r="C119" s="23">
        <v>0</v>
      </c>
      <c r="D119" s="23">
        <v>0</v>
      </c>
      <c r="E119" s="23">
        <v>0</v>
      </c>
      <c r="F119" s="23">
        <v>0</v>
      </c>
      <c r="G119" s="23">
        <v>0</v>
      </c>
      <c r="H119" s="23">
        <v>0</v>
      </c>
      <c r="I119" s="23">
        <v>0</v>
      </c>
      <c r="J119" s="23">
        <v>0</v>
      </c>
      <c r="K119" s="23">
        <v>0</v>
      </c>
      <c r="L119" s="23">
        <v>0</v>
      </c>
      <c r="M119" s="23">
        <v>0</v>
      </c>
      <c r="N119" s="23">
        <v>0</v>
      </c>
      <c r="O119" s="23">
        <v>0</v>
      </c>
      <c r="P119" s="23">
        <v>0</v>
      </c>
      <c r="Q119" s="23">
        <v>0</v>
      </c>
      <c r="R119" s="23">
        <v>0</v>
      </c>
      <c r="S119" s="23">
        <v>0</v>
      </c>
      <c r="T119" s="23">
        <v>0</v>
      </c>
      <c r="U119" s="23">
        <v>0</v>
      </c>
      <c r="V119" s="23">
        <v>0</v>
      </c>
      <c r="W119" s="23">
        <v>0</v>
      </c>
    </row>
    <row r="121" spans="1:23" collapsed="1"/>
    <row r="122" spans="1:23">
      <c r="A122" s="7" t="s">
        <v>93</v>
      </c>
    </row>
  </sheetData>
  <sheetProtection algorithmName="SHA-512" hashValue="cFCK9D1J/GpKkVGo7GRiA8gPkumpLMoOTU5n5J09ShpdZPyEIc3Y9es0sSo3zOieQGSqfyJn8b0F+c7uaaEPyw==" saltValue="4PXu9eCClRn2dYwUCF+IFA=="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57E188"/>
  </sheetPr>
  <dimension ref="A1:W90"/>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134</v>
      </c>
      <c r="B1" s="17"/>
      <c r="C1" s="17"/>
      <c r="D1" s="17"/>
      <c r="E1" s="17"/>
      <c r="F1" s="17"/>
      <c r="G1" s="17"/>
      <c r="H1" s="17"/>
      <c r="I1" s="17"/>
      <c r="J1" s="17"/>
      <c r="K1" s="17"/>
      <c r="L1" s="17"/>
      <c r="M1" s="17"/>
      <c r="N1" s="17"/>
      <c r="O1" s="17"/>
      <c r="P1" s="17"/>
      <c r="Q1" s="17"/>
      <c r="R1" s="17"/>
      <c r="S1" s="17"/>
      <c r="T1" s="17"/>
      <c r="U1" s="17"/>
      <c r="V1" s="17"/>
      <c r="W1" s="17"/>
    </row>
    <row r="2" spans="1:23">
      <c r="A2" s="26" t="s">
        <v>135</v>
      </c>
      <c r="B2" s="16" t="s">
        <v>136</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0</v>
      </c>
      <c r="D6" s="23">
        <v>0</v>
      </c>
      <c r="E6" s="23">
        <v>0</v>
      </c>
      <c r="F6" s="23">
        <v>0</v>
      </c>
      <c r="G6" s="23">
        <v>0</v>
      </c>
      <c r="H6" s="23">
        <v>0</v>
      </c>
      <c r="I6" s="23">
        <v>0</v>
      </c>
      <c r="J6" s="23">
        <v>0</v>
      </c>
      <c r="K6" s="23">
        <v>0</v>
      </c>
      <c r="L6" s="23">
        <v>0</v>
      </c>
      <c r="M6" s="23">
        <v>0</v>
      </c>
      <c r="N6" s="23">
        <v>0</v>
      </c>
      <c r="O6" s="23">
        <v>0</v>
      </c>
      <c r="P6" s="23">
        <v>0</v>
      </c>
      <c r="Q6" s="23">
        <v>0</v>
      </c>
      <c r="R6" s="23">
        <v>0</v>
      </c>
      <c r="S6" s="23">
        <v>0</v>
      </c>
      <c r="T6" s="23">
        <v>0</v>
      </c>
      <c r="U6" s="23">
        <v>0</v>
      </c>
      <c r="V6" s="23">
        <v>0</v>
      </c>
      <c r="W6" s="23">
        <v>0</v>
      </c>
    </row>
    <row r="7" spans="1:23">
      <c r="A7" s="27" t="s">
        <v>36</v>
      </c>
      <c r="B7" s="27" t="s">
        <v>67</v>
      </c>
      <c r="C7" s="23">
        <v>0</v>
      </c>
      <c r="D7" s="23">
        <v>0</v>
      </c>
      <c r="E7" s="23">
        <v>0</v>
      </c>
      <c r="F7" s="23">
        <v>0</v>
      </c>
      <c r="G7" s="23">
        <v>0</v>
      </c>
      <c r="H7" s="23">
        <v>0</v>
      </c>
      <c r="I7" s="23">
        <v>0</v>
      </c>
      <c r="J7" s="23">
        <v>0</v>
      </c>
      <c r="K7" s="23">
        <v>0</v>
      </c>
      <c r="L7" s="23">
        <v>0</v>
      </c>
      <c r="M7" s="23">
        <v>0</v>
      </c>
      <c r="N7" s="23">
        <v>0</v>
      </c>
      <c r="O7" s="23">
        <v>0</v>
      </c>
      <c r="P7" s="23">
        <v>0</v>
      </c>
      <c r="Q7" s="23">
        <v>0</v>
      </c>
      <c r="R7" s="23">
        <v>0</v>
      </c>
      <c r="S7" s="23">
        <v>0</v>
      </c>
      <c r="T7" s="23">
        <v>0</v>
      </c>
      <c r="U7" s="23">
        <v>0</v>
      </c>
      <c r="V7" s="23">
        <v>0</v>
      </c>
      <c r="W7" s="23">
        <v>0</v>
      </c>
    </row>
    <row r="8" spans="1:23">
      <c r="A8" s="27" t="s">
        <v>36</v>
      </c>
      <c r="B8" s="27" t="s">
        <v>18</v>
      </c>
      <c r="C8" s="23">
        <v>3.9838637327331886E-4</v>
      </c>
      <c r="D8" s="23">
        <v>3.6921813895355378E-4</v>
      </c>
      <c r="E8" s="23">
        <v>3.5916337481555486E-4</v>
      </c>
      <c r="F8" s="23">
        <v>3.3192284304731502E-4</v>
      </c>
      <c r="G8" s="23">
        <v>3.0762079882191068E-4</v>
      </c>
      <c r="H8" s="23">
        <v>2.8509805170095213E-4</v>
      </c>
      <c r="I8" s="23">
        <v>2.649206362335329E-4</v>
      </c>
      <c r="J8" s="23">
        <v>2.4482788871692468E-4</v>
      </c>
      <c r="K8" s="23">
        <v>2.369711048008537E-4</v>
      </c>
      <c r="L8" s="23">
        <v>2.3798600832896068E-4</v>
      </c>
      <c r="M8" s="23">
        <v>2.3795814227074667E-4</v>
      </c>
      <c r="N8" s="23">
        <v>2.7126803337490838E-4</v>
      </c>
      <c r="O8" s="23">
        <v>3.00731672748756E-4</v>
      </c>
      <c r="P8" s="23">
        <v>2.92239026111105E-4</v>
      </c>
      <c r="Q8" s="23">
        <v>3.9699725421211063E-4</v>
      </c>
      <c r="R8" s="23">
        <v>4.9134561967356281E-4</v>
      </c>
      <c r="S8" s="23">
        <v>7.5181877532454536E-4</v>
      </c>
      <c r="T8" s="23">
        <v>7.0683311666713431E-4</v>
      </c>
      <c r="U8" s="23">
        <v>6.6578122519919333E-4</v>
      </c>
      <c r="V8" s="23">
        <v>7.8517134439997185E-4</v>
      </c>
      <c r="W8" s="23">
        <v>7.3240194459748718E-4</v>
      </c>
    </row>
    <row r="9" spans="1:23">
      <c r="A9" s="27" t="s">
        <v>36</v>
      </c>
      <c r="B9" s="27" t="s">
        <v>28</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row>
    <row r="10" spans="1:23">
      <c r="A10" s="27" t="s">
        <v>36</v>
      </c>
      <c r="B10" s="27" t="s">
        <v>62</v>
      </c>
      <c r="C10" s="23">
        <v>3.9636142807060139E-4</v>
      </c>
      <c r="D10" s="23">
        <v>3.6734145202501451E-4</v>
      </c>
      <c r="E10" s="23">
        <v>3.4134337504170199E-4</v>
      </c>
      <c r="F10" s="23">
        <v>3.154543905190546E-4</v>
      </c>
      <c r="G10" s="23">
        <v>2.9235809958857702E-4</v>
      </c>
      <c r="H10" s="23">
        <v>2.7095282539705667E-4</v>
      </c>
      <c r="I10" s="23">
        <v>2.5177651851775835E-4</v>
      </c>
      <c r="J10" s="23">
        <v>2.3268067876321201E-4</v>
      </c>
      <c r="K10" s="23">
        <v>2.1564474326149491E-4</v>
      </c>
      <c r="L10" s="23">
        <v>2.2989301315094271E-4</v>
      </c>
      <c r="M10" s="23">
        <v>2.436046781747314E-4</v>
      </c>
      <c r="N10" s="23">
        <v>2.5697700254961078E-4</v>
      </c>
      <c r="O10" s="23">
        <v>2.8198070657072877E-4</v>
      </c>
      <c r="P10" s="23">
        <v>2.8546954702943022E-4</v>
      </c>
      <c r="Q10" s="23">
        <v>4.2831845799841351E-4</v>
      </c>
      <c r="R10" s="23">
        <v>8.0368303048151924E-4</v>
      </c>
      <c r="S10" s="23">
        <v>1.0544152649657507E-3</v>
      </c>
      <c r="T10" s="23">
        <v>9.8310573507991812E-4</v>
      </c>
      <c r="U10" s="23">
        <v>9.1945900460383659E-4</v>
      </c>
      <c r="V10" s="23">
        <v>6471.2398551095512</v>
      </c>
      <c r="W10" s="23">
        <v>5997.4419275277578</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6.2941020942667136E-3</v>
      </c>
      <c r="D12" s="23">
        <v>5.9121786503997104E-3</v>
      </c>
      <c r="E12" s="23">
        <v>18012.465401732588</v>
      </c>
      <c r="F12" s="23">
        <v>33202.799441057723</v>
      </c>
      <c r="G12" s="23">
        <v>46033.343819688249</v>
      </c>
      <c r="H12" s="23">
        <v>56692.666049960491</v>
      </c>
      <c r="I12" s="23">
        <v>65626.532109399413</v>
      </c>
      <c r="J12" s="23">
        <v>72371.386331223053</v>
      </c>
      <c r="K12" s="23">
        <v>77882.139724675202</v>
      </c>
      <c r="L12" s="23">
        <v>82118.817149752154</v>
      </c>
      <c r="M12" s="23">
        <v>85495.147174081401</v>
      </c>
      <c r="N12" s="23">
        <v>87352.793694986176</v>
      </c>
      <c r="O12" s="23">
        <v>88645.157770805963</v>
      </c>
      <c r="P12" s="23">
        <v>89168.661178278562</v>
      </c>
      <c r="Q12" s="23">
        <v>89340.387909422556</v>
      </c>
      <c r="R12" s="23">
        <v>97114.80234288612</v>
      </c>
      <c r="S12" s="23">
        <v>99053.413281839792</v>
      </c>
      <c r="T12" s="23">
        <v>101914.10425754095</v>
      </c>
      <c r="U12" s="23">
        <v>104493.88288758774</v>
      </c>
      <c r="V12" s="23">
        <v>108411.2034879814</v>
      </c>
      <c r="W12" s="23">
        <v>102526.98604841279</v>
      </c>
    </row>
    <row r="13" spans="1:23">
      <c r="A13" s="27" t="s">
        <v>36</v>
      </c>
      <c r="B13" s="27" t="s">
        <v>64</v>
      </c>
      <c r="C13" s="23">
        <v>1.2726310711189178E-3</v>
      </c>
      <c r="D13" s="23">
        <v>1.1794541861265618E-3</v>
      </c>
      <c r="E13" s="23">
        <v>1.1203085383964342E-3</v>
      </c>
      <c r="F13" s="23">
        <v>1.1414160897711377E-3</v>
      </c>
      <c r="G13" s="23">
        <v>1.9004606262044291E-3</v>
      </c>
      <c r="H13" s="23">
        <v>2.0338181268908457E-3</v>
      </c>
      <c r="I13" s="23">
        <v>2.2884179119753976E-3</v>
      </c>
      <c r="J13" s="23">
        <v>2.250566869721673E-3</v>
      </c>
      <c r="K13" s="23">
        <v>2.0857894922502187E-3</v>
      </c>
      <c r="L13" s="23">
        <v>2.268474598675969E-3</v>
      </c>
      <c r="M13" s="23">
        <v>2.2446752438725743E-3</v>
      </c>
      <c r="N13" s="23">
        <v>2.3658856557194899E-3</v>
      </c>
      <c r="O13" s="23">
        <v>2.7364182161611324E-3</v>
      </c>
      <c r="P13" s="23">
        <v>2.55605234747682E-3</v>
      </c>
      <c r="Q13" s="23">
        <v>3.6280271748715762E-3</v>
      </c>
      <c r="R13" s="23">
        <v>10128.653247986422</v>
      </c>
      <c r="S13" s="23">
        <v>40344.724372775207</v>
      </c>
      <c r="T13" s="23">
        <v>48560.938998152065</v>
      </c>
      <c r="U13" s="23">
        <v>53556.092576436262</v>
      </c>
      <c r="V13" s="23">
        <v>67470.304995742044</v>
      </c>
      <c r="W13" s="23">
        <v>64891.630432003192</v>
      </c>
    </row>
    <row r="14" spans="1:23">
      <c r="A14" s="27" t="s">
        <v>36</v>
      </c>
      <c r="B14" s="27" t="s">
        <v>32</v>
      </c>
      <c r="C14" s="23">
        <v>2.5236502022019142E-3</v>
      </c>
      <c r="D14" s="23">
        <v>2.3388787708044701E-3</v>
      </c>
      <c r="E14" s="23">
        <v>2.1733479002675137E-3</v>
      </c>
      <c r="F14" s="23">
        <v>2.0085116261037632E-3</v>
      </c>
      <c r="G14" s="23">
        <v>1.8614565517476591E-3</v>
      </c>
      <c r="H14" s="23">
        <v>2.2375500676372149E-3</v>
      </c>
      <c r="I14" s="23">
        <v>2.6161877296966892E-3</v>
      </c>
      <c r="J14" s="23">
        <v>2.7058932317868831E-3</v>
      </c>
      <c r="K14" s="23">
        <v>2.5077787049758021E-3</v>
      </c>
      <c r="L14" s="23">
        <v>3.874429156961629E-3</v>
      </c>
      <c r="M14" s="23">
        <v>2.417788308914206E-3</v>
      </c>
      <c r="N14" s="23">
        <v>2.23441259786995E-3</v>
      </c>
      <c r="O14" s="23">
        <v>2.0708179706586637E-3</v>
      </c>
      <c r="P14" s="23">
        <v>1.9192010784806978E-3</v>
      </c>
      <c r="Q14" s="23">
        <v>4023.9351522609327</v>
      </c>
      <c r="R14" s="23">
        <v>19414.804543022507</v>
      </c>
      <c r="S14" s="23">
        <v>59864.477864259832</v>
      </c>
      <c r="T14" s="23">
        <v>55481.443510326855</v>
      </c>
      <c r="U14" s="23">
        <v>51554.822052837764</v>
      </c>
      <c r="V14" s="23">
        <v>97338.32797289161</v>
      </c>
      <c r="W14" s="23">
        <v>90211.610498780603</v>
      </c>
    </row>
    <row r="15" spans="1:23">
      <c r="A15" s="27" t="s">
        <v>36</v>
      </c>
      <c r="B15" s="27" t="s">
        <v>69</v>
      </c>
      <c r="C15" s="23">
        <v>0</v>
      </c>
      <c r="D15" s="23">
        <v>0</v>
      </c>
      <c r="E15" s="23">
        <v>2.7731329828045792E-3</v>
      </c>
      <c r="F15" s="23">
        <v>2.7394274437976948E-3</v>
      </c>
      <c r="G15" s="23">
        <v>2.6970951440974198E-3</v>
      </c>
      <c r="H15" s="23">
        <v>2.7273148812253902E-3</v>
      </c>
      <c r="I15" s="23">
        <v>2.7598163862798761E-3</v>
      </c>
      <c r="J15" s="23">
        <v>2.7663862571531174E-3</v>
      </c>
      <c r="K15" s="23">
        <v>2.8274288071898331E-3</v>
      </c>
      <c r="L15" s="23">
        <v>2.8891261603305792E-3</v>
      </c>
      <c r="M15" s="23">
        <v>3.0305440929502864E-3</v>
      </c>
      <c r="N15" s="23">
        <v>3.1396253315430283E-3</v>
      </c>
      <c r="O15" s="23">
        <v>3.3473667934866618E-3</v>
      </c>
      <c r="P15" s="23">
        <v>3.2287284117576516E-3</v>
      </c>
      <c r="Q15" s="23">
        <v>7.0257482963767817E-3</v>
      </c>
      <c r="R15" s="23">
        <v>924.78588030092919</v>
      </c>
      <c r="S15" s="23">
        <v>13377.825272297661</v>
      </c>
      <c r="T15" s="23">
        <v>12398.355283804622</v>
      </c>
      <c r="U15" s="23">
        <v>11520.879136911959</v>
      </c>
      <c r="V15" s="23">
        <v>12775.005901329852</v>
      </c>
      <c r="W15" s="23">
        <v>11839.671847362224</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8.3614809667295516E-3</v>
      </c>
      <c r="D17" s="28">
        <v>7.82819242750484E-3</v>
      </c>
      <c r="E17" s="28">
        <v>18012.467222547875</v>
      </c>
      <c r="F17" s="28">
        <v>33202.801229851044</v>
      </c>
      <c r="G17" s="28">
        <v>46033.346320127777</v>
      </c>
      <c r="H17" s="28">
        <v>56692.668639829499</v>
      </c>
      <c r="I17" s="28">
        <v>65626.534914514472</v>
      </c>
      <c r="J17" s="28">
        <v>72371.389059298497</v>
      </c>
      <c r="K17" s="28">
        <v>77882.142263080532</v>
      </c>
      <c r="L17" s="28">
        <v>82118.819886105775</v>
      </c>
      <c r="M17" s="28">
        <v>85495.149900319462</v>
      </c>
      <c r="N17" s="28">
        <v>87352.796589116857</v>
      </c>
      <c r="O17" s="28">
        <v>88645.161089936562</v>
      </c>
      <c r="P17" s="28">
        <v>89168.664312039487</v>
      </c>
      <c r="Q17" s="28">
        <v>89340.392362765444</v>
      </c>
      <c r="R17" s="28">
        <v>107243.45688590119</v>
      </c>
      <c r="S17" s="28">
        <v>139398.13946084905</v>
      </c>
      <c r="T17" s="28">
        <v>150475.04494563187</v>
      </c>
      <c r="U17" s="28">
        <v>158049.97704926424</v>
      </c>
      <c r="V17" s="28">
        <v>182352.74912400433</v>
      </c>
      <c r="W17" s="28">
        <v>173416.05914034566</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0</v>
      </c>
      <c r="D20" s="23">
        <v>0</v>
      </c>
      <c r="E20" s="23">
        <v>0</v>
      </c>
      <c r="F20" s="23">
        <v>0</v>
      </c>
      <c r="G20" s="23">
        <v>0</v>
      </c>
      <c r="H20" s="23">
        <v>0</v>
      </c>
      <c r="I20" s="23">
        <v>0</v>
      </c>
      <c r="J20" s="23">
        <v>0</v>
      </c>
      <c r="K20" s="23">
        <v>0</v>
      </c>
      <c r="L20" s="23">
        <v>0</v>
      </c>
      <c r="M20" s="23">
        <v>0</v>
      </c>
      <c r="N20" s="23">
        <v>0</v>
      </c>
      <c r="O20" s="23">
        <v>0</v>
      </c>
      <c r="P20" s="23">
        <v>0</v>
      </c>
      <c r="Q20" s="23">
        <v>0</v>
      </c>
      <c r="R20" s="23">
        <v>0</v>
      </c>
      <c r="S20" s="23">
        <v>0</v>
      </c>
      <c r="T20" s="23">
        <v>0</v>
      </c>
      <c r="U20" s="23">
        <v>0</v>
      </c>
      <c r="V20" s="23">
        <v>0</v>
      </c>
      <c r="W20" s="23">
        <v>0</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8.3637178159899796E-5</v>
      </c>
      <c r="D22" s="23">
        <v>7.7513603223419201E-5</v>
      </c>
      <c r="E22" s="23">
        <v>7.2027686475534302E-5</v>
      </c>
      <c r="F22" s="23">
        <v>6.65647895901344E-5</v>
      </c>
      <c r="G22" s="23">
        <v>6.1691185695859503E-5</v>
      </c>
      <c r="H22" s="23">
        <v>5.7174407310454203E-5</v>
      </c>
      <c r="I22" s="23">
        <v>5.31279686781181E-5</v>
      </c>
      <c r="J22" s="23">
        <v>4.9098509607293996E-5</v>
      </c>
      <c r="K22" s="23">
        <v>4.5503715886791302E-5</v>
      </c>
      <c r="L22" s="23">
        <v>4.2172118381333005E-5</v>
      </c>
      <c r="M22" s="23">
        <v>3.91874457445172E-5</v>
      </c>
      <c r="N22" s="23">
        <v>4.9086493329485597E-5</v>
      </c>
      <c r="O22" s="23">
        <v>6.1031169806501297E-5</v>
      </c>
      <c r="P22" s="23">
        <v>5.6562715107364103E-5</v>
      </c>
      <c r="Q22" s="23">
        <v>6.2109484188320308E-5</v>
      </c>
      <c r="R22" s="23">
        <v>1.10590907482306E-4</v>
      </c>
      <c r="S22" s="23">
        <v>1.6915973448172601E-4</v>
      </c>
      <c r="T22" s="23">
        <v>1.5677454486720299E-4</v>
      </c>
      <c r="U22" s="23">
        <v>1.45679045941033E-4</v>
      </c>
      <c r="V22" s="23">
        <v>1.6536389597008599E-4</v>
      </c>
      <c r="W22" s="23">
        <v>1.53256622254738E-4</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7.9334526801493497E-5</v>
      </c>
      <c r="D24" s="23">
        <v>7.3525974545098793E-5</v>
      </c>
      <c r="E24" s="23">
        <v>6.8322276634179703E-5</v>
      </c>
      <c r="F24" s="23">
        <v>6.3140414346334799E-5</v>
      </c>
      <c r="G24" s="23">
        <v>5.8517529317490103E-5</v>
      </c>
      <c r="H24" s="23">
        <v>5.4233113179151903E-5</v>
      </c>
      <c r="I24" s="23">
        <v>5.0394840521101103E-5</v>
      </c>
      <c r="J24" s="23">
        <v>4.6572673923865403E-5</v>
      </c>
      <c r="K24" s="23">
        <v>4.3162811646830797E-5</v>
      </c>
      <c r="L24" s="23">
        <v>4.5986043113948199E-5</v>
      </c>
      <c r="M24" s="23">
        <v>4.8686239612060697E-5</v>
      </c>
      <c r="N24" s="23">
        <v>5.1648413717584399E-5</v>
      </c>
      <c r="O24" s="23">
        <v>6.7495991094770099E-5</v>
      </c>
      <c r="P24" s="23">
        <v>6.25542084034571E-5</v>
      </c>
      <c r="Q24" s="23">
        <v>5.8127021880569101E-5</v>
      </c>
      <c r="R24" s="23">
        <v>2.6595025902524698E-4</v>
      </c>
      <c r="S24" s="23">
        <v>3.2394627557967099E-4</v>
      </c>
      <c r="T24" s="23">
        <v>3.00228243269765E-4</v>
      </c>
      <c r="U24" s="23">
        <v>2.7898000967656702E-4</v>
      </c>
      <c r="V24" s="23">
        <v>6.2030116982191594E-4</v>
      </c>
      <c r="W24" s="23">
        <v>5.7488523422771103E-4</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1.1891859144080186E-3</v>
      </c>
      <c r="D26" s="23">
        <v>1.1311275740634168E-3</v>
      </c>
      <c r="E26" s="23">
        <v>1.1261036445411009E-3</v>
      </c>
      <c r="F26" s="23">
        <v>1.1912190225116255E-3</v>
      </c>
      <c r="G26" s="23">
        <v>1.235855836643041E-3</v>
      </c>
      <c r="H26" s="23">
        <v>1.241987390885135E-3</v>
      </c>
      <c r="I26" s="23">
        <v>1.1540874720969443E-3</v>
      </c>
      <c r="J26" s="23">
        <v>1.3269256312653448E-3</v>
      </c>
      <c r="K26" s="23">
        <v>1.2297735188081854E-3</v>
      </c>
      <c r="L26" s="23">
        <v>1.3029767657016702E-3</v>
      </c>
      <c r="M26" s="23">
        <v>1.2178531172655853E-3</v>
      </c>
      <c r="N26" s="23">
        <v>1.4257570582800823E-3</v>
      </c>
      <c r="O26" s="23">
        <v>1.5002489157544176E-3</v>
      </c>
      <c r="P26" s="23">
        <v>1.5058331284903766E-3</v>
      </c>
      <c r="Q26" s="23">
        <v>1.5691178344238725E-3</v>
      </c>
      <c r="R26" s="23">
        <v>8654.362083705093</v>
      </c>
      <c r="S26" s="23">
        <v>11633.722975429819</v>
      </c>
      <c r="T26" s="23">
        <v>10781.949024692301</v>
      </c>
      <c r="U26" s="23">
        <v>10018.871725043226</v>
      </c>
      <c r="V26" s="23">
        <v>15542.921448731204</v>
      </c>
      <c r="W26" s="23">
        <v>14404.931903501682</v>
      </c>
    </row>
    <row r="27" spans="1:23">
      <c r="A27" s="27" t="s">
        <v>119</v>
      </c>
      <c r="B27" s="27" t="s">
        <v>64</v>
      </c>
      <c r="C27" s="23">
        <v>2.7230566782288941E-4</v>
      </c>
      <c r="D27" s="23">
        <v>2.5236855134875516E-4</v>
      </c>
      <c r="E27" s="23">
        <v>2.3450752044695204E-4</v>
      </c>
      <c r="F27" s="23">
        <v>2.4621211628803979E-4</v>
      </c>
      <c r="G27" s="23">
        <v>4.2331817458031451E-4</v>
      </c>
      <c r="H27" s="23">
        <v>4.5948156511332725E-4</v>
      </c>
      <c r="I27" s="23">
        <v>4.740253412074303E-4</v>
      </c>
      <c r="J27" s="23">
        <v>4.5876095632982165E-4</v>
      </c>
      <c r="K27" s="23">
        <v>4.2517233992951322E-4</v>
      </c>
      <c r="L27" s="23">
        <v>4.9242365244198355E-4</v>
      </c>
      <c r="M27" s="23">
        <v>4.8724704127948841E-4</v>
      </c>
      <c r="N27" s="23">
        <v>6.031766893964094E-4</v>
      </c>
      <c r="O27" s="23">
        <v>7.2857419245893904E-4</v>
      </c>
      <c r="P27" s="23">
        <v>6.7523094532333423E-4</v>
      </c>
      <c r="Q27" s="23">
        <v>1.0862080239532608E-3</v>
      </c>
      <c r="R27" s="23">
        <v>10128.650026794006</v>
      </c>
      <c r="S27" s="23">
        <v>26327.303253734459</v>
      </c>
      <c r="T27" s="23">
        <v>35569.816532600729</v>
      </c>
      <c r="U27" s="23">
        <v>41484.398192492183</v>
      </c>
      <c r="V27" s="23">
        <v>43065.787511841489</v>
      </c>
      <c r="W27" s="23">
        <v>42273.912536214026</v>
      </c>
    </row>
    <row r="28" spans="1:23">
      <c r="A28" s="27" t="s">
        <v>119</v>
      </c>
      <c r="B28" s="27" t="s">
        <v>32</v>
      </c>
      <c r="C28" s="23">
        <v>4.9745321801168804E-4</v>
      </c>
      <c r="D28" s="23">
        <v>4.6103171115424501E-4</v>
      </c>
      <c r="E28" s="23">
        <v>4.2840283724888403E-4</v>
      </c>
      <c r="F28" s="23">
        <v>3.9591087978335697E-4</v>
      </c>
      <c r="G28" s="23">
        <v>3.66923891055852E-4</v>
      </c>
      <c r="H28" s="23">
        <v>4.3546092253043999E-4</v>
      </c>
      <c r="I28" s="23">
        <v>5.0460478129054601E-4</v>
      </c>
      <c r="J28" s="23">
        <v>5.1962544792108001E-4</v>
      </c>
      <c r="K28" s="23">
        <v>4.8158058032447501E-4</v>
      </c>
      <c r="L28" s="23">
        <v>7.3741088547554106E-4</v>
      </c>
      <c r="M28" s="23">
        <v>4.5214444223811502E-4</v>
      </c>
      <c r="N28" s="23">
        <v>4.1785181691420599E-4</v>
      </c>
      <c r="O28" s="23">
        <v>3.8725840176661702E-4</v>
      </c>
      <c r="P28" s="23">
        <v>3.5890491238339302E-4</v>
      </c>
      <c r="Q28" s="23">
        <v>3.33503919681929E-4</v>
      </c>
      <c r="R28" s="23">
        <v>5.7285038251302604E-3</v>
      </c>
      <c r="S28" s="23">
        <v>5.2722138108195595E-3</v>
      </c>
      <c r="T28" s="23">
        <v>4.8612997896801697E-3</v>
      </c>
      <c r="U28" s="23">
        <v>4.5172481029610197E-3</v>
      </c>
      <c r="V28" s="23">
        <v>19219.130750650398</v>
      </c>
      <c r="W28" s="23">
        <v>17811.983953557101</v>
      </c>
    </row>
    <row r="29" spans="1:23">
      <c r="A29" s="27" t="s">
        <v>119</v>
      </c>
      <c r="B29" s="27" t="s">
        <v>69</v>
      </c>
      <c r="C29" s="23">
        <v>0</v>
      </c>
      <c r="D29" s="23">
        <v>0</v>
      </c>
      <c r="E29" s="23">
        <v>7.6291473806230404E-4</v>
      </c>
      <c r="F29" s="23">
        <v>7.6326438308989893E-4</v>
      </c>
      <c r="G29" s="23">
        <v>7.4991336396955616E-4</v>
      </c>
      <c r="H29" s="23">
        <v>7.5194825993264898E-4</v>
      </c>
      <c r="I29" s="23">
        <v>7.5592203060927598E-4</v>
      </c>
      <c r="J29" s="23">
        <v>7.5138862614645312E-4</v>
      </c>
      <c r="K29" s="23">
        <v>7.6453878449816699E-4</v>
      </c>
      <c r="L29" s="23">
        <v>7.69635764250235E-4</v>
      </c>
      <c r="M29" s="23">
        <v>7.7559898807927504E-4</v>
      </c>
      <c r="N29" s="23">
        <v>7.6448257439700091E-4</v>
      </c>
      <c r="O29" s="23">
        <v>8.4940100172631609E-4</v>
      </c>
      <c r="P29" s="23">
        <v>7.8721130571279699E-4</v>
      </c>
      <c r="Q29" s="23">
        <v>7.6999421831291102E-4</v>
      </c>
      <c r="R29" s="23">
        <v>1.492328488131311E-3</v>
      </c>
      <c r="S29" s="23">
        <v>1.8301707614012338E-3</v>
      </c>
      <c r="T29" s="23">
        <v>1.6961730817740008E-3</v>
      </c>
      <c r="U29" s="23">
        <v>1.576128806580195E-3</v>
      </c>
      <c r="V29" s="23">
        <v>2.3399017420932798E-3</v>
      </c>
      <c r="W29" s="23">
        <v>2.1685836276260978E-3</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1.6244632871923014E-3</v>
      </c>
      <c r="D31" s="28">
        <v>1.53453570318069E-3</v>
      </c>
      <c r="E31" s="28">
        <v>1.5009611280977671E-3</v>
      </c>
      <c r="F31" s="28">
        <v>1.5671363427361344E-3</v>
      </c>
      <c r="G31" s="28">
        <v>1.7793827262367052E-3</v>
      </c>
      <c r="H31" s="28">
        <v>1.8128764764880683E-3</v>
      </c>
      <c r="I31" s="28">
        <v>1.7316356225035936E-3</v>
      </c>
      <c r="J31" s="28">
        <v>1.8813577711263257E-3</v>
      </c>
      <c r="K31" s="28">
        <v>1.7436123862713208E-3</v>
      </c>
      <c r="L31" s="28">
        <v>1.883558579638935E-3</v>
      </c>
      <c r="M31" s="28">
        <v>1.7929738439016517E-3</v>
      </c>
      <c r="N31" s="28">
        <v>2.1296686547235617E-3</v>
      </c>
      <c r="O31" s="28">
        <v>2.357350269114628E-3</v>
      </c>
      <c r="P31" s="28">
        <v>2.3001809973245322E-3</v>
      </c>
      <c r="Q31" s="28">
        <v>2.7755623644460225E-3</v>
      </c>
      <c r="R31" s="28">
        <v>18783.012487040265</v>
      </c>
      <c r="S31" s="28">
        <v>37961.02672227029</v>
      </c>
      <c r="T31" s="28">
        <v>46351.766014295819</v>
      </c>
      <c r="U31" s="28">
        <v>51503.270342194461</v>
      </c>
      <c r="V31" s="28">
        <v>58608.709746237757</v>
      </c>
      <c r="W31" s="28">
        <v>56678.845167857566</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0</v>
      </c>
      <c r="D34" s="23">
        <v>0</v>
      </c>
      <c r="E34" s="23">
        <v>0</v>
      </c>
      <c r="F34" s="23">
        <v>0</v>
      </c>
      <c r="G34" s="23">
        <v>0</v>
      </c>
      <c r="H34" s="23">
        <v>0</v>
      </c>
      <c r="I34" s="23">
        <v>0</v>
      </c>
      <c r="J34" s="23">
        <v>0</v>
      </c>
      <c r="K34" s="23">
        <v>0</v>
      </c>
      <c r="L34" s="23">
        <v>0</v>
      </c>
      <c r="M34" s="23">
        <v>0</v>
      </c>
      <c r="N34" s="23">
        <v>0</v>
      </c>
      <c r="O34" s="23">
        <v>0</v>
      </c>
      <c r="P34" s="23">
        <v>0</v>
      </c>
      <c r="Q34" s="23">
        <v>0</v>
      </c>
      <c r="R34" s="23">
        <v>0</v>
      </c>
      <c r="S34" s="23">
        <v>0</v>
      </c>
      <c r="T34" s="23">
        <v>0</v>
      </c>
      <c r="U34" s="23">
        <v>0</v>
      </c>
      <c r="V34" s="23">
        <v>0</v>
      </c>
      <c r="W34" s="23">
        <v>0</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8.9320108646546206E-5</v>
      </c>
      <c r="D36" s="23">
        <v>8.2780452590886091E-5</v>
      </c>
      <c r="E36" s="23">
        <v>7.69217819526899E-5</v>
      </c>
      <c r="F36" s="23">
        <v>7.1087695317247402E-5</v>
      </c>
      <c r="G36" s="23">
        <v>6.5882942611403798E-5</v>
      </c>
      <c r="H36" s="23">
        <v>6.1059260787209806E-5</v>
      </c>
      <c r="I36" s="23">
        <v>5.6737877088911803E-5</v>
      </c>
      <c r="J36" s="23">
        <v>5.2434626669526201E-5</v>
      </c>
      <c r="K36" s="23">
        <v>4.8595575989655499E-5</v>
      </c>
      <c r="L36" s="23">
        <v>4.50376050286414E-5</v>
      </c>
      <c r="M36" s="23">
        <v>4.1850131586088198E-5</v>
      </c>
      <c r="N36" s="23">
        <v>4.5781354731299396E-5</v>
      </c>
      <c r="O36" s="23">
        <v>4.9233457460986797E-5</v>
      </c>
      <c r="P36" s="23">
        <v>5.16576482100934E-5</v>
      </c>
      <c r="Q36" s="23">
        <v>5.9635883632908903E-5</v>
      </c>
      <c r="R36" s="23">
        <v>6.4509534072963102E-5</v>
      </c>
      <c r="S36" s="23">
        <v>9.4768515734092109E-5</v>
      </c>
      <c r="T36" s="23">
        <v>9.33092043077111E-5</v>
      </c>
      <c r="U36" s="23">
        <v>9.1028201920611399E-5</v>
      </c>
      <c r="V36" s="23">
        <v>1.18077909377862E-4</v>
      </c>
      <c r="W36" s="23">
        <v>1.09432723799794E-4</v>
      </c>
    </row>
    <row r="37" spans="1:23">
      <c r="A37" s="27" t="s">
        <v>120</v>
      </c>
      <c r="B37" s="27" t="s">
        <v>28</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row>
    <row r="38" spans="1:23">
      <c r="A38" s="27" t="s">
        <v>120</v>
      </c>
      <c r="B38" s="27" t="s">
        <v>62</v>
      </c>
      <c r="C38" s="23">
        <v>8.0281746454432295E-5</v>
      </c>
      <c r="D38" s="23">
        <v>7.44038426171535E-5</v>
      </c>
      <c r="E38" s="23">
        <v>6.9138014822463706E-5</v>
      </c>
      <c r="F38" s="23">
        <v>6.3894283358665208E-5</v>
      </c>
      <c r="G38" s="23">
        <v>5.9216203098574603E-5</v>
      </c>
      <c r="H38" s="23">
        <v>5.4880632899939803E-5</v>
      </c>
      <c r="I38" s="23">
        <v>5.0996532940187896E-5</v>
      </c>
      <c r="J38" s="23">
        <v>4.7128731340593601E-5</v>
      </c>
      <c r="K38" s="23">
        <v>4.3678156794981401E-5</v>
      </c>
      <c r="L38" s="23">
        <v>4.6453399912791797E-5</v>
      </c>
      <c r="M38" s="23">
        <v>4.9200106419969303E-5</v>
      </c>
      <c r="N38" s="23">
        <v>5.1552502012483406E-5</v>
      </c>
      <c r="O38" s="23">
        <v>5.3829637572879904E-5</v>
      </c>
      <c r="P38" s="23">
        <v>5.5881687253334498E-5</v>
      </c>
      <c r="Q38" s="23">
        <v>5.8510319269781999E-5</v>
      </c>
      <c r="R38" s="23">
        <v>6.0550995911308494E-5</v>
      </c>
      <c r="S38" s="23">
        <v>9.0861955557025606E-5</v>
      </c>
      <c r="T38" s="23">
        <v>8.4209411724606089E-5</v>
      </c>
      <c r="U38" s="23">
        <v>7.8249608504285902E-5</v>
      </c>
      <c r="V38" s="23">
        <v>1.54172924635085E-4</v>
      </c>
      <c r="W38" s="23">
        <v>1.4288500844816701E-4</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1.7252190804908011E-3</v>
      </c>
      <c r="D40" s="23">
        <v>1.6341457041120309E-3</v>
      </c>
      <c r="E40" s="23">
        <v>1.5455358765447192E-3</v>
      </c>
      <c r="F40" s="23">
        <v>1.4283156305617017E-3</v>
      </c>
      <c r="G40" s="23">
        <v>1.4378379524646009E-3</v>
      </c>
      <c r="H40" s="23">
        <v>1.4239847481897446E-3</v>
      </c>
      <c r="I40" s="23">
        <v>1.3232042212374547E-3</v>
      </c>
      <c r="J40" s="23">
        <v>1.6020010349211374E-3</v>
      </c>
      <c r="K40" s="23">
        <v>1.4847090171667366E-3</v>
      </c>
      <c r="L40" s="23">
        <v>1.5332517881607175E-3</v>
      </c>
      <c r="M40" s="23">
        <v>1.4341956814620885E-3</v>
      </c>
      <c r="N40" s="23">
        <v>1.5355859912959307E-3</v>
      </c>
      <c r="O40" s="23">
        <v>1.4291852616028289E-3</v>
      </c>
      <c r="P40" s="23">
        <v>1.6071920643557685E-3</v>
      </c>
      <c r="Q40" s="23">
        <v>1.7429805201528625E-3</v>
      </c>
      <c r="R40" s="23">
        <v>2.1233328672590921E-3</v>
      </c>
      <c r="S40" s="23">
        <v>3.6080007661739876E-3</v>
      </c>
      <c r="T40" s="23">
        <v>5121.7699351625779</v>
      </c>
      <c r="U40" s="23">
        <v>9816.7347034978229</v>
      </c>
      <c r="V40" s="23">
        <v>9072.1931251455753</v>
      </c>
      <c r="W40" s="23">
        <v>10461.174940051544</v>
      </c>
    </row>
    <row r="41" spans="1:23">
      <c r="A41" s="27" t="s">
        <v>120</v>
      </c>
      <c r="B41" s="27" t="s">
        <v>64</v>
      </c>
      <c r="C41" s="23">
        <v>4.3364408810771807E-4</v>
      </c>
      <c r="D41" s="23">
        <v>4.0189442691981181E-4</v>
      </c>
      <c r="E41" s="23">
        <v>3.7345091151302337E-4</v>
      </c>
      <c r="F41" s="23">
        <v>3.4512675005259329E-4</v>
      </c>
      <c r="G41" s="23">
        <v>5.3806969323873135E-4</v>
      </c>
      <c r="H41" s="23">
        <v>5.7063853689295603E-4</v>
      </c>
      <c r="I41" s="23">
        <v>5.8401558851648707E-4</v>
      </c>
      <c r="J41" s="23">
        <v>5.7265594335181077E-4</v>
      </c>
      <c r="K41" s="23">
        <v>5.3072839798159826E-4</v>
      </c>
      <c r="L41" s="23">
        <v>5.8771249455871386E-4</v>
      </c>
      <c r="M41" s="23">
        <v>5.9386805034986165E-4</v>
      </c>
      <c r="N41" s="23">
        <v>5.9761865139044794E-4</v>
      </c>
      <c r="O41" s="23">
        <v>6.5600162021913248E-4</v>
      </c>
      <c r="P41" s="23">
        <v>6.1122254912880148E-4</v>
      </c>
      <c r="Q41" s="23">
        <v>7.6842770757762629E-4</v>
      </c>
      <c r="R41" s="23">
        <v>7.5835495890397612E-4</v>
      </c>
      <c r="S41" s="23">
        <v>7.925534179140715E-4</v>
      </c>
      <c r="T41" s="23">
        <v>7.8777207795088984E-4</v>
      </c>
      <c r="U41" s="23">
        <v>8.0966184962617544E-4</v>
      </c>
      <c r="V41" s="23">
        <v>8.4265948258317931E-4</v>
      </c>
      <c r="W41" s="23">
        <v>9.4351497486258682E-4</v>
      </c>
    </row>
    <row r="42" spans="1:23">
      <c r="A42" s="27" t="s">
        <v>120</v>
      </c>
      <c r="B42" s="27" t="s">
        <v>32</v>
      </c>
      <c r="C42" s="23">
        <v>4.9306350781007802E-4</v>
      </c>
      <c r="D42" s="23">
        <v>4.5696339772809304E-4</v>
      </c>
      <c r="E42" s="23">
        <v>4.24622453009765E-4</v>
      </c>
      <c r="F42" s="23">
        <v>3.9241721653023699E-4</v>
      </c>
      <c r="G42" s="23">
        <v>3.6368601965515901E-4</v>
      </c>
      <c r="H42" s="23">
        <v>4.3698664690288504E-4</v>
      </c>
      <c r="I42" s="23">
        <v>5.0735513785272904E-4</v>
      </c>
      <c r="J42" s="23">
        <v>5.2626661373939997E-4</v>
      </c>
      <c r="K42" s="23">
        <v>4.8773550691941599E-4</v>
      </c>
      <c r="L42" s="23">
        <v>7.3437710684189908E-4</v>
      </c>
      <c r="M42" s="23">
        <v>4.5138213417677099E-4</v>
      </c>
      <c r="N42" s="23">
        <v>4.17147325652731E-4</v>
      </c>
      <c r="O42" s="23">
        <v>3.8660549049775601E-4</v>
      </c>
      <c r="P42" s="23">
        <v>3.5829980462930499E-4</v>
      </c>
      <c r="Q42" s="23">
        <v>3.62924163268661E-4</v>
      </c>
      <c r="R42" s="23">
        <v>3.4804597082250198E-4</v>
      </c>
      <c r="S42" s="23">
        <v>7.0311815908733995E-4</v>
      </c>
      <c r="T42" s="23">
        <v>6.2481909599660106E-4</v>
      </c>
      <c r="U42" s="23">
        <v>5.8059839923391404E-4</v>
      </c>
      <c r="V42" s="23">
        <v>1.15492830445823E-2</v>
      </c>
      <c r="W42" s="23">
        <v>1.07036913861584E-2</v>
      </c>
    </row>
    <row r="43" spans="1:23">
      <c r="A43" s="27" t="s">
        <v>120</v>
      </c>
      <c r="B43" s="27" t="s">
        <v>69</v>
      </c>
      <c r="C43" s="23">
        <v>0</v>
      </c>
      <c r="D43" s="23">
        <v>0</v>
      </c>
      <c r="E43" s="23">
        <v>3.8643563678935001E-4</v>
      </c>
      <c r="F43" s="23">
        <v>3.8626917998671798E-4</v>
      </c>
      <c r="G43" s="23">
        <v>3.8276425646764E-4</v>
      </c>
      <c r="H43" s="23">
        <v>3.8349428053646798E-4</v>
      </c>
      <c r="I43" s="23">
        <v>3.8563953697200599E-4</v>
      </c>
      <c r="J43" s="23">
        <v>3.8553425117230901E-4</v>
      </c>
      <c r="K43" s="23">
        <v>3.9301587687848798E-4</v>
      </c>
      <c r="L43" s="23">
        <v>3.9639076607736701E-4</v>
      </c>
      <c r="M43" s="23">
        <v>3.9866093428642005E-4</v>
      </c>
      <c r="N43" s="23">
        <v>3.98613043821422E-4</v>
      </c>
      <c r="O43" s="23">
        <v>3.9815980247356295E-4</v>
      </c>
      <c r="P43" s="23">
        <v>3.9937428110964601E-4</v>
      </c>
      <c r="Q43" s="23">
        <v>4.10782128229616E-4</v>
      </c>
      <c r="R43" s="23">
        <v>4.2443637348633001E-4</v>
      </c>
      <c r="S43" s="23">
        <v>5.7681403700245409E-4</v>
      </c>
      <c r="T43" s="23">
        <v>5.8676329192859904E-4</v>
      </c>
      <c r="U43" s="23">
        <v>5.7454942265366005E-4</v>
      </c>
      <c r="V43" s="23">
        <v>8.3752659192836993E-4</v>
      </c>
      <c r="W43" s="23">
        <v>7.7620629203537905E-4</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2.3284650236994977E-3</v>
      </c>
      <c r="D45" s="28">
        <v>2.1932244262398821E-3</v>
      </c>
      <c r="E45" s="28">
        <v>2.0650465848328962E-3</v>
      </c>
      <c r="F45" s="28">
        <v>1.9084243592902075E-3</v>
      </c>
      <c r="G45" s="28">
        <v>2.1010067914133106E-3</v>
      </c>
      <c r="H45" s="28">
        <v>2.1105631787698502E-3</v>
      </c>
      <c r="I45" s="28">
        <v>2.0149542197830414E-3</v>
      </c>
      <c r="J45" s="28">
        <v>2.2742203362830678E-3</v>
      </c>
      <c r="K45" s="28">
        <v>2.1077111479329718E-3</v>
      </c>
      <c r="L45" s="28">
        <v>2.2124552876608642E-3</v>
      </c>
      <c r="M45" s="28">
        <v>2.1191139698180077E-3</v>
      </c>
      <c r="N45" s="28">
        <v>2.2305384994301615E-3</v>
      </c>
      <c r="O45" s="28">
        <v>2.1882499768558282E-3</v>
      </c>
      <c r="P45" s="28">
        <v>2.3259539489479978E-3</v>
      </c>
      <c r="Q45" s="28">
        <v>2.6295544306331798E-3</v>
      </c>
      <c r="R45" s="28">
        <v>3.00674835614734E-3</v>
      </c>
      <c r="S45" s="28">
        <v>4.5861846553791764E-3</v>
      </c>
      <c r="T45" s="28">
        <v>5121.7709004532717</v>
      </c>
      <c r="U45" s="28">
        <v>9816.735682437482</v>
      </c>
      <c r="V45" s="28">
        <v>9072.1942400558928</v>
      </c>
      <c r="W45" s="28">
        <v>10461.17613588425</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0</v>
      </c>
      <c r="D49" s="23">
        <v>0</v>
      </c>
      <c r="E49" s="23">
        <v>0</v>
      </c>
      <c r="F49" s="23">
        <v>0</v>
      </c>
      <c r="G49" s="23">
        <v>0</v>
      </c>
      <c r="H49" s="23">
        <v>0</v>
      </c>
      <c r="I49" s="23">
        <v>0</v>
      </c>
      <c r="J49" s="23">
        <v>0</v>
      </c>
      <c r="K49" s="23">
        <v>0</v>
      </c>
      <c r="L49" s="23">
        <v>0</v>
      </c>
      <c r="M49" s="23">
        <v>0</v>
      </c>
      <c r="N49" s="23">
        <v>0</v>
      </c>
      <c r="O49" s="23">
        <v>0</v>
      </c>
      <c r="P49" s="23">
        <v>0</v>
      </c>
      <c r="Q49" s="23">
        <v>0</v>
      </c>
      <c r="R49" s="23">
        <v>0</v>
      </c>
      <c r="S49" s="23">
        <v>0</v>
      </c>
      <c r="T49" s="23">
        <v>0</v>
      </c>
      <c r="U49" s="23">
        <v>0</v>
      </c>
      <c r="V49" s="23">
        <v>0</v>
      </c>
      <c r="W49" s="23">
        <v>0</v>
      </c>
    </row>
    <row r="50" spans="1:23">
      <c r="A50" s="27" t="s">
        <v>121</v>
      </c>
      <c r="B50" s="27" t="s">
        <v>18</v>
      </c>
      <c r="C50" s="23">
        <v>7.7621290837367096E-5</v>
      </c>
      <c r="D50" s="23">
        <v>7.1938174769053113E-5</v>
      </c>
      <c r="E50" s="23">
        <v>6.6846851164339196E-5</v>
      </c>
      <c r="F50" s="23">
        <v>6.1776891640531604E-5</v>
      </c>
      <c r="G50" s="23">
        <v>5.7253838213497102E-5</v>
      </c>
      <c r="H50" s="23">
        <v>5.3061944412020395E-5</v>
      </c>
      <c r="I50" s="23">
        <v>4.93065595838088E-5</v>
      </c>
      <c r="J50" s="23">
        <v>4.5566933004636803E-5</v>
      </c>
      <c r="K50" s="23">
        <v>5.2299228025281398E-5</v>
      </c>
      <c r="L50" s="23">
        <v>5.9574764874292899E-5</v>
      </c>
      <c r="M50" s="23">
        <v>7.2173704793061588E-5</v>
      </c>
      <c r="N50" s="23">
        <v>8.5991893055919794E-5</v>
      </c>
      <c r="O50" s="23">
        <v>9.8725317903464106E-5</v>
      </c>
      <c r="P50" s="23">
        <v>9.1497050575339606E-5</v>
      </c>
      <c r="Q50" s="23">
        <v>1.5061751902291002E-4</v>
      </c>
      <c r="R50" s="23">
        <v>1.65073522870743E-4</v>
      </c>
      <c r="S50" s="23">
        <v>2.7012854960593104E-4</v>
      </c>
      <c r="T50" s="23">
        <v>2.5035083289683401E-4</v>
      </c>
      <c r="U50" s="23">
        <v>2.32632603193629E-4</v>
      </c>
      <c r="V50" s="23">
        <v>2.5903467779789799E-4</v>
      </c>
      <c r="W50" s="23">
        <v>2.4006920938372101E-4</v>
      </c>
    </row>
    <row r="51" spans="1:23">
      <c r="A51" s="27" t="s">
        <v>121</v>
      </c>
      <c r="B51" s="27" t="s">
        <v>28</v>
      </c>
      <c r="C51" s="23">
        <v>0</v>
      </c>
      <c r="D51" s="23">
        <v>0</v>
      </c>
      <c r="E51" s="23">
        <v>0</v>
      </c>
      <c r="F51" s="23">
        <v>0</v>
      </c>
      <c r="G51" s="23">
        <v>0</v>
      </c>
      <c r="H51" s="23">
        <v>0</v>
      </c>
      <c r="I51" s="23">
        <v>0</v>
      </c>
      <c r="J51" s="23">
        <v>0</v>
      </c>
      <c r="K51" s="23">
        <v>0</v>
      </c>
      <c r="L51" s="23">
        <v>0</v>
      </c>
      <c r="M51" s="23">
        <v>0</v>
      </c>
      <c r="N51" s="23">
        <v>0</v>
      </c>
      <c r="O51" s="23">
        <v>0</v>
      </c>
      <c r="P51" s="23">
        <v>0</v>
      </c>
      <c r="Q51" s="23">
        <v>0</v>
      </c>
      <c r="R51" s="23">
        <v>0</v>
      </c>
      <c r="S51" s="23">
        <v>0</v>
      </c>
      <c r="T51" s="23">
        <v>0</v>
      </c>
      <c r="U51" s="23">
        <v>0</v>
      </c>
      <c r="V51" s="23">
        <v>0</v>
      </c>
      <c r="W51" s="23">
        <v>0</v>
      </c>
    </row>
    <row r="52" spans="1:23">
      <c r="A52" s="27" t="s">
        <v>121</v>
      </c>
      <c r="B52" s="27" t="s">
        <v>62</v>
      </c>
      <c r="C52" s="23">
        <v>7.9019508637736391E-5</v>
      </c>
      <c r="D52" s="23">
        <v>7.3234020733518103E-5</v>
      </c>
      <c r="E52" s="23">
        <v>6.8050985444873801E-5</v>
      </c>
      <c r="F52" s="23">
        <v>6.2889699075340395E-5</v>
      </c>
      <c r="G52" s="23">
        <v>5.8285170401688902E-5</v>
      </c>
      <c r="H52" s="23">
        <v>5.4017766640673397E-5</v>
      </c>
      <c r="I52" s="23">
        <v>5.0194734832394899E-5</v>
      </c>
      <c r="J52" s="23">
        <v>4.6387745131670499E-5</v>
      </c>
      <c r="K52" s="23">
        <v>4.2991422590693899E-5</v>
      </c>
      <c r="L52" s="23">
        <v>4.60104182018721E-5</v>
      </c>
      <c r="M52" s="23">
        <v>4.8944260338457895E-5</v>
      </c>
      <c r="N52" s="23">
        <v>5.1831981386957796E-5</v>
      </c>
      <c r="O52" s="23">
        <v>5.42348743887669E-5</v>
      </c>
      <c r="P52" s="23">
        <v>5.6329442753341201E-5</v>
      </c>
      <c r="Q52" s="23">
        <v>9.11200493050508E-5</v>
      </c>
      <c r="R52" s="23">
        <v>1.3676067713794501E-4</v>
      </c>
      <c r="S52" s="23">
        <v>2.9106910429664004E-4</v>
      </c>
      <c r="T52" s="23">
        <v>2.6975820511198403E-4</v>
      </c>
      <c r="U52" s="23">
        <v>2.5066644581087398E-4</v>
      </c>
      <c r="V52" s="23">
        <v>3.34988417910462E-3</v>
      </c>
      <c r="W52" s="23">
        <v>3.1046192472813598E-3</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1.0241514850977634E-3</v>
      </c>
      <c r="D54" s="23">
        <v>9.638232532875623E-4</v>
      </c>
      <c r="E54" s="23">
        <v>8.9561001190371242E-4</v>
      </c>
      <c r="F54" s="23">
        <v>9.368540743534677E-4</v>
      </c>
      <c r="G54" s="23">
        <v>8.682614190885739E-4</v>
      </c>
      <c r="H54" s="23">
        <v>8.5892410373391572E-4</v>
      </c>
      <c r="I54" s="23">
        <v>7.9813495279927929E-4</v>
      </c>
      <c r="J54" s="23">
        <v>9.1620551046110331E-4</v>
      </c>
      <c r="K54" s="23">
        <v>9.1226032979528952E-4</v>
      </c>
      <c r="L54" s="23">
        <v>9.3767075674225505E-4</v>
      </c>
      <c r="M54" s="23">
        <v>8.7835127964574111E-4</v>
      </c>
      <c r="N54" s="23">
        <v>9.4340875730687581E-4</v>
      </c>
      <c r="O54" s="23">
        <v>8.9355172962068941E-4</v>
      </c>
      <c r="P54" s="23">
        <v>9.4377406055653817E-4</v>
      </c>
      <c r="Q54" s="23">
        <v>1.018911534011478E-3</v>
      </c>
      <c r="R54" s="23">
        <v>1.3096736708468166E-3</v>
      </c>
      <c r="S54" s="23">
        <v>1.6627851576160074E-3</v>
      </c>
      <c r="T54" s="23">
        <v>1.6023149681054037E-3</v>
      </c>
      <c r="U54" s="23">
        <v>1.5941545728977145E-3</v>
      </c>
      <c r="V54" s="23">
        <v>2.0605505429604157E-3</v>
      </c>
      <c r="W54" s="23">
        <v>1.937771350032547E-3</v>
      </c>
    </row>
    <row r="55" spans="1:23">
      <c r="A55" s="27" t="s">
        <v>121</v>
      </c>
      <c r="B55" s="27" t="s">
        <v>64</v>
      </c>
      <c r="C55" s="23">
        <v>1.1402479637521231E-4</v>
      </c>
      <c r="D55" s="23">
        <v>1.0567636329099661E-4</v>
      </c>
      <c r="E55" s="23">
        <v>9.8197266627631806E-5</v>
      </c>
      <c r="F55" s="23">
        <v>1.363859413451891E-4</v>
      </c>
      <c r="G55" s="23">
        <v>1.915770923745365E-4</v>
      </c>
      <c r="H55" s="23">
        <v>1.9655117635665711E-4</v>
      </c>
      <c r="I55" s="23">
        <v>2.0213153755856426E-4</v>
      </c>
      <c r="J55" s="23">
        <v>2.0822555549889879E-4</v>
      </c>
      <c r="K55" s="23">
        <v>1.9298012492793848E-4</v>
      </c>
      <c r="L55" s="23">
        <v>2.1761476446516319E-4</v>
      </c>
      <c r="M55" s="23">
        <v>2.1550878776484288E-4</v>
      </c>
      <c r="N55" s="23">
        <v>2.1973782979214308E-4</v>
      </c>
      <c r="O55" s="23">
        <v>2.4404601896108342E-4</v>
      </c>
      <c r="P55" s="23">
        <v>2.2617795935007102E-4</v>
      </c>
      <c r="Q55" s="23">
        <v>2.6687170485583387E-4</v>
      </c>
      <c r="R55" s="23">
        <v>3.1158017563254041E-4</v>
      </c>
      <c r="S55" s="23">
        <v>3.9368620751851992E-4</v>
      </c>
      <c r="T55" s="23">
        <v>3.7512224089597301E-4</v>
      </c>
      <c r="U55" s="23">
        <v>3.6309010832938197E-4</v>
      </c>
      <c r="V55" s="23">
        <v>1.244808934700194E-3</v>
      </c>
      <c r="W55" s="23">
        <v>1.1820525298617082E-3</v>
      </c>
    </row>
    <row r="56" spans="1:23">
      <c r="A56" s="27" t="s">
        <v>121</v>
      </c>
      <c r="B56" s="27" t="s">
        <v>32</v>
      </c>
      <c r="C56" s="23">
        <v>5.0940103028701198E-4</v>
      </c>
      <c r="D56" s="23">
        <v>4.7210475307738099E-4</v>
      </c>
      <c r="E56" s="23">
        <v>4.3869220013234198E-4</v>
      </c>
      <c r="F56" s="23">
        <v>4.0541985208092602E-4</v>
      </c>
      <c r="G56" s="23">
        <v>3.7573665497200301E-4</v>
      </c>
      <c r="H56" s="23">
        <v>4.54972891310225E-4</v>
      </c>
      <c r="I56" s="23">
        <v>5.3538789019340902E-4</v>
      </c>
      <c r="J56" s="23">
        <v>5.5645337313336399E-4</v>
      </c>
      <c r="K56" s="23">
        <v>5.1571211423382301E-4</v>
      </c>
      <c r="L56" s="23">
        <v>8.3460464656674E-4</v>
      </c>
      <c r="M56" s="23">
        <v>5.3686141124209595E-4</v>
      </c>
      <c r="N56" s="23">
        <v>4.9614347797400401E-4</v>
      </c>
      <c r="O56" s="23">
        <v>4.5981786496956402E-4</v>
      </c>
      <c r="P56" s="23">
        <v>4.2615186600567699E-4</v>
      </c>
      <c r="Q56" s="23">
        <v>9.0373315917255804E-4</v>
      </c>
      <c r="R56" s="23">
        <v>5.9543176551458297E-3</v>
      </c>
      <c r="S56" s="23">
        <v>26493.7627839261</v>
      </c>
      <c r="T56" s="23">
        <v>24553.996907835099</v>
      </c>
      <c r="U56" s="23">
        <v>22816.222152661401</v>
      </c>
      <c r="V56" s="23">
        <v>30102.434596796</v>
      </c>
      <c r="W56" s="23">
        <v>27898.456436849399</v>
      </c>
    </row>
    <row r="57" spans="1:23">
      <c r="A57" s="27" t="s">
        <v>121</v>
      </c>
      <c r="B57" s="27" t="s">
        <v>69</v>
      </c>
      <c r="C57" s="23">
        <v>0</v>
      </c>
      <c r="D57" s="23">
        <v>0</v>
      </c>
      <c r="E57" s="23">
        <v>4.00277727352567E-4</v>
      </c>
      <c r="F57" s="23">
        <v>4.0441136531903601E-4</v>
      </c>
      <c r="G57" s="23">
        <v>3.9702488097192399E-4</v>
      </c>
      <c r="H57" s="23">
        <v>4.0172459159444E-4</v>
      </c>
      <c r="I57" s="23">
        <v>4.1698126176977304E-4</v>
      </c>
      <c r="J57" s="23">
        <v>4.28782116123237E-4</v>
      </c>
      <c r="K57" s="23">
        <v>4.6222556721618301E-4</v>
      </c>
      <c r="L57" s="23">
        <v>5.0925195682497305E-4</v>
      </c>
      <c r="M57" s="23">
        <v>6.3041911407432508E-4</v>
      </c>
      <c r="N57" s="23">
        <v>7.4637445092961001E-4</v>
      </c>
      <c r="O57" s="23">
        <v>8.7272337336578496E-4</v>
      </c>
      <c r="P57" s="23">
        <v>8.0882610790082294E-4</v>
      </c>
      <c r="Q57" s="23">
        <v>4.4442052900445601E-3</v>
      </c>
      <c r="R57" s="23">
        <v>924.78251483034796</v>
      </c>
      <c r="S57" s="23">
        <v>13377.821311213202</v>
      </c>
      <c r="T57" s="23">
        <v>12398.3514978074</v>
      </c>
      <c r="U57" s="23">
        <v>11520.875528435399</v>
      </c>
      <c r="V57" s="23">
        <v>12775.0010527097</v>
      </c>
      <c r="W57" s="23">
        <v>11839.6672934774</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1.2948170809480792E-3</v>
      </c>
      <c r="D59" s="28">
        <v>1.2146718120811301E-3</v>
      </c>
      <c r="E59" s="28">
        <v>1.1287051151405573E-3</v>
      </c>
      <c r="F59" s="28">
        <v>1.1979066064145287E-3</v>
      </c>
      <c r="G59" s="28">
        <v>1.1753775200782964E-3</v>
      </c>
      <c r="H59" s="28">
        <v>1.1625549911432665E-3</v>
      </c>
      <c r="I59" s="28">
        <v>1.0997677847740472E-3</v>
      </c>
      <c r="J59" s="28">
        <v>1.2163857440963095E-3</v>
      </c>
      <c r="K59" s="28">
        <v>1.2005311053392034E-3</v>
      </c>
      <c r="L59" s="28">
        <v>1.2608707042835831E-3</v>
      </c>
      <c r="M59" s="28">
        <v>1.2149780325421034E-3</v>
      </c>
      <c r="N59" s="28">
        <v>1.3009704615418963E-3</v>
      </c>
      <c r="O59" s="28">
        <v>1.290557940874004E-3</v>
      </c>
      <c r="P59" s="28">
        <v>1.3177785132352901E-3</v>
      </c>
      <c r="Q59" s="28">
        <v>1.5275208071952725E-3</v>
      </c>
      <c r="R59" s="28">
        <v>1.9230880464880451E-3</v>
      </c>
      <c r="S59" s="28">
        <v>2.6176690190370983E-3</v>
      </c>
      <c r="T59" s="28">
        <v>2.4975462470101946E-3</v>
      </c>
      <c r="U59" s="28">
        <v>2.4405437302315995E-3</v>
      </c>
      <c r="V59" s="28">
        <v>6.9142783345631283E-3</v>
      </c>
      <c r="W59" s="28">
        <v>6.4645123365593363E-3</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7.8243108340771307E-5</v>
      </c>
      <c r="D64" s="23">
        <v>7.2514465317068707E-5</v>
      </c>
      <c r="E64" s="23">
        <v>8.3458488290924797E-5</v>
      </c>
      <c r="F64" s="23">
        <v>7.7128629065201308E-5</v>
      </c>
      <c r="G64" s="23">
        <v>7.1481583693514897E-5</v>
      </c>
      <c r="H64" s="23">
        <v>6.6247992078447595E-5</v>
      </c>
      <c r="I64" s="23">
        <v>6.1559383187316809E-5</v>
      </c>
      <c r="J64" s="23">
        <v>5.6890448515989301E-5</v>
      </c>
      <c r="K64" s="23">
        <v>5.2725160634186102E-5</v>
      </c>
      <c r="L64" s="23">
        <v>5.6125130668043099E-5</v>
      </c>
      <c r="M64" s="23">
        <v>5.2152953121070002E-5</v>
      </c>
      <c r="N64" s="23">
        <v>6.0286450654368503E-5</v>
      </c>
      <c r="O64" s="23">
        <v>6.3825285036252203E-5</v>
      </c>
      <c r="P64" s="23">
        <v>6.6649098365219797E-5</v>
      </c>
      <c r="Q64" s="23">
        <v>1.00592944460913E-4</v>
      </c>
      <c r="R64" s="23">
        <v>1.2439595569676699E-4</v>
      </c>
      <c r="S64" s="23">
        <v>1.8826889916472101E-4</v>
      </c>
      <c r="T64" s="23">
        <v>1.7448461402253502E-4</v>
      </c>
      <c r="U64" s="23">
        <v>1.6213570974626902E-4</v>
      </c>
      <c r="V64" s="23">
        <v>2.0645503267496701E-4</v>
      </c>
      <c r="W64" s="23">
        <v>1.91339232603596E-4</v>
      </c>
    </row>
    <row r="65" spans="1:23">
      <c r="A65" s="27" t="s">
        <v>122</v>
      </c>
      <c r="B65" s="27" t="s">
        <v>28</v>
      </c>
      <c r="C65" s="23">
        <v>0</v>
      </c>
      <c r="D65" s="23">
        <v>0</v>
      </c>
      <c r="E65" s="23">
        <v>0</v>
      </c>
      <c r="F65" s="23">
        <v>0</v>
      </c>
      <c r="G65" s="23">
        <v>0</v>
      </c>
      <c r="H65" s="23">
        <v>0</v>
      </c>
      <c r="I65" s="23">
        <v>0</v>
      </c>
      <c r="J65" s="23">
        <v>0</v>
      </c>
      <c r="K65" s="23">
        <v>0</v>
      </c>
      <c r="L65" s="23">
        <v>0</v>
      </c>
      <c r="M65" s="23">
        <v>0</v>
      </c>
      <c r="N65" s="23">
        <v>0</v>
      </c>
      <c r="O65" s="23">
        <v>0</v>
      </c>
      <c r="P65" s="23">
        <v>0</v>
      </c>
      <c r="Q65" s="23">
        <v>0</v>
      </c>
      <c r="R65" s="23">
        <v>0</v>
      </c>
      <c r="S65" s="23">
        <v>0</v>
      </c>
      <c r="T65" s="23">
        <v>0</v>
      </c>
      <c r="U65" s="23">
        <v>0</v>
      </c>
      <c r="V65" s="23">
        <v>0</v>
      </c>
      <c r="W65" s="23">
        <v>0</v>
      </c>
    </row>
    <row r="66" spans="1:23">
      <c r="A66" s="27" t="s">
        <v>122</v>
      </c>
      <c r="B66" s="27" t="s">
        <v>62</v>
      </c>
      <c r="C66" s="23">
        <v>7.9210858633198297E-5</v>
      </c>
      <c r="D66" s="23">
        <v>7.3411360858464399E-5</v>
      </c>
      <c r="E66" s="23">
        <v>6.8215774570755893E-5</v>
      </c>
      <c r="F66" s="23">
        <v>6.3041989868337304E-5</v>
      </c>
      <c r="G66" s="23">
        <v>5.8426311080543099E-5</v>
      </c>
      <c r="H66" s="23">
        <v>5.4148573571515503E-5</v>
      </c>
      <c r="I66" s="23">
        <v>5.0316284085838401E-5</v>
      </c>
      <c r="J66" s="23">
        <v>4.6500075554542696E-5</v>
      </c>
      <c r="K66" s="23">
        <v>4.3095528635637103E-5</v>
      </c>
      <c r="L66" s="23">
        <v>4.6021178614641502E-5</v>
      </c>
      <c r="M66" s="23">
        <v>4.8717327531367602E-5</v>
      </c>
      <c r="N66" s="23">
        <v>5.1674518908950802E-5</v>
      </c>
      <c r="O66" s="23">
        <v>5.3976999679867599E-5</v>
      </c>
      <c r="P66" s="23">
        <v>5.6250821930296697E-5</v>
      </c>
      <c r="Q66" s="23">
        <v>1.6407459488016702E-4</v>
      </c>
      <c r="R66" s="23">
        <v>2.8234516291741104E-4</v>
      </c>
      <c r="S66" s="23">
        <v>2.8882259190668805E-4</v>
      </c>
      <c r="T66" s="23">
        <v>2.6767617324694099E-4</v>
      </c>
      <c r="U66" s="23">
        <v>2.4873176683620296E-4</v>
      </c>
      <c r="V66" s="23">
        <v>6471.2356667710092</v>
      </c>
      <c r="W66" s="23">
        <v>5997.4380398192998</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1.6945140603554698E-3</v>
      </c>
      <c r="D68" s="23">
        <v>1.5704486141292894E-3</v>
      </c>
      <c r="E68" s="23">
        <v>1.5816653004370258E-3</v>
      </c>
      <c r="F68" s="23">
        <v>1.4737939535094222E-3</v>
      </c>
      <c r="G68" s="23">
        <v>1.3658887382235506E-3</v>
      </c>
      <c r="H68" s="23">
        <v>1.3859597473954383E-3</v>
      </c>
      <c r="I68" s="23">
        <v>1.2878703866387735E-3</v>
      </c>
      <c r="J68" s="23">
        <v>1.5377269056585483E-3</v>
      </c>
      <c r="K68" s="23">
        <v>1.5218087173627737E-3</v>
      </c>
      <c r="L68" s="23">
        <v>1.6134247975439428E-3</v>
      </c>
      <c r="M68" s="23">
        <v>1.4992369163176343E-3</v>
      </c>
      <c r="N68" s="23">
        <v>1.7117831183538089E-3</v>
      </c>
      <c r="O68" s="23">
        <v>1.6710141224986982E-3</v>
      </c>
      <c r="P68" s="23">
        <v>1.7722934685801565E-3</v>
      </c>
      <c r="Q68" s="23">
        <v>2.2614169665922555E-3</v>
      </c>
      <c r="R68" s="23">
        <v>3.0934895918601278E-3</v>
      </c>
      <c r="S68" s="23">
        <v>9.1173423347417938E-3</v>
      </c>
      <c r="T68" s="23">
        <v>8.4498075106758871E-3</v>
      </c>
      <c r="U68" s="23">
        <v>7.9371914504309631E-3</v>
      </c>
      <c r="V68" s="23">
        <v>1191.797440257679</v>
      </c>
      <c r="W68" s="23">
        <v>1104.5388658403169</v>
      </c>
    </row>
    <row r="69" spans="1:23">
      <c r="A69" s="27" t="s">
        <v>122</v>
      </c>
      <c r="B69" s="27" t="s">
        <v>64</v>
      </c>
      <c r="C69" s="23">
        <v>4.0224118009373611E-4</v>
      </c>
      <c r="D69" s="23">
        <v>3.7279071245441384E-4</v>
      </c>
      <c r="E69" s="23">
        <v>3.4640697169326015E-4</v>
      </c>
      <c r="F69" s="23">
        <v>3.2719973726238143E-4</v>
      </c>
      <c r="G69" s="23">
        <v>4.8534069933507662E-4</v>
      </c>
      <c r="H69" s="23">
        <v>4.8793876660984222E-4</v>
      </c>
      <c r="I69" s="23">
        <v>4.9516270968852404E-4</v>
      </c>
      <c r="J69" s="23">
        <v>5.182730213611897E-4</v>
      </c>
      <c r="K69" s="23">
        <v>4.8032717295159978E-4</v>
      </c>
      <c r="L69" s="23">
        <v>5.4757127301081649E-4</v>
      </c>
      <c r="M69" s="23">
        <v>5.4888608182327857E-4</v>
      </c>
      <c r="N69" s="23">
        <v>5.7646165507546122E-4</v>
      </c>
      <c r="O69" s="23">
        <v>6.5936575595336954E-4</v>
      </c>
      <c r="P69" s="23">
        <v>6.2782253680942167E-4</v>
      </c>
      <c r="Q69" s="23">
        <v>9.4115071173547619E-4</v>
      </c>
      <c r="R69" s="23">
        <v>1.6287683303420452E-3</v>
      </c>
      <c r="S69" s="23">
        <v>14017.419444692774</v>
      </c>
      <c r="T69" s="23">
        <v>12991.12085028599</v>
      </c>
      <c r="U69" s="23">
        <v>12071.692498716671</v>
      </c>
      <c r="V69" s="23">
        <v>24404.514572500466</v>
      </c>
      <c r="W69" s="23">
        <v>22617.715006614908</v>
      </c>
    </row>
    <row r="70" spans="1:23">
      <c r="A70" s="27" t="s">
        <v>122</v>
      </c>
      <c r="B70" s="27" t="s">
        <v>32</v>
      </c>
      <c r="C70" s="23">
        <v>5.23606009374899E-4</v>
      </c>
      <c r="D70" s="23">
        <v>4.8526970121456399E-4</v>
      </c>
      <c r="E70" s="23">
        <v>4.5092541749624799E-4</v>
      </c>
      <c r="F70" s="23">
        <v>4.1672524837621598E-4</v>
      </c>
      <c r="G70" s="23">
        <v>3.8621431600740103E-4</v>
      </c>
      <c r="H70" s="23">
        <v>4.5690927636430901E-4</v>
      </c>
      <c r="I70" s="23">
        <v>5.38940227121151E-4</v>
      </c>
      <c r="J70" s="23">
        <v>5.5756272980580601E-4</v>
      </c>
      <c r="K70" s="23">
        <v>5.1674024831047105E-4</v>
      </c>
      <c r="L70" s="23">
        <v>8.2840855912717001E-4</v>
      </c>
      <c r="M70" s="23">
        <v>5.2444822833851797E-4</v>
      </c>
      <c r="N70" s="23">
        <v>4.8467176551797198E-4</v>
      </c>
      <c r="O70" s="23">
        <v>4.4918606476810404E-4</v>
      </c>
      <c r="P70" s="23">
        <v>4.1629848309035299E-4</v>
      </c>
      <c r="Q70" s="23">
        <v>4023.9332004674598</v>
      </c>
      <c r="R70" s="23">
        <v>19414.792203930603</v>
      </c>
      <c r="S70" s="23">
        <v>33370.708840204701</v>
      </c>
      <c r="T70" s="23">
        <v>30927.440869096903</v>
      </c>
      <c r="U70" s="23">
        <v>28738.594540485799</v>
      </c>
      <c r="V70" s="23">
        <v>48016.7509259094</v>
      </c>
      <c r="W70" s="23">
        <v>44501.159188237601</v>
      </c>
    </row>
    <row r="71" spans="1:23">
      <c r="A71" s="27" t="s">
        <v>122</v>
      </c>
      <c r="B71" s="27" t="s">
        <v>69</v>
      </c>
      <c r="C71" s="23">
        <v>0</v>
      </c>
      <c r="D71" s="23">
        <v>0</v>
      </c>
      <c r="E71" s="23">
        <v>4.5071630820457296E-4</v>
      </c>
      <c r="F71" s="23">
        <v>4.1653199885394496E-4</v>
      </c>
      <c r="G71" s="23">
        <v>3.8603521543129397E-4</v>
      </c>
      <c r="H71" s="23">
        <v>3.8991183442746804E-4</v>
      </c>
      <c r="I71" s="23">
        <v>3.9447522891823298E-4</v>
      </c>
      <c r="J71" s="23">
        <v>3.9510885926279896E-4</v>
      </c>
      <c r="K71" s="23">
        <v>3.9908279808593798E-4</v>
      </c>
      <c r="L71" s="23">
        <v>4.0390696481325402E-4</v>
      </c>
      <c r="M71" s="23">
        <v>4.0745261834234297E-4</v>
      </c>
      <c r="N71" s="23">
        <v>4.1486414086465201E-4</v>
      </c>
      <c r="O71" s="23">
        <v>4.1174357840863501E-4</v>
      </c>
      <c r="P71" s="23">
        <v>4.1298823662015401E-4</v>
      </c>
      <c r="Q71" s="23">
        <v>5.7712130195672394E-4</v>
      </c>
      <c r="R71" s="23">
        <v>6.2390700901753405E-4</v>
      </c>
      <c r="S71" s="23">
        <v>7.3104203825871607E-4</v>
      </c>
      <c r="T71" s="23">
        <v>6.7751810546370602E-4</v>
      </c>
      <c r="U71" s="23">
        <v>6.29567710085419E-4</v>
      </c>
      <c r="V71" s="23">
        <v>8.4243373369489506E-4</v>
      </c>
      <c r="W71" s="23">
        <v>7.8075415278606498E-4</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2.2542092074231755E-3</v>
      </c>
      <c r="D73" s="28">
        <v>2.0891651527592363E-3</v>
      </c>
      <c r="E73" s="28">
        <v>2.0797465349919665E-3</v>
      </c>
      <c r="F73" s="28">
        <v>1.9411643097053421E-3</v>
      </c>
      <c r="G73" s="28">
        <v>1.9811373323326852E-3</v>
      </c>
      <c r="H73" s="28">
        <v>1.9942950796552434E-3</v>
      </c>
      <c r="I73" s="28">
        <v>1.8949087636004527E-3</v>
      </c>
      <c r="J73" s="28">
        <v>2.1593904510902699E-3</v>
      </c>
      <c r="K73" s="28">
        <v>2.0979565795841968E-3</v>
      </c>
      <c r="L73" s="28">
        <v>2.2631423798374437E-3</v>
      </c>
      <c r="M73" s="28">
        <v>2.1489932787933505E-3</v>
      </c>
      <c r="N73" s="28">
        <v>2.4002057429925892E-3</v>
      </c>
      <c r="O73" s="28">
        <v>2.4481821631681874E-3</v>
      </c>
      <c r="P73" s="28">
        <v>2.5230159256850945E-3</v>
      </c>
      <c r="Q73" s="28">
        <v>3.4672352176688117E-3</v>
      </c>
      <c r="R73" s="28">
        <v>5.1289990408163507E-3</v>
      </c>
      <c r="S73" s="28">
        <v>14017.4290391266</v>
      </c>
      <c r="T73" s="28">
        <v>12991.129742254288</v>
      </c>
      <c r="U73" s="28">
        <v>12071.700846775599</v>
      </c>
      <c r="V73" s="28">
        <v>32067.547885984186</v>
      </c>
      <c r="W73" s="28">
        <v>29719.692103613757</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6.9564687288734402E-5</v>
      </c>
      <c r="D78" s="23">
        <v>6.4471443053126698E-5</v>
      </c>
      <c r="E78" s="23">
        <v>5.9908566932066698E-5</v>
      </c>
      <c r="F78" s="23">
        <v>5.53648374342003E-5</v>
      </c>
      <c r="G78" s="23">
        <v>5.1311248607635397E-5</v>
      </c>
      <c r="H78" s="23">
        <v>4.7554447112820101E-5</v>
      </c>
      <c r="I78" s="23">
        <v>4.4188847695377398E-5</v>
      </c>
      <c r="J78" s="23">
        <v>4.0837370919478402E-5</v>
      </c>
      <c r="K78" s="23">
        <v>3.7847424264939402E-5</v>
      </c>
      <c r="L78" s="23">
        <v>3.5076389376650302E-5</v>
      </c>
      <c r="M78" s="23">
        <v>3.2593907026009697E-5</v>
      </c>
      <c r="N78" s="23">
        <v>3.01218416038351E-5</v>
      </c>
      <c r="O78" s="23">
        <v>2.79164425415516E-5</v>
      </c>
      <c r="P78" s="23">
        <v>2.58725138530881E-5</v>
      </c>
      <c r="Q78" s="23">
        <v>2.4041422907058401E-5</v>
      </c>
      <c r="R78" s="23">
        <v>2.67756995507838E-5</v>
      </c>
      <c r="S78" s="23">
        <v>2.9493076338075201E-5</v>
      </c>
      <c r="T78" s="23">
        <v>3.1913920572851202E-5</v>
      </c>
      <c r="U78" s="23">
        <v>3.43056643976509E-5</v>
      </c>
      <c r="V78" s="23">
        <v>3.62398285791588E-5</v>
      </c>
      <c r="W78" s="23">
        <v>3.8304156555638202E-5</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7.8514787543740902E-5</v>
      </c>
      <c r="D80" s="23">
        <v>7.2766253270779689E-5</v>
      </c>
      <c r="E80" s="23">
        <v>6.7616323569428898E-5</v>
      </c>
      <c r="F80" s="23">
        <v>6.2488003870376908E-5</v>
      </c>
      <c r="G80" s="23">
        <v>5.7912885690280303E-5</v>
      </c>
      <c r="H80" s="23">
        <v>5.3672739105776097E-5</v>
      </c>
      <c r="I80" s="23">
        <v>4.9874126138235996E-5</v>
      </c>
      <c r="J80" s="23">
        <v>4.60914528125398E-5</v>
      </c>
      <c r="K80" s="23">
        <v>4.2716823593351703E-5</v>
      </c>
      <c r="L80" s="23">
        <v>4.5421973307689102E-5</v>
      </c>
      <c r="M80" s="23">
        <v>4.8056744272875903E-5</v>
      </c>
      <c r="N80" s="23">
        <v>5.0269586523634398E-5</v>
      </c>
      <c r="O80" s="23">
        <v>5.2443203834444297E-5</v>
      </c>
      <c r="P80" s="23">
        <v>5.44533866890007E-5</v>
      </c>
      <c r="Q80" s="23">
        <v>5.6486472662844602E-5</v>
      </c>
      <c r="R80" s="23">
        <v>5.8075935489607798E-5</v>
      </c>
      <c r="S80" s="23">
        <v>5.9715337625726103E-5</v>
      </c>
      <c r="T80" s="23">
        <v>6.1233701726622002E-5</v>
      </c>
      <c r="U80" s="23">
        <v>6.2831173775906705E-5</v>
      </c>
      <c r="V80" s="23">
        <v>6.3980268158531805E-5</v>
      </c>
      <c r="W80" s="23">
        <v>6.5318968398308294E-5</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6.6103155391466009E-4</v>
      </c>
      <c r="D82" s="23">
        <v>6.1263350480741084E-4</v>
      </c>
      <c r="E82" s="23">
        <v>18012.460252817757</v>
      </c>
      <c r="F82" s="23">
        <v>33202.794410875045</v>
      </c>
      <c r="G82" s="23">
        <v>46033.338911844301</v>
      </c>
      <c r="H82" s="23">
        <v>56692.661139104501</v>
      </c>
      <c r="I82" s="23">
        <v>65626.527546102385</v>
      </c>
      <c r="J82" s="23">
        <v>72371.380948363978</v>
      </c>
      <c r="K82" s="23">
        <v>77882.134576123615</v>
      </c>
      <c r="L82" s="23">
        <v>82118.811762428042</v>
      </c>
      <c r="M82" s="23">
        <v>85495.142144444413</v>
      </c>
      <c r="N82" s="23">
        <v>87352.788078451253</v>
      </c>
      <c r="O82" s="23">
        <v>88645.152276805937</v>
      </c>
      <c r="P82" s="23">
        <v>89168.655349185836</v>
      </c>
      <c r="Q82" s="23">
        <v>89340.381316995699</v>
      </c>
      <c r="R82" s="23">
        <v>88460.433732684891</v>
      </c>
      <c r="S82" s="23">
        <v>87419.675918281719</v>
      </c>
      <c r="T82" s="23">
        <v>86010.375245563599</v>
      </c>
      <c r="U82" s="23">
        <v>84658.266927700664</v>
      </c>
      <c r="V82" s="23">
        <v>82604.289413296399</v>
      </c>
      <c r="W82" s="23">
        <v>76556.338401247893</v>
      </c>
    </row>
    <row r="83" spans="1:23">
      <c r="A83" s="27" t="s">
        <v>123</v>
      </c>
      <c r="B83" s="27" t="s">
        <v>64</v>
      </c>
      <c r="C83" s="23">
        <v>5.0415338719361801E-5</v>
      </c>
      <c r="D83" s="23">
        <v>4.67241321125842E-5</v>
      </c>
      <c r="E83" s="23">
        <v>6.7745868115566692E-5</v>
      </c>
      <c r="F83" s="23">
        <v>8.6491544822934105E-5</v>
      </c>
      <c r="G83" s="23">
        <v>2.6215496667576999E-4</v>
      </c>
      <c r="H83" s="23">
        <v>3.1920808191806301E-4</v>
      </c>
      <c r="I83" s="23">
        <v>5.3308273500439192E-4</v>
      </c>
      <c r="J83" s="23">
        <v>4.9265139317995201E-4</v>
      </c>
      <c r="K83" s="23">
        <v>4.5658145645956899E-4</v>
      </c>
      <c r="L83" s="23">
        <v>4.2315241419929199E-4</v>
      </c>
      <c r="M83" s="23">
        <v>3.9916528265510298E-4</v>
      </c>
      <c r="N83" s="23">
        <v>3.6889083006502797E-4</v>
      </c>
      <c r="O83" s="23">
        <v>4.4843062856860801E-4</v>
      </c>
      <c r="P83" s="23">
        <v>4.1559835686519098E-4</v>
      </c>
      <c r="Q83" s="23">
        <v>5.65369026749379E-4</v>
      </c>
      <c r="R83" s="23">
        <v>5.2248895040012903E-4</v>
      </c>
      <c r="S83" s="23">
        <v>4.8810834511417802E-4</v>
      </c>
      <c r="T83" s="23">
        <v>4.5237103194569898E-4</v>
      </c>
      <c r="U83" s="23">
        <v>7.1247544502341695E-4</v>
      </c>
      <c r="V83" s="23">
        <v>8.2393167866767205E-4</v>
      </c>
      <c r="W83" s="23">
        <v>7.6360674318006209E-4</v>
      </c>
    </row>
    <row r="84" spans="1:23">
      <c r="A84" s="27" t="s">
        <v>123</v>
      </c>
      <c r="B84" s="27" t="s">
        <v>32</v>
      </c>
      <c r="C84" s="23">
        <v>5.0012643671823703E-4</v>
      </c>
      <c r="D84" s="23">
        <v>4.6350920763018699E-4</v>
      </c>
      <c r="E84" s="23">
        <v>4.3070499238027498E-4</v>
      </c>
      <c r="F84" s="23">
        <v>3.98038429333027E-4</v>
      </c>
      <c r="G84" s="23">
        <v>3.6889567005724401E-4</v>
      </c>
      <c r="H84" s="23">
        <v>4.53220330529356E-4</v>
      </c>
      <c r="I84" s="23">
        <v>5.2989969323885403E-4</v>
      </c>
      <c r="J84" s="23">
        <v>5.4598506718723302E-4</v>
      </c>
      <c r="K84" s="23">
        <v>5.0601025518761701E-4</v>
      </c>
      <c r="L84" s="23">
        <v>7.3962795895027896E-4</v>
      </c>
      <c r="M84" s="23">
        <v>4.52952092918706E-4</v>
      </c>
      <c r="N84" s="23">
        <v>4.1859821181103703E-4</v>
      </c>
      <c r="O84" s="23">
        <v>3.8795014865662295E-4</v>
      </c>
      <c r="P84" s="23">
        <v>3.5954601237196996E-4</v>
      </c>
      <c r="Q84" s="23">
        <v>3.5163223090685901E-4</v>
      </c>
      <c r="R84" s="23">
        <v>3.0822445025795495E-4</v>
      </c>
      <c r="S84" s="23">
        <v>2.6479706454330597E-4</v>
      </c>
      <c r="T84" s="23">
        <v>2.4727596847767E-4</v>
      </c>
      <c r="U84" s="23">
        <v>2.6184406258687097E-4</v>
      </c>
      <c r="V84" s="23">
        <v>1.50252760204024E-4</v>
      </c>
      <c r="W84" s="23">
        <v>2.16445117364326E-4</v>
      </c>
    </row>
    <row r="85" spans="1:23">
      <c r="A85" s="27" t="s">
        <v>123</v>
      </c>
      <c r="B85" s="27" t="s">
        <v>69</v>
      </c>
      <c r="C85" s="23">
        <v>0</v>
      </c>
      <c r="D85" s="23">
        <v>0</v>
      </c>
      <c r="E85" s="23">
        <v>7.7278857239578501E-4</v>
      </c>
      <c r="F85" s="23">
        <v>7.6895051654809695E-4</v>
      </c>
      <c r="G85" s="23">
        <v>7.8135742725700592E-4</v>
      </c>
      <c r="H85" s="23">
        <v>8.0023591473436491E-4</v>
      </c>
      <c r="I85" s="23">
        <v>8.0679832801058805E-4</v>
      </c>
      <c r="J85" s="23">
        <v>8.0557240444831897E-4</v>
      </c>
      <c r="K85" s="23">
        <v>8.0856578051105696E-4</v>
      </c>
      <c r="L85" s="23">
        <v>8.0994070836474998E-4</v>
      </c>
      <c r="M85" s="23">
        <v>8.1841243816792298E-4</v>
      </c>
      <c r="N85" s="23">
        <v>8.1529112153034297E-4</v>
      </c>
      <c r="O85" s="23">
        <v>8.15339037512363E-4</v>
      </c>
      <c r="P85" s="23">
        <v>8.2032848041423199E-4</v>
      </c>
      <c r="Q85" s="23">
        <v>8.2364535783296998E-4</v>
      </c>
      <c r="R85" s="23">
        <v>8.2479871060223099E-4</v>
      </c>
      <c r="S85" s="23">
        <v>8.2305762241584703E-4</v>
      </c>
      <c r="T85" s="23">
        <v>8.2554274421956994E-4</v>
      </c>
      <c r="U85" s="23">
        <v>8.2823062084955699E-4</v>
      </c>
      <c r="V85" s="23">
        <v>8.2875808430299598E-4</v>
      </c>
      <c r="W85" s="23">
        <v>8.28340750632771E-4</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8.5952636746649711E-4</v>
      </c>
      <c r="D87" s="28">
        <v>7.9659533324390132E-4</v>
      </c>
      <c r="E87" s="28">
        <v>18012.460448088514</v>
      </c>
      <c r="F87" s="28">
        <v>33202.794615219427</v>
      </c>
      <c r="G87" s="28">
        <v>46033.339283223402</v>
      </c>
      <c r="H87" s="28">
        <v>56692.661559539774</v>
      </c>
      <c r="I87" s="28">
        <v>65626.528173248094</v>
      </c>
      <c r="J87" s="28">
        <v>72371.381527944191</v>
      </c>
      <c r="K87" s="28">
        <v>77882.135113269323</v>
      </c>
      <c r="L87" s="28">
        <v>82118.812266078807</v>
      </c>
      <c r="M87" s="28">
        <v>85495.142624260348</v>
      </c>
      <c r="N87" s="28">
        <v>87352.788527733515</v>
      </c>
      <c r="O87" s="28">
        <v>88645.152805596212</v>
      </c>
      <c r="P87" s="28">
        <v>89168.655845110101</v>
      </c>
      <c r="Q87" s="28">
        <v>89340.381962892629</v>
      </c>
      <c r="R87" s="28">
        <v>88460.434340025473</v>
      </c>
      <c r="S87" s="28">
        <v>87419.676495598484</v>
      </c>
      <c r="T87" s="28">
        <v>86010.375791082261</v>
      </c>
      <c r="U87" s="28">
        <v>84658.267737312955</v>
      </c>
      <c r="V87" s="28">
        <v>82604.290337448183</v>
      </c>
      <c r="W87" s="28">
        <v>76556.339268477765</v>
      </c>
    </row>
    <row r="89" spans="1:23" collapsed="1"/>
    <row r="90" spans="1:23">
      <c r="A90" s="7" t="s">
        <v>93</v>
      </c>
    </row>
  </sheetData>
  <sheetProtection algorithmName="SHA-512" hashValue="l1yAfUfd30e4rMCx7ggmxasWtG4IbT2Pr/Dq7Z20Z23T9BB4eA3vWlt303cEANw3qTg1zCTPB/4Q7jSCsQDhWw==" saltValue="sbR1a4TKGbrG5AVRZ3i6dQ=="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57E188"/>
  </sheetPr>
  <dimension ref="A1:W90"/>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137</v>
      </c>
      <c r="B1" s="17"/>
      <c r="C1" s="17"/>
      <c r="D1" s="17"/>
      <c r="E1" s="17"/>
      <c r="F1" s="17"/>
      <c r="G1" s="17"/>
      <c r="H1" s="17"/>
      <c r="I1" s="17"/>
      <c r="J1" s="17"/>
      <c r="K1" s="17"/>
      <c r="L1" s="17"/>
      <c r="M1" s="17"/>
      <c r="N1" s="17"/>
      <c r="O1" s="17"/>
      <c r="P1" s="17"/>
      <c r="Q1" s="17"/>
      <c r="R1" s="17"/>
      <c r="S1" s="17"/>
      <c r="T1" s="17"/>
      <c r="U1" s="17"/>
      <c r="V1" s="17"/>
      <c r="W1" s="17"/>
    </row>
    <row r="2" spans="1:23">
      <c r="A2" s="26" t="s">
        <v>77</v>
      </c>
      <c r="B2" s="16" t="s">
        <v>130</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0</v>
      </c>
      <c r="D6" s="23">
        <v>33884.635000000002</v>
      </c>
      <c r="E6" s="23">
        <v>94211.225999999995</v>
      </c>
      <c r="F6" s="23">
        <v>0</v>
      </c>
      <c r="G6" s="23">
        <v>0</v>
      </c>
      <c r="H6" s="23">
        <v>0</v>
      </c>
      <c r="I6" s="23">
        <v>0</v>
      </c>
      <c r="J6" s="23">
        <v>30555.6888</v>
      </c>
      <c r="K6" s="23">
        <v>53400.646200000003</v>
      </c>
      <c r="L6" s="23">
        <v>0</v>
      </c>
      <c r="M6" s="23">
        <v>0</v>
      </c>
      <c r="N6" s="23">
        <v>92727.852069298897</v>
      </c>
      <c r="O6" s="23">
        <v>0</v>
      </c>
      <c r="P6" s="23">
        <v>0</v>
      </c>
      <c r="Q6" s="23">
        <v>26419.286776387373</v>
      </c>
      <c r="R6" s="23">
        <v>9.3376520765740198E-3</v>
      </c>
      <c r="S6" s="23">
        <v>10023.427183010284</v>
      </c>
      <c r="T6" s="23">
        <v>0</v>
      </c>
      <c r="U6" s="23">
        <v>0</v>
      </c>
      <c r="V6" s="23">
        <v>0</v>
      </c>
      <c r="W6" s="23">
        <v>0</v>
      </c>
    </row>
    <row r="7" spans="1:23">
      <c r="A7" s="27" t="s">
        <v>36</v>
      </c>
      <c r="B7" s="27" t="s">
        <v>67</v>
      </c>
      <c r="C7" s="23">
        <v>0</v>
      </c>
      <c r="D7" s="23">
        <v>0</v>
      </c>
      <c r="E7" s="23">
        <v>0</v>
      </c>
      <c r="F7" s="23">
        <v>0</v>
      </c>
      <c r="G7" s="23">
        <v>0</v>
      </c>
      <c r="H7" s="23">
        <v>0</v>
      </c>
      <c r="I7" s="23">
        <v>0</v>
      </c>
      <c r="J7" s="23">
        <v>0</v>
      </c>
      <c r="K7" s="23">
        <v>14159.26225</v>
      </c>
      <c r="L7" s="23">
        <v>13124.9757750019</v>
      </c>
      <c r="M7" s="23">
        <v>9767.7906674159894</v>
      </c>
      <c r="N7" s="23">
        <v>0</v>
      </c>
      <c r="O7" s="23">
        <v>0</v>
      </c>
      <c r="P7" s="23">
        <v>0</v>
      </c>
      <c r="Q7" s="23">
        <v>0</v>
      </c>
      <c r="R7" s="23">
        <v>0</v>
      </c>
      <c r="S7" s="23">
        <v>0</v>
      </c>
      <c r="T7" s="23">
        <v>0</v>
      </c>
      <c r="U7" s="23">
        <v>0</v>
      </c>
      <c r="V7" s="23">
        <v>0</v>
      </c>
      <c r="W7" s="23">
        <v>0</v>
      </c>
    </row>
    <row r="8" spans="1:23">
      <c r="A8" s="27" t="s">
        <v>36</v>
      </c>
      <c r="B8" s="27" t="s">
        <v>18</v>
      </c>
      <c r="C8" s="23">
        <v>0</v>
      </c>
      <c r="D8" s="23">
        <v>0</v>
      </c>
      <c r="E8" s="23">
        <v>0</v>
      </c>
      <c r="F8" s="23">
        <v>0</v>
      </c>
      <c r="G8" s="23">
        <v>0</v>
      </c>
      <c r="H8" s="23">
        <v>0</v>
      </c>
      <c r="I8" s="23">
        <v>0</v>
      </c>
      <c r="J8" s="23">
        <v>0</v>
      </c>
      <c r="K8" s="23">
        <v>0</v>
      </c>
      <c r="L8" s="23">
        <v>0</v>
      </c>
      <c r="M8" s="23">
        <v>0</v>
      </c>
      <c r="N8" s="23">
        <v>0</v>
      </c>
      <c r="O8" s="23">
        <v>0</v>
      </c>
      <c r="P8" s="23">
        <v>0</v>
      </c>
      <c r="Q8" s="23">
        <v>0</v>
      </c>
      <c r="R8" s="23">
        <v>0</v>
      </c>
      <c r="S8" s="23">
        <v>0</v>
      </c>
      <c r="T8" s="23">
        <v>0</v>
      </c>
      <c r="U8" s="23">
        <v>0</v>
      </c>
      <c r="V8" s="23">
        <v>0</v>
      </c>
      <c r="W8" s="23">
        <v>0</v>
      </c>
    </row>
    <row r="9" spans="1:23">
      <c r="A9" s="27" t="s">
        <v>36</v>
      </c>
      <c r="B9" s="27" t="s">
        <v>28</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row>
    <row r="10" spans="1:23">
      <c r="A10" s="27" t="s">
        <v>36</v>
      </c>
      <c r="B10" s="27" t="s">
        <v>62</v>
      </c>
      <c r="C10" s="23">
        <v>0</v>
      </c>
      <c r="D10" s="23">
        <v>0</v>
      </c>
      <c r="E10" s="23">
        <v>0</v>
      </c>
      <c r="F10" s="23">
        <v>0</v>
      </c>
      <c r="G10" s="23">
        <v>0</v>
      </c>
      <c r="H10" s="23">
        <v>0</v>
      </c>
      <c r="I10" s="23">
        <v>0</v>
      </c>
      <c r="J10" s="23">
        <v>0</v>
      </c>
      <c r="K10" s="23">
        <v>0</v>
      </c>
      <c r="L10" s="23">
        <v>0</v>
      </c>
      <c r="M10" s="23">
        <v>0</v>
      </c>
      <c r="N10" s="23">
        <v>0</v>
      </c>
      <c r="O10" s="23">
        <v>0</v>
      </c>
      <c r="P10" s="23">
        <v>0</v>
      </c>
      <c r="Q10" s="23">
        <v>0</v>
      </c>
      <c r="R10" s="23">
        <v>0</v>
      </c>
      <c r="S10" s="23">
        <v>0</v>
      </c>
      <c r="T10" s="23">
        <v>0</v>
      </c>
      <c r="U10" s="23">
        <v>0</v>
      </c>
      <c r="V10" s="23">
        <v>0</v>
      </c>
      <c r="W10" s="23">
        <v>0</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row>
    <row r="13" spans="1:23">
      <c r="A13" s="27" t="s">
        <v>36</v>
      </c>
      <c r="B13" s="27" t="s">
        <v>64</v>
      </c>
      <c r="C13" s="23">
        <v>0</v>
      </c>
      <c r="D13" s="23">
        <v>0</v>
      </c>
      <c r="E13" s="23">
        <v>0</v>
      </c>
      <c r="F13" s="23">
        <v>0</v>
      </c>
      <c r="G13" s="23">
        <v>0</v>
      </c>
      <c r="H13" s="23">
        <v>0</v>
      </c>
      <c r="I13" s="23">
        <v>0</v>
      </c>
      <c r="J13" s="23">
        <v>0</v>
      </c>
      <c r="K13" s="23">
        <v>0</v>
      </c>
      <c r="L13" s="23">
        <v>0</v>
      </c>
      <c r="M13" s="23">
        <v>0</v>
      </c>
      <c r="N13" s="23">
        <v>0</v>
      </c>
      <c r="O13" s="23">
        <v>0</v>
      </c>
      <c r="P13" s="23">
        <v>0</v>
      </c>
      <c r="Q13" s="23">
        <v>0</v>
      </c>
      <c r="R13" s="23">
        <v>0</v>
      </c>
      <c r="S13" s="23">
        <v>0</v>
      </c>
      <c r="T13" s="23">
        <v>0</v>
      </c>
      <c r="U13" s="23">
        <v>0</v>
      </c>
      <c r="V13" s="23">
        <v>0</v>
      </c>
      <c r="W13" s="23">
        <v>0</v>
      </c>
    </row>
    <row r="14" spans="1:23">
      <c r="A14" s="27" t="s">
        <v>36</v>
      </c>
      <c r="B14" s="27" t="s">
        <v>32</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row>
    <row r="15" spans="1:23">
      <c r="A15" s="27" t="s">
        <v>36</v>
      </c>
      <c r="B15" s="27" t="s">
        <v>69</v>
      </c>
      <c r="C15" s="23">
        <v>0</v>
      </c>
      <c r="D15" s="23">
        <v>0</v>
      </c>
      <c r="E15" s="23">
        <v>0</v>
      </c>
      <c r="F15" s="23">
        <v>0</v>
      </c>
      <c r="G15" s="23">
        <v>0</v>
      </c>
      <c r="H15" s="23">
        <v>0</v>
      </c>
      <c r="I15" s="23">
        <v>0</v>
      </c>
      <c r="J15" s="23">
        <v>0</v>
      </c>
      <c r="K15" s="23">
        <v>0</v>
      </c>
      <c r="L15" s="23">
        <v>0</v>
      </c>
      <c r="M15" s="23">
        <v>0</v>
      </c>
      <c r="N15" s="23">
        <v>0</v>
      </c>
      <c r="O15" s="23">
        <v>0</v>
      </c>
      <c r="P15" s="23">
        <v>0</v>
      </c>
      <c r="Q15" s="23">
        <v>0</v>
      </c>
      <c r="R15" s="23">
        <v>0</v>
      </c>
      <c r="S15" s="23">
        <v>0</v>
      </c>
      <c r="T15" s="23">
        <v>0</v>
      </c>
      <c r="U15" s="23">
        <v>0</v>
      </c>
      <c r="V15" s="23">
        <v>0</v>
      </c>
      <c r="W15" s="23">
        <v>0</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0</v>
      </c>
      <c r="D17" s="28">
        <v>33884.635000000002</v>
      </c>
      <c r="E17" s="28">
        <v>94211.225999999995</v>
      </c>
      <c r="F17" s="28">
        <v>0</v>
      </c>
      <c r="G17" s="28">
        <v>0</v>
      </c>
      <c r="H17" s="28">
        <v>0</v>
      </c>
      <c r="I17" s="28">
        <v>0</v>
      </c>
      <c r="J17" s="28">
        <v>30555.6888</v>
      </c>
      <c r="K17" s="28">
        <v>67559.908450000003</v>
      </c>
      <c r="L17" s="28">
        <v>13124.9757750019</v>
      </c>
      <c r="M17" s="28">
        <v>9767.7906674159894</v>
      </c>
      <c r="N17" s="28">
        <v>92727.852069298897</v>
      </c>
      <c r="O17" s="28">
        <v>0</v>
      </c>
      <c r="P17" s="28">
        <v>0</v>
      </c>
      <c r="Q17" s="28">
        <v>26419.286776387373</v>
      </c>
      <c r="R17" s="28">
        <v>9.3376520765740198E-3</v>
      </c>
      <c r="S17" s="28">
        <v>10023.427183010284</v>
      </c>
      <c r="T17" s="28">
        <v>0</v>
      </c>
      <c r="U17" s="28">
        <v>0</v>
      </c>
      <c r="V17" s="28">
        <v>0</v>
      </c>
      <c r="W17" s="28">
        <v>0</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0</v>
      </c>
      <c r="D20" s="23">
        <v>33884.635000000002</v>
      </c>
      <c r="E20" s="23">
        <v>94211.225999999995</v>
      </c>
      <c r="F20" s="23">
        <v>0</v>
      </c>
      <c r="G20" s="23">
        <v>0</v>
      </c>
      <c r="H20" s="23">
        <v>0</v>
      </c>
      <c r="I20" s="23">
        <v>0</v>
      </c>
      <c r="J20" s="23">
        <v>0</v>
      </c>
      <c r="K20" s="23">
        <v>53400.646200000003</v>
      </c>
      <c r="L20" s="23">
        <v>0</v>
      </c>
      <c r="M20" s="23">
        <v>0</v>
      </c>
      <c r="N20" s="23">
        <v>92727.852069298897</v>
      </c>
      <c r="O20" s="23">
        <v>0</v>
      </c>
      <c r="P20" s="23">
        <v>0</v>
      </c>
      <c r="Q20" s="23">
        <v>0</v>
      </c>
      <c r="R20" s="23">
        <v>0</v>
      </c>
      <c r="S20" s="23">
        <v>0</v>
      </c>
      <c r="T20" s="23">
        <v>0</v>
      </c>
      <c r="U20" s="23">
        <v>0</v>
      </c>
      <c r="V20" s="23">
        <v>0</v>
      </c>
      <c r="W20" s="23">
        <v>0</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0</v>
      </c>
      <c r="D22" s="23">
        <v>0</v>
      </c>
      <c r="E22" s="23">
        <v>0</v>
      </c>
      <c r="F22" s="23">
        <v>0</v>
      </c>
      <c r="G22" s="23">
        <v>0</v>
      </c>
      <c r="H22" s="23">
        <v>0</v>
      </c>
      <c r="I22" s="23">
        <v>0</v>
      </c>
      <c r="J22" s="23">
        <v>0</v>
      </c>
      <c r="K22" s="23">
        <v>0</v>
      </c>
      <c r="L22" s="23">
        <v>0</v>
      </c>
      <c r="M22" s="23">
        <v>0</v>
      </c>
      <c r="N22" s="23">
        <v>0</v>
      </c>
      <c r="O22" s="23">
        <v>0</v>
      </c>
      <c r="P22" s="23">
        <v>0</v>
      </c>
      <c r="Q22" s="23">
        <v>0</v>
      </c>
      <c r="R22" s="23">
        <v>0</v>
      </c>
      <c r="S22" s="23">
        <v>0</v>
      </c>
      <c r="T22" s="23">
        <v>0</v>
      </c>
      <c r="U22" s="23">
        <v>0</v>
      </c>
      <c r="V22" s="23">
        <v>0</v>
      </c>
      <c r="W22" s="23">
        <v>0</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0</v>
      </c>
      <c r="D24" s="23">
        <v>0</v>
      </c>
      <c r="E24" s="23">
        <v>0</v>
      </c>
      <c r="F24" s="23">
        <v>0</v>
      </c>
      <c r="G24" s="23">
        <v>0</v>
      </c>
      <c r="H24" s="23">
        <v>0</v>
      </c>
      <c r="I24" s="23">
        <v>0</v>
      </c>
      <c r="J24" s="23">
        <v>0</v>
      </c>
      <c r="K24" s="23">
        <v>0</v>
      </c>
      <c r="L24" s="23">
        <v>0</v>
      </c>
      <c r="M24" s="23">
        <v>0</v>
      </c>
      <c r="N24" s="23">
        <v>0</v>
      </c>
      <c r="O24" s="23">
        <v>0</v>
      </c>
      <c r="P24" s="23">
        <v>0</v>
      </c>
      <c r="Q24" s="23">
        <v>0</v>
      </c>
      <c r="R24" s="23">
        <v>0</v>
      </c>
      <c r="S24" s="23">
        <v>0</v>
      </c>
      <c r="T24" s="23">
        <v>0</v>
      </c>
      <c r="U24" s="23">
        <v>0</v>
      </c>
      <c r="V24" s="23">
        <v>0</v>
      </c>
      <c r="W24" s="23">
        <v>0</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0</v>
      </c>
      <c r="D26" s="23">
        <v>0</v>
      </c>
      <c r="E26" s="23">
        <v>0</v>
      </c>
      <c r="F26" s="23">
        <v>0</v>
      </c>
      <c r="G26" s="23">
        <v>0</v>
      </c>
      <c r="H26" s="23">
        <v>0</v>
      </c>
      <c r="I26" s="23">
        <v>0</v>
      </c>
      <c r="J26" s="23">
        <v>0</v>
      </c>
      <c r="K26" s="23">
        <v>0</v>
      </c>
      <c r="L26" s="23">
        <v>0</v>
      </c>
      <c r="M26" s="23">
        <v>0</v>
      </c>
      <c r="N26" s="23">
        <v>0</v>
      </c>
      <c r="O26" s="23">
        <v>0</v>
      </c>
      <c r="P26" s="23">
        <v>0</v>
      </c>
      <c r="Q26" s="23">
        <v>0</v>
      </c>
      <c r="R26" s="23">
        <v>0</v>
      </c>
      <c r="S26" s="23">
        <v>0</v>
      </c>
      <c r="T26" s="23">
        <v>0</v>
      </c>
      <c r="U26" s="23">
        <v>0</v>
      </c>
      <c r="V26" s="23">
        <v>0</v>
      </c>
      <c r="W26" s="23">
        <v>0</v>
      </c>
    </row>
    <row r="27" spans="1:23">
      <c r="A27" s="27" t="s">
        <v>119</v>
      </c>
      <c r="B27" s="27" t="s">
        <v>64</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row>
    <row r="28" spans="1:23">
      <c r="A28" s="27" t="s">
        <v>119</v>
      </c>
      <c r="B28" s="27" t="s">
        <v>32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row>
    <row r="29" spans="1:23">
      <c r="A29" s="27" t="s">
        <v>119</v>
      </c>
      <c r="B29" s="27" t="s">
        <v>69</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0</v>
      </c>
      <c r="D31" s="28">
        <v>33884.635000000002</v>
      </c>
      <c r="E31" s="28">
        <v>94211.225999999995</v>
      </c>
      <c r="F31" s="28">
        <v>0</v>
      </c>
      <c r="G31" s="28">
        <v>0</v>
      </c>
      <c r="H31" s="28">
        <v>0</v>
      </c>
      <c r="I31" s="28">
        <v>0</v>
      </c>
      <c r="J31" s="28">
        <v>0</v>
      </c>
      <c r="K31" s="28">
        <v>53400.646200000003</v>
      </c>
      <c r="L31" s="28">
        <v>0</v>
      </c>
      <c r="M31" s="28">
        <v>0</v>
      </c>
      <c r="N31" s="28">
        <v>92727.852069298897</v>
      </c>
      <c r="O31" s="28">
        <v>0</v>
      </c>
      <c r="P31" s="28">
        <v>0</v>
      </c>
      <c r="Q31" s="28">
        <v>0</v>
      </c>
      <c r="R31" s="28">
        <v>0</v>
      </c>
      <c r="S31" s="28">
        <v>0</v>
      </c>
      <c r="T31" s="28">
        <v>0</v>
      </c>
      <c r="U31" s="28">
        <v>0</v>
      </c>
      <c r="V31" s="28">
        <v>0</v>
      </c>
      <c r="W31" s="28">
        <v>0</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0</v>
      </c>
      <c r="D34" s="23">
        <v>0</v>
      </c>
      <c r="E34" s="23">
        <v>0</v>
      </c>
      <c r="F34" s="23">
        <v>0</v>
      </c>
      <c r="G34" s="23">
        <v>0</v>
      </c>
      <c r="H34" s="23">
        <v>0</v>
      </c>
      <c r="I34" s="23">
        <v>0</v>
      </c>
      <c r="J34" s="23">
        <v>30555.6888</v>
      </c>
      <c r="K34" s="23">
        <v>0</v>
      </c>
      <c r="L34" s="23">
        <v>0</v>
      </c>
      <c r="M34" s="23">
        <v>0</v>
      </c>
      <c r="N34" s="23">
        <v>0</v>
      </c>
      <c r="O34" s="23">
        <v>0</v>
      </c>
      <c r="P34" s="23">
        <v>0</v>
      </c>
      <c r="Q34" s="23">
        <v>26419.286776387373</v>
      </c>
      <c r="R34" s="23">
        <v>9.3376520765740198E-3</v>
      </c>
      <c r="S34" s="23">
        <v>10023.427183010284</v>
      </c>
      <c r="T34" s="23">
        <v>0</v>
      </c>
      <c r="U34" s="23">
        <v>0</v>
      </c>
      <c r="V34" s="23">
        <v>0</v>
      </c>
      <c r="W34" s="23">
        <v>0</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0</v>
      </c>
      <c r="D36" s="23">
        <v>0</v>
      </c>
      <c r="E36" s="23">
        <v>0</v>
      </c>
      <c r="F36" s="23">
        <v>0</v>
      </c>
      <c r="G36" s="23">
        <v>0</v>
      </c>
      <c r="H36" s="23">
        <v>0</v>
      </c>
      <c r="I36" s="23">
        <v>0</v>
      </c>
      <c r="J36" s="23">
        <v>0</v>
      </c>
      <c r="K36" s="23">
        <v>0</v>
      </c>
      <c r="L36" s="23">
        <v>0</v>
      </c>
      <c r="M36" s="23">
        <v>0</v>
      </c>
      <c r="N36" s="23">
        <v>0</v>
      </c>
      <c r="O36" s="23">
        <v>0</v>
      </c>
      <c r="P36" s="23">
        <v>0</v>
      </c>
      <c r="Q36" s="23">
        <v>0</v>
      </c>
      <c r="R36" s="23">
        <v>0</v>
      </c>
      <c r="S36" s="23">
        <v>0</v>
      </c>
      <c r="T36" s="23">
        <v>0</v>
      </c>
      <c r="U36" s="23">
        <v>0</v>
      </c>
      <c r="V36" s="23">
        <v>0</v>
      </c>
      <c r="W36" s="23">
        <v>0</v>
      </c>
    </row>
    <row r="37" spans="1:23">
      <c r="A37" s="27" t="s">
        <v>120</v>
      </c>
      <c r="B37" s="27" t="s">
        <v>28</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row>
    <row r="38" spans="1:23">
      <c r="A38" s="27" t="s">
        <v>120</v>
      </c>
      <c r="B38" s="27" t="s">
        <v>62</v>
      </c>
      <c r="C38" s="23">
        <v>0</v>
      </c>
      <c r="D38" s="23">
        <v>0</v>
      </c>
      <c r="E38" s="23">
        <v>0</v>
      </c>
      <c r="F38" s="23">
        <v>0</v>
      </c>
      <c r="G38" s="23">
        <v>0</v>
      </c>
      <c r="H38" s="23">
        <v>0</v>
      </c>
      <c r="I38" s="23">
        <v>0</v>
      </c>
      <c r="J38" s="23">
        <v>0</v>
      </c>
      <c r="K38" s="23">
        <v>0</v>
      </c>
      <c r="L38" s="23">
        <v>0</v>
      </c>
      <c r="M38" s="23">
        <v>0</v>
      </c>
      <c r="N38" s="23">
        <v>0</v>
      </c>
      <c r="O38" s="23">
        <v>0</v>
      </c>
      <c r="P38" s="23">
        <v>0</v>
      </c>
      <c r="Q38" s="23">
        <v>0</v>
      </c>
      <c r="R38" s="23">
        <v>0</v>
      </c>
      <c r="S38" s="23">
        <v>0</v>
      </c>
      <c r="T38" s="23">
        <v>0</v>
      </c>
      <c r="U38" s="23">
        <v>0</v>
      </c>
      <c r="V38" s="23">
        <v>0</v>
      </c>
      <c r="W38" s="23">
        <v>0</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0</v>
      </c>
      <c r="D40" s="23">
        <v>0</v>
      </c>
      <c r="E40" s="23">
        <v>0</v>
      </c>
      <c r="F40" s="23">
        <v>0</v>
      </c>
      <c r="G40" s="23">
        <v>0</v>
      </c>
      <c r="H40" s="23">
        <v>0</v>
      </c>
      <c r="I40" s="23">
        <v>0</v>
      </c>
      <c r="J40" s="23">
        <v>0</v>
      </c>
      <c r="K40" s="23">
        <v>0</v>
      </c>
      <c r="L40" s="23">
        <v>0</v>
      </c>
      <c r="M40" s="23">
        <v>0</v>
      </c>
      <c r="N40" s="23">
        <v>0</v>
      </c>
      <c r="O40" s="23">
        <v>0</v>
      </c>
      <c r="P40" s="23">
        <v>0</v>
      </c>
      <c r="Q40" s="23">
        <v>0</v>
      </c>
      <c r="R40" s="23">
        <v>0</v>
      </c>
      <c r="S40" s="23">
        <v>0</v>
      </c>
      <c r="T40" s="23">
        <v>0</v>
      </c>
      <c r="U40" s="23">
        <v>0</v>
      </c>
      <c r="V40" s="23">
        <v>0</v>
      </c>
      <c r="W40" s="23">
        <v>0</v>
      </c>
    </row>
    <row r="41" spans="1:23">
      <c r="A41" s="27" t="s">
        <v>120</v>
      </c>
      <c r="B41" s="27" t="s">
        <v>64</v>
      </c>
      <c r="C41" s="23">
        <v>0</v>
      </c>
      <c r="D41" s="23">
        <v>0</v>
      </c>
      <c r="E41" s="23">
        <v>0</v>
      </c>
      <c r="F41" s="23">
        <v>0</v>
      </c>
      <c r="G41" s="23">
        <v>0</v>
      </c>
      <c r="H41" s="23">
        <v>0</v>
      </c>
      <c r="I41" s="23">
        <v>0</v>
      </c>
      <c r="J41" s="23">
        <v>0</v>
      </c>
      <c r="K41" s="23">
        <v>0</v>
      </c>
      <c r="L41" s="23">
        <v>0</v>
      </c>
      <c r="M41" s="23">
        <v>0</v>
      </c>
      <c r="N41" s="23">
        <v>0</v>
      </c>
      <c r="O41" s="23">
        <v>0</v>
      </c>
      <c r="P41" s="23">
        <v>0</v>
      </c>
      <c r="Q41" s="23">
        <v>0</v>
      </c>
      <c r="R41" s="23">
        <v>0</v>
      </c>
      <c r="S41" s="23">
        <v>0</v>
      </c>
      <c r="T41" s="23">
        <v>0</v>
      </c>
      <c r="U41" s="23">
        <v>0</v>
      </c>
      <c r="V41" s="23">
        <v>0</v>
      </c>
      <c r="W41" s="23">
        <v>0</v>
      </c>
    </row>
    <row r="42" spans="1:23">
      <c r="A42" s="27" t="s">
        <v>120</v>
      </c>
      <c r="B42" s="27" t="s">
        <v>32</v>
      </c>
      <c r="C42" s="23">
        <v>0</v>
      </c>
      <c r="D42" s="23">
        <v>0</v>
      </c>
      <c r="E42" s="23">
        <v>0</v>
      </c>
      <c r="F42" s="23">
        <v>0</v>
      </c>
      <c r="G42" s="23">
        <v>0</v>
      </c>
      <c r="H42" s="23">
        <v>0</v>
      </c>
      <c r="I42" s="23">
        <v>0</v>
      </c>
      <c r="J42" s="23">
        <v>0</v>
      </c>
      <c r="K42" s="23">
        <v>0</v>
      </c>
      <c r="L42" s="23">
        <v>0</v>
      </c>
      <c r="M42" s="23">
        <v>0</v>
      </c>
      <c r="N42" s="23">
        <v>0</v>
      </c>
      <c r="O42" s="23">
        <v>0</v>
      </c>
      <c r="P42" s="23">
        <v>0</v>
      </c>
      <c r="Q42" s="23">
        <v>0</v>
      </c>
      <c r="R42" s="23">
        <v>0</v>
      </c>
      <c r="S42" s="23">
        <v>0</v>
      </c>
      <c r="T42" s="23">
        <v>0</v>
      </c>
      <c r="U42" s="23">
        <v>0</v>
      </c>
      <c r="V42" s="23">
        <v>0</v>
      </c>
      <c r="W42" s="23">
        <v>0</v>
      </c>
    </row>
    <row r="43" spans="1:23">
      <c r="A43" s="27" t="s">
        <v>120</v>
      </c>
      <c r="B43" s="27" t="s">
        <v>69</v>
      </c>
      <c r="C43" s="23">
        <v>0</v>
      </c>
      <c r="D43" s="23">
        <v>0</v>
      </c>
      <c r="E43" s="23">
        <v>0</v>
      </c>
      <c r="F43" s="23">
        <v>0</v>
      </c>
      <c r="G43" s="23">
        <v>0</v>
      </c>
      <c r="H43" s="23">
        <v>0</v>
      </c>
      <c r="I43" s="23">
        <v>0</v>
      </c>
      <c r="J43" s="23">
        <v>0</v>
      </c>
      <c r="K43" s="23">
        <v>0</v>
      </c>
      <c r="L43" s="23">
        <v>0</v>
      </c>
      <c r="M43" s="23">
        <v>0</v>
      </c>
      <c r="N43" s="23">
        <v>0</v>
      </c>
      <c r="O43" s="23">
        <v>0</v>
      </c>
      <c r="P43" s="23">
        <v>0</v>
      </c>
      <c r="Q43" s="23">
        <v>0</v>
      </c>
      <c r="R43" s="23">
        <v>0</v>
      </c>
      <c r="S43" s="23">
        <v>0</v>
      </c>
      <c r="T43" s="23">
        <v>0</v>
      </c>
      <c r="U43" s="23">
        <v>0</v>
      </c>
      <c r="V43" s="23">
        <v>0</v>
      </c>
      <c r="W43" s="23">
        <v>0</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0</v>
      </c>
      <c r="D45" s="28">
        <v>0</v>
      </c>
      <c r="E45" s="28">
        <v>0</v>
      </c>
      <c r="F45" s="28">
        <v>0</v>
      </c>
      <c r="G45" s="28">
        <v>0</v>
      </c>
      <c r="H45" s="28">
        <v>0</v>
      </c>
      <c r="I45" s="28">
        <v>0</v>
      </c>
      <c r="J45" s="28">
        <v>30555.6888</v>
      </c>
      <c r="K45" s="28">
        <v>0</v>
      </c>
      <c r="L45" s="28">
        <v>0</v>
      </c>
      <c r="M45" s="28">
        <v>0</v>
      </c>
      <c r="N45" s="28">
        <v>0</v>
      </c>
      <c r="O45" s="28">
        <v>0</v>
      </c>
      <c r="P45" s="28">
        <v>0</v>
      </c>
      <c r="Q45" s="28">
        <v>26419.286776387373</v>
      </c>
      <c r="R45" s="28">
        <v>9.3376520765740198E-3</v>
      </c>
      <c r="S45" s="28">
        <v>10023.427183010284</v>
      </c>
      <c r="T45" s="28">
        <v>0</v>
      </c>
      <c r="U45" s="28">
        <v>0</v>
      </c>
      <c r="V45" s="28">
        <v>0</v>
      </c>
      <c r="W45" s="28">
        <v>0</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0</v>
      </c>
      <c r="D49" s="23">
        <v>0</v>
      </c>
      <c r="E49" s="23">
        <v>0</v>
      </c>
      <c r="F49" s="23">
        <v>0</v>
      </c>
      <c r="G49" s="23">
        <v>0</v>
      </c>
      <c r="H49" s="23">
        <v>0</v>
      </c>
      <c r="I49" s="23">
        <v>0</v>
      </c>
      <c r="J49" s="23">
        <v>0</v>
      </c>
      <c r="K49" s="23">
        <v>14159.26225</v>
      </c>
      <c r="L49" s="23">
        <v>13124.9757750019</v>
      </c>
      <c r="M49" s="23">
        <v>9767.7906674159894</v>
      </c>
      <c r="N49" s="23">
        <v>0</v>
      </c>
      <c r="O49" s="23">
        <v>0</v>
      </c>
      <c r="P49" s="23">
        <v>0</v>
      </c>
      <c r="Q49" s="23">
        <v>0</v>
      </c>
      <c r="R49" s="23">
        <v>0</v>
      </c>
      <c r="S49" s="23">
        <v>0</v>
      </c>
      <c r="T49" s="23">
        <v>0</v>
      </c>
      <c r="U49" s="23">
        <v>0</v>
      </c>
      <c r="V49" s="23">
        <v>0</v>
      </c>
      <c r="W49" s="23">
        <v>0</v>
      </c>
    </row>
    <row r="50" spans="1:23">
      <c r="A50" s="27" t="s">
        <v>121</v>
      </c>
      <c r="B50" s="27" t="s">
        <v>18</v>
      </c>
      <c r="C50" s="23">
        <v>0</v>
      </c>
      <c r="D50" s="23">
        <v>0</v>
      </c>
      <c r="E50" s="23">
        <v>0</v>
      </c>
      <c r="F50" s="23">
        <v>0</v>
      </c>
      <c r="G50" s="23">
        <v>0</v>
      </c>
      <c r="H50" s="23">
        <v>0</v>
      </c>
      <c r="I50" s="23">
        <v>0</v>
      </c>
      <c r="J50" s="23">
        <v>0</v>
      </c>
      <c r="K50" s="23">
        <v>0</v>
      </c>
      <c r="L50" s="23">
        <v>0</v>
      </c>
      <c r="M50" s="23">
        <v>0</v>
      </c>
      <c r="N50" s="23">
        <v>0</v>
      </c>
      <c r="O50" s="23">
        <v>0</v>
      </c>
      <c r="P50" s="23">
        <v>0</v>
      </c>
      <c r="Q50" s="23">
        <v>0</v>
      </c>
      <c r="R50" s="23">
        <v>0</v>
      </c>
      <c r="S50" s="23">
        <v>0</v>
      </c>
      <c r="T50" s="23">
        <v>0</v>
      </c>
      <c r="U50" s="23">
        <v>0</v>
      </c>
      <c r="V50" s="23">
        <v>0</v>
      </c>
      <c r="W50" s="23">
        <v>0</v>
      </c>
    </row>
    <row r="51" spans="1:23">
      <c r="A51" s="27" t="s">
        <v>121</v>
      </c>
      <c r="B51" s="27" t="s">
        <v>28</v>
      </c>
      <c r="C51" s="23">
        <v>0</v>
      </c>
      <c r="D51" s="23">
        <v>0</v>
      </c>
      <c r="E51" s="23">
        <v>0</v>
      </c>
      <c r="F51" s="23">
        <v>0</v>
      </c>
      <c r="G51" s="23">
        <v>0</v>
      </c>
      <c r="H51" s="23">
        <v>0</v>
      </c>
      <c r="I51" s="23">
        <v>0</v>
      </c>
      <c r="J51" s="23">
        <v>0</v>
      </c>
      <c r="K51" s="23">
        <v>0</v>
      </c>
      <c r="L51" s="23">
        <v>0</v>
      </c>
      <c r="M51" s="23">
        <v>0</v>
      </c>
      <c r="N51" s="23">
        <v>0</v>
      </c>
      <c r="O51" s="23">
        <v>0</v>
      </c>
      <c r="P51" s="23">
        <v>0</v>
      </c>
      <c r="Q51" s="23">
        <v>0</v>
      </c>
      <c r="R51" s="23">
        <v>0</v>
      </c>
      <c r="S51" s="23">
        <v>0</v>
      </c>
      <c r="T51" s="23">
        <v>0</v>
      </c>
      <c r="U51" s="23">
        <v>0</v>
      </c>
      <c r="V51" s="23">
        <v>0</v>
      </c>
      <c r="W51" s="23">
        <v>0</v>
      </c>
    </row>
    <row r="52" spans="1:23">
      <c r="A52" s="27" t="s">
        <v>121</v>
      </c>
      <c r="B52" s="27" t="s">
        <v>62</v>
      </c>
      <c r="C52" s="23">
        <v>0</v>
      </c>
      <c r="D52" s="23">
        <v>0</v>
      </c>
      <c r="E52" s="23">
        <v>0</v>
      </c>
      <c r="F52" s="23">
        <v>0</v>
      </c>
      <c r="G52" s="23">
        <v>0</v>
      </c>
      <c r="H52" s="23">
        <v>0</v>
      </c>
      <c r="I52" s="23">
        <v>0</v>
      </c>
      <c r="J52" s="23">
        <v>0</v>
      </c>
      <c r="K52" s="23">
        <v>0</v>
      </c>
      <c r="L52" s="23">
        <v>0</v>
      </c>
      <c r="M52" s="23">
        <v>0</v>
      </c>
      <c r="N52" s="23">
        <v>0</v>
      </c>
      <c r="O52" s="23">
        <v>0</v>
      </c>
      <c r="P52" s="23">
        <v>0</v>
      </c>
      <c r="Q52" s="23">
        <v>0</v>
      </c>
      <c r="R52" s="23">
        <v>0</v>
      </c>
      <c r="S52" s="23">
        <v>0</v>
      </c>
      <c r="T52" s="23">
        <v>0</v>
      </c>
      <c r="U52" s="23">
        <v>0</v>
      </c>
      <c r="V52" s="23">
        <v>0</v>
      </c>
      <c r="W52" s="23">
        <v>0</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0</v>
      </c>
      <c r="D54" s="23">
        <v>0</v>
      </c>
      <c r="E54" s="23">
        <v>0</v>
      </c>
      <c r="F54" s="23">
        <v>0</v>
      </c>
      <c r="G54" s="23">
        <v>0</v>
      </c>
      <c r="H54" s="23">
        <v>0</v>
      </c>
      <c r="I54" s="23">
        <v>0</v>
      </c>
      <c r="J54" s="23">
        <v>0</v>
      </c>
      <c r="K54" s="23">
        <v>0</v>
      </c>
      <c r="L54" s="23">
        <v>0</v>
      </c>
      <c r="M54" s="23">
        <v>0</v>
      </c>
      <c r="N54" s="23">
        <v>0</v>
      </c>
      <c r="O54" s="23">
        <v>0</v>
      </c>
      <c r="P54" s="23">
        <v>0</v>
      </c>
      <c r="Q54" s="23">
        <v>0</v>
      </c>
      <c r="R54" s="23">
        <v>0</v>
      </c>
      <c r="S54" s="23">
        <v>0</v>
      </c>
      <c r="T54" s="23">
        <v>0</v>
      </c>
      <c r="U54" s="23">
        <v>0</v>
      </c>
      <c r="V54" s="23">
        <v>0</v>
      </c>
      <c r="W54" s="23">
        <v>0</v>
      </c>
    </row>
    <row r="55" spans="1:23">
      <c r="A55" s="27" t="s">
        <v>121</v>
      </c>
      <c r="B55" s="27" t="s">
        <v>64</v>
      </c>
      <c r="C55" s="23">
        <v>0</v>
      </c>
      <c r="D55" s="23">
        <v>0</v>
      </c>
      <c r="E55" s="23">
        <v>0</v>
      </c>
      <c r="F55" s="23">
        <v>0</v>
      </c>
      <c r="G55" s="23">
        <v>0</v>
      </c>
      <c r="H55" s="23">
        <v>0</v>
      </c>
      <c r="I55" s="23">
        <v>0</v>
      </c>
      <c r="J55" s="23">
        <v>0</v>
      </c>
      <c r="K55" s="23">
        <v>0</v>
      </c>
      <c r="L55" s="23">
        <v>0</v>
      </c>
      <c r="M55" s="23">
        <v>0</v>
      </c>
      <c r="N55" s="23">
        <v>0</v>
      </c>
      <c r="O55" s="23">
        <v>0</v>
      </c>
      <c r="P55" s="23">
        <v>0</v>
      </c>
      <c r="Q55" s="23">
        <v>0</v>
      </c>
      <c r="R55" s="23">
        <v>0</v>
      </c>
      <c r="S55" s="23">
        <v>0</v>
      </c>
      <c r="T55" s="23">
        <v>0</v>
      </c>
      <c r="U55" s="23">
        <v>0</v>
      </c>
      <c r="V55" s="23">
        <v>0</v>
      </c>
      <c r="W55" s="23">
        <v>0</v>
      </c>
    </row>
    <row r="56" spans="1:23">
      <c r="A56" s="27" t="s">
        <v>121</v>
      </c>
      <c r="B56" s="27" t="s">
        <v>32</v>
      </c>
      <c r="C56" s="23">
        <v>0</v>
      </c>
      <c r="D56" s="23">
        <v>0</v>
      </c>
      <c r="E56" s="23">
        <v>0</v>
      </c>
      <c r="F56" s="23">
        <v>0</v>
      </c>
      <c r="G56" s="23">
        <v>0</v>
      </c>
      <c r="H56" s="23">
        <v>0</v>
      </c>
      <c r="I56" s="23">
        <v>0</v>
      </c>
      <c r="J56" s="23">
        <v>0</v>
      </c>
      <c r="K56" s="23">
        <v>0</v>
      </c>
      <c r="L56" s="23">
        <v>0</v>
      </c>
      <c r="M56" s="23">
        <v>0</v>
      </c>
      <c r="N56" s="23">
        <v>0</v>
      </c>
      <c r="O56" s="23">
        <v>0</v>
      </c>
      <c r="P56" s="23">
        <v>0</v>
      </c>
      <c r="Q56" s="23">
        <v>0</v>
      </c>
      <c r="R56" s="23">
        <v>0</v>
      </c>
      <c r="S56" s="23">
        <v>0</v>
      </c>
      <c r="T56" s="23">
        <v>0</v>
      </c>
      <c r="U56" s="23">
        <v>0</v>
      </c>
      <c r="V56" s="23">
        <v>0</v>
      </c>
      <c r="W56" s="23">
        <v>0</v>
      </c>
    </row>
    <row r="57" spans="1:23">
      <c r="A57" s="27" t="s">
        <v>121</v>
      </c>
      <c r="B57" s="27" t="s">
        <v>69</v>
      </c>
      <c r="C57" s="23">
        <v>0</v>
      </c>
      <c r="D57" s="23">
        <v>0</v>
      </c>
      <c r="E57" s="23">
        <v>0</v>
      </c>
      <c r="F57" s="23">
        <v>0</v>
      </c>
      <c r="G57" s="23">
        <v>0</v>
      </c>
      <c r="H57" s="23">
        <v>0</v>
      </c>
      <c r="I57" s="23">
        <v>0</v>
      </c>
      <c r="J57" s="23">
        <v>0</v>
      </c>
      <c r="K57" s="23">
        <v>0</v>
      </c>
      <c r="L57" s="23">
        <v>0</v>
      </c>
      <c r="M57" s="23">
        <v>0</v>
      </c>
      <c r="N57" s="23">
        <v>0</v>
      </c>
      <c r="O57" s="23">
        <v>0</v>
      </c>
      <c r="P57" s="23">
        <v>0</v>
      </c>
      <c r="Q57" s="23">
        <v>0</v>
      </c>
      <c r="R57" s="23">
        <v>0</v>
      </c>
      <c r="S57" s="23">
        <v>0</v>
      </c>
      <c r="T57" s="23">
        <v>0</v>
      </c>
      <c r="U57" s="23">
        <v>0</v>
      </c>
      <c r="V57" s="23">
        <v>0</v>
      </c>
      <c r="W57" s="23">
        <v>0</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0</v>
      </c>
      <c r="D59" s="28">
        <v>0</v>
      </c>
      <c r="E59" s="28">
        <v>0</v>
      </c>
      <c r="F59" s="28">
        <v>0</v>
      </c>
      <c r="G59" s="28">
        <v>0</v>
      </c>
      <c r="H59" s="28">
        <v>0</v>
      </c>
      <c r="I59" s="28">
        <v>0</v>
      </c>
      <c r="J59" s="28">
        <v>0</v>
      </c>
      <c r="K59" s="28">
        <v>14159.26225</v>
      </c>
      <c r="L59" s="28">
        <v>13124.9757750019</v>
      </c>
      <c r="M59" s="28">
        <v>9767.7906674159894</v>
      </c>
      <c r="N59" s="28">
        <v>0</v>
      </c>
      <c r="O59" s="28">
        <v>0</v>
      </c>
      <c r="P59" s="28">
        <v>0</v>
      </c>
      <c r="Q59" s="28">
        <v>0</v>
      </c>
      <c r="R59" s="28">
        <v>0</v>
      </c>
      <c r="S59" s="28">
        <v>0</v>
      </c>
      <c r="T59" s="28">
        <v>0</v>
      </c>
      <c r="U59" s="28">
        <v>0</v>
      </c>
      <c r="V59" s="28">
        <v>0</v>
      </c>
      <c r="W59" s="28">
        <v>0</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0</v>
      </c>
      <c r="D64" s="23">
        <v>0</v>
      </c>
      <c r="E64" s="23">
        <v>0</v>
      </c>
      <c r="F64" s="23">
        <v>0</v>
      </c>
      <c r="G64" s="23">
        <v>0</v>
      </c>
      <c r="H64" s="23">
        <v>0</v>
      </c>
      <c r="I64" s="23">
        <v>0</v>
      </c>
      <c r="J64" s="23">
        <v>0</v>
      </c>
      <c r="K64" s="23">
        <v>0</v>
      </c>
      <c r="L64" s="23">
        <v>0</v>
      </c>
      <c r="M64" s="23">
        <v>0</v>
      </c>
      <c r="N64" s="23">
        <v>0</v>
      </c>
      <c r="O64" s="23">
        <v>0</v>
      </c>
      <c r="P64" s="23">
        <v>0</v>
      </c>
      <c r="Q64" s="23">
        <v>0</v>
      </c>
      <c r="R64" s="23">
        <v>0</v>
      </c>
      <c r="S64" s="23">
        <v>0</v>
      </c>
      <c r="T64" s="23">
        <v>0</v>
      </c>
      <c r="U64" s="23">
        <v>0</v>
      </c>
      <c r="V64" s="23">
        <v>0</v>
      </c>
      <c r="W64" s="23">
        <v>0</v>
      </c>
    </row>
    <row r="65" spans="1:23">
      <c r="A65" s="27" t="s">
        <v>122</v>
      </c>
      <c r="B65" s="27" t="s">
        <v>28</v>
      </c>
      <c r="C65" s="23">
        <v>0</v>
      </c>
      <c r="D65" s="23">
        <v>0</v>
      </c>
      <c r="E65" s="23">
        <v>0</v>
      </c>
      <c r="F65" s="23">
        <v>0</v>
      </c>
      <c r="G65" s="23">
        <v>0</v>
      </c>
      <c r="H65" s="23">
        <v>0</v>
      </c>
      <c r="I65" s="23">
        <v>0</v>
      </c>
      <c r="J65" s="23">
        <v>0</v>
      </c>
      <c r="K65" s="23">
        <v>0</v>
      </c>
      <c r="L65" s="23">
        <v>0</v>
      </c>
      <c r="M65" s="23">
        <v>0</v>
      </c>
      <c r="N65" s="23">
        <v>0</v>
      </c>
      <c r="O65" s="23">
        <v>0</v>
      </c>
      <c r="P65" s="23">
        <v>0</v>
      </c>
      <c r="Q65" s="23">
        <v>0</v>
      </c>
      <c r="R65" s="23">
        <v>0</v>
      </c>
      <c r="S65" s="23">
        <v>0</v>
      </c>
      <c r="T65" s="23">
        <v>0</v>
      </c>
      <c r="U65" s="23">
        <v>0</v>
      </c>
      <c r="V65" s="23">
        <v>0</v>
      </c>
      <c r="W65" s="23">
        <v>0</v>
      </c>
    </row>
    <row r="66" spans="1:23">
      <c r="A66" s="27" t="s">
        <v>122</v>
      </c>
      <c r="B66" s="27" t="s">
        <v>62</v>
      </c>
      <c r="C66" s="23">
        <v>0</v>
      </c>
      <c r="D66" s="23">
        <v>0</v>
      </c>
      <c r="E66" s="23">
        <v>0</v>
      </c>
      <c r="F66" s="23">
        <v>0</v>
      </c>
      <c r="G66" s="23">
        <v>0</v>
      </c>
      <c r="H66" s="23">
        <v>0</v>
      </c>
      <c r="I66" s="23">
        <v>0</v>
      </c>
      <c r="J66" s="23">
        <v>0</v>
      </c>
      <c r="K66" s="23">
        <v>0</v>
      </c>
      <c r="L66" s="23">
        <v>0</v>
      </c>
      <c r="M66" s="23">
        <v>0</v>
      </c>
      <c r="N66" s="23">
        <v>0</v>
      </c>
      <c r="O66" s="23">
        <v>0</v>
      </c>
      <c r="P66" s="23">
        <v>0</v>
      </c>
      <c r="Q66" s="23">
        <v>0</v>
      </c>
      <c r="R66" s="23">
        <v>0</v>
      </c>
      <c r="S66" s="23">
        <v>0</v>
      </c>
      <c r="T66" s="23">
        <v>0</v>
      </c>
      <c r="U66" s="23">
        <v>0</v>
      </c>
      <c r="V66" s="23">
        <v>0</v>
      </c>
      <c r="W66" s="23">
        <v>0</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0</v>
      </c>
      <c r="D68" s="23">
        <v>0</v>
      </c>
      <c r="E68" s="23">
        <v>0</v>
      </c>
      <c r="F68" s="23">
        <v>0</v>
      </c>
      <c r="G68" s="23">
        <v>0</v>
      </c>
      <c r="H68" s="23">
        <v>0</v>
      </c>
      <c r="I68" s="23">
        <v>0</v>
      </c>
      <c r="J68" s="23">
        <v>0</v>
      </c>
      <c r="K68" s="23">
        <v>0</v>
      </c>
      <c r="L68" s="23">
        <v>0</v>
      </c>
      <c r="M68" s="23">
        <v>0</v>
      </c>
      <c r="N68" s="23">
        <v>0</v>
      </c>
      <c r="O68" s="23">
        <v>0</v>
      </c>
      <c r="P68" s="23">
        <v>0</v>
      </c>
      <c r="Q68" s="23">
        <v>0</v>
      </c>
      <c r="R68" s="23">
        <v>0</v>
      </c>
      <c r="S68" s="23">
        <v>0</v>
      </c>
      <c r="T68" s="23">
        <v>0</v>
      </c>
      <c r="U68" s="23">
        <v>0</v>
      </c>
      <c r="V68" s="23">
        <v>0</v>
      </c>
      <c r="W68" s="23">
        <v>0</v>
      </c>
    </row>
    <row r="69" spans="1:23">
      <c r="A69" s="27" t="s">
        <v>122</v>
      </c>
      <c r="B69" s="27" t="s">
        <v>64</v>
      </c>
      <c r="C69" s="23">
        <v>0</v>
      </c>
      <c r="D69" s="23">
        <v>0</v>
      </c>
      <c r="E69" s="23">
        <v>0</v>
      </c>
      <c r="F69" s="23">
        <v>0</v>
      </c>
      <c r="G69" s="23">
        <v>0</v>
      </c>
      <c r="H69" s="23">
        <v>0</v>
      </c>
      <c r="I69" s="23">
        <v>0</v>
      </c>
      <c r="J69" s="23">
        <v>0</v>
      </c>
      <c r="K69" s="23">
        <v>0</v>
      </c>
      <c r="L69" s="23">
        <v>0</v>
      </c>
      <c r="M69" s="23">
        <v>0</v>
      </c>
      <c r="N69" s="23">
        <v>0</v>
      </c>
      <c r="O69" s="23">
        <v>0</v>
      </c>
      <c r="P69" s="23">
        <v>0</v>
      </c>
      <c r="Q69" s="23">
        <v>0</v>
      </c>
      <c r="R69" s="23">
        <v>0</v>
      </c>
      <c r="S69" s="23">
        <v>0</v>
      </c>
      <c r="T69" s="23">
        <v>0</v>
      </c>
      <c r="U69" s="23">
        <v>0</v>
      </c>
      <c r="V69" s="23">
        <v>0</v>
      </c>
      <c r="W69" s="23">
        <v>0</v>
      </c>
    </row>
    <row r="70" spans="1:23">
      <c r="A70" s="27" t="s">
        <v>122</v>
      </c>
      <c r="B70" s="27" t="s">
        <v>32</v>
      </c>
      <c r="C70" s="23">
        <v>0</v>
      </c>
      <c r="D70" s="23">
        <v>0</v>
      </c>
      <c r="E70" s="23">
        <v>0</v>
      </c>
      <c r="F70" s="23">
        <v>0</v>
      </c>
      <c r="G70" s="23">
        <v>0</v>
      </c>
      <c r="H70" s="23">
        <v>0</v>
      </c>
      <c r="I70" s="23">
        <v>0</v>
      </c>
      <c r="J70" s="23">
        <v>0</v>
      </c>
      <c r="K70" s="23">
        <v>0</v>
      </c>
      <c r="L70" s="23">
        <v>0</v>
      </c>
      <c r="M70" s="23">
        <v>0</v>
      </c>
      <c r="N70" s="23">
        <v>0</v>
      </c>
      <c r="O70" s="23">
        <v>0</v>
      </c>
      <c r="P70" s="23">
        <v>0</v>
      </c>
      <c r="Q70" s="23">
        <v>0</v>
      </c>
      <c r="R70" s="23">
        <v>0</v>
      </c>
      <c r="S70" s="23">
        <v>0</v>
      </c>
      <c r="T70" s="23">
        <v>0</v>
      </c>
      <c r="U70" s="23">
        <v>0</v>
      </c>
      <c r="V70" s="23">
        <v>0</v>
      </c>
      <c r="W70" s="23">
        <v>0</v>
      </c>
    </row>
    <row r="71" spans="1:23">
      <c r="A71" s="27" t="s">
        <v>122</v>
      </c>
      <c r="B71" s="27" t="s">
        <v>69</v>
      </c>
      <c r="C71" s="23">
        <v>0</v>
      </c>
      <c r="D71" s="23">
        <v>0</v>
      </c>
      <c r="E71" s="23">
        <v>0</v>
      </c>
      <c r="F71" s="23">
        <v>0</v>
      </c>
      <c r="G71" s="23">
        <v>0</v>
      </c>
      <c r="H71" s="23">
        <v>0</v>
      </c>
      <c r="I71" s="23">
        <v>0</v>
      </c>
      <c r="J71" s="23">
        <v>0</v>
      </c>
      <c r="K71" s="23">
        <v>0</v>
      </c>
      <c r="L71" s="23">
        <v>0</v>
      </c>
      <c r="M71" s="23">
        <v>0</v>
      </c>
      <c r="N71" s="23">
        <v>0</v>
      </c>
      <c r="O71" s="23">
        <v>0</v>
      </c>
      <c r="P71" s="23">
        <v>0</v>
      </c>
      <c r="Q71" s="23">
        <v>0</v>
      </c>
      <c r="R71" s="23">
        <v>0</v>
      </c>
      <c r="S71" s="23">
        <v>0</v>
      </c>
      <c r="T71" s="23">
        <v>0</v>
      </c>
      <c r="U71" s="23">
        <v>0</v>
      </c>
      <c r="V71" s="23">
        <v>0</v>
      </c>
      <c r="W71" s="23">
        <v>0</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0</v>
      </c>
      <c r="D73" s="28">
        <v>0</v>
      </c>
      <c r="E73" s="28">
        <v>0</v>
      </c>
      <c r="F73" s="28">
        <v>0</v>
      </c>
      <c r="G73" s="28">
        <v>0</v>
      </c>
      <c r="H73" s="28">
        <v>0</v>
      </c>
      <c r="I73" s="28">
        <v>0</v>
      </c>
      <c r="J73" s="28">
        <v>0</v>
      </c>
      <c r="K73" s="28">
        <v>0</v>
      </c>
      <c r="L73" s="28">
        <v>0</v>
      </c>
      <c r="M73" s="28">
        <v>0</v>
      </c>
      <c r="N73" s="28">
        <v>0</v>
      </c>
      <c r="O73" s="28">
        <v>0</v>
      </c>
      <c r="P73" s="28">
        <v>0</v>
      </c>
      <c r="Q73" s="28">
        <v>0</v>
      </c>
      <c r="R73" s="28">
        <v>0</v>
      </c>
      <c r="S73" s="28">
        <v>0</v>
      </c>
      <c r="T73" s="28">
        <v>0</v>
      </c>
      <c r="U73" s="28">
        <v>0</v>
      </c>
      <c r="V73" s="28">
        <v>0</v>
      </c>
      <c r="W73" s="28">
        <v>0</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0</v>
      </c>
      <c r="D78" s="23">
        <v>0</v>
      </c>
      <c r="E78" s="23">
        <v>0</v>
      </c>
      <c r="F78" s="23">
        <v>0</v>
      </c>
      <c r="G78" s="23">
        <v>0</v>
      </c>
      <c r="H78" s="23">
        <v>0</v>
      </c>
      <c r="I78" s="23">
        <v>0</v>
      </c>
      <c r="J78" s="23">
        <v>0</v>
      </c>
      <c r="K78" s="23">
        <v>0</v>
      </c>
      <c r="L78" s="23">
        <v>0</v>
      </c>
      <c r="M78" s="23">
        <v>0</v>
      </c>
      <c r="N78" s="23">
        <v>0</v>
      </c>
      <c r="O78" s="23">
        <v>0</v>
      </c>
      <c r="P78" s="23">
        <v>0</v>
      </c>
      <c r="Q78" s="23">
        <v>0</v>
      </c>
      <c r="R78" s="23">
        <v>0</v>
      </c>
      <c r="S78" s="23">
        <v>0</v>
      </c>
      <c r="T78" s="23">
        <v>0</v>
      </c>
      <c r="U78" s="23">
        <v>0</v>
      </c>
      <c r="V78" s="23">
        <v>0</v>
      </c>
      <c r="W78" s="23">
        <v>0</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0</v>
      </c>
      <c r="D80" s="23">
        <v>0</v>
      </c>
      <c r="E80" s="23">
        <v>0</v>
      </c>
      <c r="F80" s="23">
        <v>0</v>
      </c>
      <c r="G80" s="23">
        <v>0</v>
      </c>
      <c r="H80" s="23">
        <v>0</v>
      </c>
      <c r="I80" s="23">
        <v>0</v>
      </c>
      <c r="J80" s="23">
        <v>0</v>
      </c>
      <c r="K80" s="23">
        <v>0</v>
      </c>
      <c r="L80" s="23">
        <v>0</v>
      </c>
      <c r="M80" s="23">
        <v>0</v>
      </c>
      <c r="N80" s="23">
        <v>0</v>
      </c>
      <c r="O80" s="23">
        <v>0</v>
      </c>
      <c r="P80" s="23">
        <v>0</v>
      </c>
      <c r="Q80" s="23">
        <v>0</v>
      </c>
      <c r="R80" s="23">
        <v>0</v>
      </c>
      <c r="S80" s="23">
        <v>0</v>
      </c>
      <c r="T80" s="23">
        <v>0</v>
      </c>
      <c r="U80" s="23">
        <v>0</v>
      </c>
      <c r="V80" s="23">
        <v>0</v>
      </c>
      <c r="W80" s="23">
        <v>0</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0</v>
      </c>
      <c r="D82" s="23">
        <v>0</v>
      </c>
      <c r="E82" s="23">
        <v>0</v>
      </c>
      <c r="F82" s="23">
        <v>0</v>
      </c>
      <c r="G82" s="23">
        <v>0</v>
      </c>
      <c r="H82" s="23">
        <v>0</v>
      </c>
      <c r="I82" s="23">
        <v>0</v>
      </c>
      <c r="J82" s="23">
        <v>0</v>
      </c>
      <c r="K82" s="23">
        <v>0</v>
      </c>
      <c r="L82" s="23">
        <v>0</v>
      </c>
      <c r="M82" s="23">
        <v>0</v>
      </c>
      <c r="N82" s="23">
        <v>0</v>
      </c>
      <c r="O82" s="23">
        <v>0</v>
      </c>
      <c r="P82" s="23">
        <v>0</v>
      </c>
      <c r="Q82" s="23">
        <v>0</v>
      </c>
      <c r="R82" s="23">
        <v>0</v>
      </c>
      <c r="S82" s="23">
        <v>0</v>
      </c>
      <c r="T82" s="23">
        <v>0</v>
      </c>
      <c r="U82" s="23">
        <v>0</v>
      </c>
      <c r="V82" s="23">
        <v>0</v>
      </c>
      <c r="W82" s="23">
        <v>0</v>
      </c>
    </row>
    <row r="83" spans="1:23">
      <c r="A83" s="27" t="s">
        <v>123</v>
      </c>
      <c r="B83" s="27" t="s">
        <v>64</v>
      </c>
      <c r="C83" s="23">
        <v>0</v>
      </c>
      <c r="D83" s="23">
        <v>0</v>
      </c>
      <c r="E83" s="23">
        <v>0</v>
      </c>
      <c r="F83" s="23">
        <v>0</v>
      </c>
      <c r="G83" s="23">
        <v>0</v>
      </c>
      <c r="H83" s="23">
        <v>0</v>
      </c>
      <c r="I83" s="23">
        <v>0</v>
      </c>
      <c r="J83" s="23">
        <v>0</v>
      </c>
      <c r="K83" s="23">
        <v>0</v>
      </c>
      <c r="L83" s="23">
        <v>0</v>
      </c>
      <c r="M83" s="23">
        <v>0</v>
      </c>
      <c r="N83" s="23">
        <v>0</v>
      </c>
      <c r="O83" s="23">
        <v>0</v>
      </c>
      <c r="P83" s="23">
        <v>0</v>
      </c>
      <c r="Q83" s="23">
        <v>0</v>
      </c>
      <c r="R83" s="23">
        <v>0</v>
      </c>
      <c r="S83" s="23">
        <v>0</v>
      </c>
      <c r="T83" s="23">
        <v>0</v>
      </c>
      <c r="U83" s="23">
        <v>0</v>
      </c>
      <c r="V83" s="23">
        <v>0</v>
      </c>
      <c r="W83" s="23">
        <v>0</v>
      </c>
    </row>
    <row r="84" spans="1:23">
      <c r="A84" s="27" t="s">
        <v>123</v>
      </c>
      <c r="B84" s="27" t="s">
        <v>32</v>
      </c>
      <c r="C84" s="23">
        <v>0</v>
      </c>
      <c r="D84" s="23">
        <v>0</v>
      </c>
      <c r="E84" s="23">
        <v>0</v>
      </c>
      <c r="F84" s="23">
        <v>0</v>
      </c>
      <c r="G84" s="23">
        <v>0</v>
      </c>
      <c r="H84" s="23">
        <v>0</v>
      </c>
      <c r="I84" s="23">
        <v>0</v>
      </c>
      <c r="J84" s="23">
        <v>0</v>
      </c>
      <c r="K84" s="23">
        <v>0</v>
      </c>
      <c r="L84" s="23">
        <v>0</v>
      </c>
      <c r="M84" s="23">
        <v>0</v>
      </c>
      <c r="N84" s="23">
        <v>0</v>
      </c>
      <c r="O84" s="23">
        <v>0</v>
      </c>
      <c r="P84" s="23">
        <v>0</v>
      </c>
      <c r="Q84" s="23">
        <v>0</v>
      </c>
      <c r="R84" s="23">
        <v>0</v>
      </c>
      <c r="S84" s="23">
        <v>0</v>
      </c>
      <c r="T84" s="23">
        <v>0</v>
      </c>
      <c r="U84" s="23">
        <v>0</v>
      </c>
      <c r="V84" s="23">
        <v>0</v>
      </c>
      <c r="W84" s="23">
        <v>0</v>
      </c>
    </row>
    <row r="85" spans="1:23">
      <c r="A85" s="27" t="s">
        <v>123</v>
      </c>
      <c r="B85" s="27" t="s">
        <v>69</v>
      </c>
      <c r="C85" s="23">
        <v>0</v>
      </c>
      <c r="D85" s="23">
        <v>0</v>
      </c>
      <c r="E85" s="23">
        <v>0</v>
      </c>
      <c r="F85" s="23">
        <v>0</v>
      </c>
      <c r="G85" s="23">
        <v>0</v>
      </c>
      <c r="H85" s="23">
        <v>0</v>
      </c>
      <c r="I85" s="23">
        <v>0</v>
      </c>
      <c r="J85" s="23">
        <v>0</v>
      </c>
      <c r="K85" s="23">
        <v>0</v>
      </c>
      <c r="L85" s="23">
        <v>0</v>
      </c>
      <c r="M85" s="23">
        <v>0</v>
      </c>
      <c r="N85" s="23">
        <v>0</v>
      </c>
      <c r="O85" s="23">
        <v>0</v>
      </c>
      <c r="P85" s="23">
        <v>0</v>
      </c>
      <c r="Q85" s="23">
        <v>0</v>
      </c>
      <c r="R85" s="23">
        <v>0</v>
      </c>
      <c r="S85" s="23">
        <v>0</v>
      </c>
      <c r="T85" s="23">
        <v>0</v>
      </c>
      <c r="U85" s="23">
        <v>0</v>
      </c>
      <c r="V85" s="23">
        <v>0</v>
      </c>
      <c r="W85" s="23">
        <v>0</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0</v>
      </c>
      <c r="D87" s="28">
        <v>0</v>
      </c>
      <c r="E87" s="28">
        <v>0</v>
      </c>
      <c r="F87" s="28">
        <v>0</v>
      </c>
      <c r="G87" s="28">
        <v>0</v>
      </c>
      <c r="H87" s="28">
        <v>0</v>
      </c>
      <c r="I87" s="28">
        <v>0</v>
      </c>
      <c r="J87" s="28">
        <v>0</v>
      </c>
      <c r="K87" s="28">
        <v>0</v>
      </c>
      <c r="L87" s="28">
        <v>0</v>
      </c>
      <c r="M87" s="28">
        <v>0</v>
      </c>
      <c r="N87" s="28">
        <v>0</v>
      </c>
      <c r="O87" s="28">
        <v>0</v>
      </c>
      <c r="P87" s="28">
        <v>0</v>
      </c>
      <c r="Q87" s="28">
        <v>0</v>
      </c>
      <c r="R87" s="28">
        <v>0</v>
      </c>
      <c r="S87" s="28">
        <v>0</v>
      </c>
      <c r="T87" s="28">
        <v>0</v>
      </c>
      <c r="U87" s="28">
        <v>0</v>
      </c>
      <c r="V87" s="28">
        <v>0</v>
      </c>
      <c r="W87" s="28">
        <v>0</v>
      </c>
    </row>
    <row r="89" spans="1:23" collapsed="1"/>
    <row r="90" spans="1:23">
      <c r="A90" s="7" t="s">
        <v>93</v>
      </c>
    </row>
  </sheetData>
  <sheetProtection algorithmName="SHA-512" hashValue="ZDm7V6Fw5r7nvztrvEwY4KtPzpy1T77q3ymFydo9A8Qqj2ZYuqevAoJ5+WRlQvF628MZ0KVXIqMxhVo+qKgoTQ==" saltValue="iV9KZhmrKWOKx2TveEddJA=="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57E188"/>
  </sheetPr>
  <dimension ref="A1:W1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138</v>
      </c>
      <c r="B1" s="17"/>
      <c r="C1" s="17"/>
      <c r="D1" s="17"/>
      <c r="E1" s="17"/>
      <c r="F1" s="17"/>
      <c r="G1" s="17"/>
      <c r="H1" s="17"/>
      <c r="I1" s="17"/>
      <c r="J1" s="17"/>
      <c r="K1" s="17"/>
      <c r="L1" s="17"/>
      <c r="M1" s="17"/>
      <c r="N1" s="17"/>
      <c r="O1" s="17"/>
      <c r="P1" s="17"/>
      <c r="Q1" s="17"/>
      <c r="R1" s="17"/>
      <c r="S1" s="17"/>
      <c r="T1" s="17"/>
      <c r="U1" s="17"/>
      <c r="V1" s="17"/>
      <c r="W1" s="17"/>
    </row>
    <row r="2" spans="1:23">
      <c r="A2" s="26" t="s">
        <v>139</v>
      </c>
      <c r="B2" s="16" t="s">
        <v>140</v>
      </c>
    </row>
    <row r="3" spans="1:23">
      <c r="A3" s="17" t="s">
        <v>96</v>
      </c>
      <c r="B3" s="17" t="s">
        <v>141</v>
      </c>
      <c r="C3" s="17" t="s">
        <v>75</v>
      </c>
      <c r="D3" s="17" t="s">
        <v>98</v>
      </c>
      <c r="E3" s="17" t="s">
        <v>99</v>
      </c>
      <c r="F3" s="17" t="s">
        <v>100</v>
      </c>
      <c r="G3" s="17" t="s">
        <v>101</v>
      </c>
      <c r="H3" s="17" t="s">
        <v>102</v>
      </c>
      <c r="I3" s="17" t="s">
        <v>103</v>
      </c>
      <c r="J3" s="17" t="s">
        <v>104</v>
      </c>
      <c r="K3" s="17" t="s">
        <v>105</v>
      </c>
      <c r="L3" s="17" t="s">
        <v>106</v>
      </c>
      <c r="M3" s="17" t="s">
        <v>107</v>
      </c>
      <c r="N3" s="17" t="s">
        <v>108</v>
      </c>
      <c r="O3" s="17" t="s">
        <v>109</v>
      </c>
      <c r="P3" s="17" t="s">
        <v>110</v>
      </c>
      <c r="Q3" s="17" t="s">
        <v>111</v>
      </c>
      <c r="R3" s="17" t="s">
        <v>112</v>
      </c>
      <c r="S3" s="17" t="s">
        <v>113</v>
      </c>
      <c r="T3" s="17" t="s">
        <v>114</v>
      </c>
      <c r="U3" s="17" t="s">
        <v>115</v>
      </c>
      <c r="V3" s="17" t="s">
        <v>116</v>
      </c>
      <c r="W3" s="17" t="s">
        <v>117</v>
      </c>
    </row>
    <row r="4" spans="1:23">
      <c r="A4" s="27" t="s">
        <v>119</v>
      </c>
      <c r="B4" s="27" t="s">
        <v>70</v>
      </c>
      <c r="C4" s="23">
        <v>1.6766269980940141E-4</v>
      </c>
      <c r="D4" s="23">
        <v>1.6367648907483119E-4</v>
      </c>
      <c r="E4" s="23">
        <v>1.5857513011569301E-4</v>
      </c>
      <c r="F4" s="23">
        <v>1.531783319342856E-4</v>
      </c>
      <c r="G4" s="23">
        <v>1.5420209035633389E-4</v>
      </c>
      <c r="H4" s="23">
        <v>1.5391382857362959E-4</v>
      </c>
      <c r="I4" s="23">
        <v>1.4697410003945672E-4</v>
      </c>
      <c r="J4" s="23">
        <v>1.4694406888349719E-4</v>
      </c>
      <c r="K4" s="23">
        <v>1.404500113184928E-4</v>
      </c>
      <c r="L4" s="23">
        <v>1.4230806210427659E-4</v>
      </c>
      <c r="M4" s="23">
        <v>1.3695150080964992E-4</v>
      </c>
      <c r="N4" s="23">
        <v>1.44912859622049E-4</v>
      </c>
      <c r="O4" s="23">
        <v>1.4935265663031092E-4</v>
      </c>
      <c r="P4" s="23">
        <v>1.4174164116526931E-4</v>
      </c>
      <c r="Q4" s="23">
        <v>1.4877531821607949E-4</v>
      </c>
      <c r="R4" s="23">
        <v>1.8895606442751671E-4</v>
      </c>
      <c r="S4" s="23">
        <v>2.2053317791704568E-4</v>
      </c>
      <c r="T4" s="23">
        <v>2.0438663315469892E-4</v>
      </c>
      <c r="U4" s="23">
        <v>1.8992145533764721E-4</v>
      </c>
      <c r="V4" s="23">
        <v>2.8830854498910482E-4</v>
      </c>
      <c r="W4" s="23">
        <v>2.6719976275959071E-4</v>
      </c>
    </row>
    <row r="5" spans="1:23">
      <c r="A5" s="27" t="s">
        <v>120</v>
      </c>
      <c r="B5" s="27" t="s">
        <v>70</v>
      </c>
      <c r="C5" s="23">
        <v>1.4701556479748302E-4</v>
      </c>
      <c r="D5" s="23">
        <v>1.4902035660963779E-4</v>
      </c>
      <c r="E5" s="23">
        <v>1.489037370720366E-4</v>
      </c>
      <c r="F5" s="23">
        <v>1.490525756111011E-4</v>
      </c>
      <c r="G5" s="23">
        <v>1.661634130035427E-4</v>
      </c>
      <c r="H5" s="23">
        <v>1.7227693847488018E-4</v>
      </c>
      <c r="I5" s="23">
        <v>1.6684929242650744E-4</v>
      </c>
      <c r="J5" s="23">
        <v>1.7654953975482061E-4</v>
      </c>
      <c r="K5" s="23">
        <v>1.6563239144188341E-4</v>
      </c>
      <c r="L5" s="23">
        <v>1.725608281540221E-4</v>
      </c>
      <c r="M5" s="23">
        <v>1.682029309728735E-4</v>
      </c>
      <c r="N5" s="23">
        <v>1.7748868744712609E-4</v>
      </c>
      <c r="O5" s="23">
        <v>1.761120409021517E-4</v>
      </c>
      <c r="P5" s="23">
        <v>1.851448131799041E-4</v>
      </c>
      <c r="Q5" s="23">
        <v>2.040188403209234E-4</v>
      </c>
      <c r="R5" s="23">
        <v>2.1975865316525931E-4</v>
      </c>
      <c r="S5" s="23">
        <v>2.4275614584561299E-4</v>
      </c>
      <c r="T5" s="23">
        <v>2.5001576694725204E-4</v>
      </c>
      <c r="U5" s="23">
        <v>2.45430723047292E-4</v>
      </c>
      <c r="V5" s="23">
        <v>2.6731424998724802E-4</v>
      </c>
      <c r="W5" s="23">
        <v>2.7516678993369395E-4</v>
      </c>
    </row>
    <row r="6" spans="1:23">
      <c r="A6" s="27" t="s">
        <v>121</v>
      </c>
      <c r="B6" s="27" t="s">
        <v>70</v>
      </c>
      <c r="C6" s="23">
        <v>3.6843939082657298E-5</v>
      </c>
      <c r="D6" s="23">
        <v>3.4146375309087175E-5</v>
      </c>
      <c r="E6" s="23">
        <v>3.1729713402044139E-5</v>
      </c>
      <c r="F6" s="23">
        <v>2.9323192229417914E-5</v>
      </c>
      <c r="G6" s="23">
        <v>2.7176267034854649E-5</v>
      </c>
      <c r="H6" s="23">
        <v>2.5186530994698138E-5</v>
      </c>
      <c r="I6" s="23">
        <v>2.3403989525084331E-5</v>
      </c>
      <c r="J6" s="23">
        <v>2.1628927910049081E-5</v>
      </c>
      <c r="K6" s="23">
        <v>2.0045345539542619E-5</v>
      </c>
      <c r="L6" s="23">
        <v>1.8577706646891811E-5</v>
      </c>
      <c r="M6" s="23">
        <v>1.7262895468036949E-5</v>
      </c>
      <c r="N6" s="23">
        <v>1.5953601465967859E-5</v>
      </c>
      <c r="O6" s="23">
        <v>1.4785543477487878E-5</v>
      </c>
      <c r="P6" s="23">
        <v>1.37030059570578E-5</v>
      </c>
      <c r="Q6" s="23">
        <v>1.273319489486893E-5</v>
      </c>
      <c r="R6" s="23">
        <v>1.176745332886713E-5</v>
      </c>
      <c r="S6" s="23">
        <v>1.0905888127168289E-5</v>
      </c>
      <c r="T6" s="23">
        <v>1.0107403234864639E-5</v>
      </c>
      <c r="U6" s="23">
        <v>9.3920659214391508E-6</v>
      </c>
      <c r="V6" s="23">
        <v>8.6797302880139598E-6</v>
      </c>
      <c r="W6" s="23">
        <v>8.0442356429713286E-6</v>
      </c>
    </row>
    <row r="7" spans="1:23">
      <c r="A7" s="27" t="s">
        <v>122</v>
      </c>
      <c r="B7" s="27" t="s">
        <v>70</v>
      </c>
      <c r="C7" s="23">
        <v>1.336561516986991E-4</v>
      </c>
      <c r="D7" s="23">
        <v>1.3603739885530909E-4</v>
      </c>
      <c r="E7" s="23">
        <v>1.4089212899849566E-4</v>
      </c>
      <c r="F7" s="23">
        <v>1.394916730405536E-4</v>
      </c>
      <c r="G7" s="23">
        <v>1.4460048962368081E-4</v>
      </c>
      <c r="H7" s="23">
        <v>1.4873048896219809E-4</v>
      </c>
      <c r="I7" s="23">
        <v>1.4359450345637146E-4</v>
      </c>
      <c r="J7" s="23">
        <v>1.6253298731366928E-4</v>
      </c>
      <c r="K7" s="23">
        <v>1.6041869772409427E-4</v>
      </c>
      <c r="L7" s="23">
        <v>1.6885614427758133E-4</v>
      </c>
      <c r="M7" s="23">
        <v>1.6219194027993522E-4</v>
      </c>
      <c r="N7" s="23">
        <v>1.7530902476107002E-4</v>
      </c>
      <c r="O7" s="23">
        <v>1.7520191139287747E-4</v>
      </c>
      <c r="P7" s="23">
        <v>1.7893538027094743E-4</v>
      </c>
      <c r="Q7" s="23">
        <v>2.2254031463984103E-4</v>
      </c>
      <c r="R7" s="23">
        <v>2.9765960798515276E-4</v>
      </c>
      <c r="S7" s="23">
        <v>6.9084588548065792E-4</v>
      </c>
      <c r="T7" s="23">
        <v>6.402689600431313E-4</v>
      </c>
      <c r="U7" s="23">
        <v>6.1389413401373937E-4</v>
      </c>
      <c r="V7" s="23">
        <v>7.4762368592000297E-4</v>
      </c>
      <c r="W7" s="23">
        <v>6.9290053905107861E-4</v>
      </c>
    </row>
    <row r="8" spans="1:23">
      <c r="A8" s="27" t="s">
        <v>123</v>
      </c>
      <c r="B8" s="27" t="s">
        <v>70</v>
      </c>
      <c r="C8" s="23">
        <v>0</v>
      </c>
      <c r="D8" s="23">
        <v>0</v>
      </c>
      <c r="E8" s="23">
        <v>0</v>
      </c>
      <c r="F8" s="23">
        <v>0</v>
      </c>
      <c r="G8" s="23">
        <v>0</v>
      </c>
      <c r="H8" s="23">
        <v>0</v>
      </c>
      <c r="I8" s="23">
        <v>0</v>
      </c>
      <c r="J8" s="23">
        <v>0</v>
      </c>
      <c r="K8" s="23">
        <v>0</v>
      </c>
      <c r="L8" s="23">
        <v>572.31882253480103</v>
      </c>
      <c r="M8" s="23">
        <v>1360.1982521254429</v>
      </c>
      <c r="N8" s="23">
        <v>2524.286760063374</v>
      </c>
      <c r="O8" s="23">
        <v>3513.9396022901792</v>
      </c>
      <c r="P8" s="23">
        <v>4345.1421757480948</v>
      </c>
      <c r="Q8" s="23">
        <v>5049.0642934080142</v>
      </c>
      <c r="R8" s="23">
        <v>5600.8536870103553</v>
      </c>
      <c r="S8" s="23">
        <v>6057.0758374655488</v>
      </c>
      <c r="T8" s="23">
        <v>6416.4686863816924</v>
      </c>
      <c r="U8" s="23">
        <v>6727.8753250408963</v>
      </c>
      <c r="V8" s="23">
        <v>6931.0748108238859</v>
      </c>
      <c r="W8" s="23">
        <v>6423.6096269401205</v>
      </c>
    </row>
    <row r="9" spans="1:23">
      <c r="A9" s="21" t="s">
        <v>36</v>
      </c>
      <c r="B9" s="21" t="s">
        <v>142</v>
      </c>
      <c r="C9" s="28">
        <v>4.8517835538824082E-4</v>
      </c>
      <c r="D9" s="28">
        <v>4.8288061984886525E-4</v>
      </c>
      <c r="E9" s="28">
        <v>4.8010070958826945E-4</v>
      </c>
      <c r="F9" s="28">
        <v>4.7104577281535827E-4</v>
      </c>
      <c r="G9" s="28">
        <v>4.9214226001841207E-4</v>
      </c>
      <c r="H9" s="28">
        <v>5.0010778700540601E-4</v>
      </c>
      <c r="I9" s="28">
        <v>4.8082188544741996E-4</v>
      </c>
      <c r="J9" s="28">
        <v>5.0765552386203619E-4</v>
      </c>
      <c r="K9" s="28">
        <v>4.8654644602401311E-4</v>
      </c>
      <c r="L9" s="28">
        <v>572.31932483754224</v>
      </c>
      <c r="M9" s="28">
        <v>1360.1987367347103</v>
      </c>
      <c r="N9" s="28">
        <v>2524.2872737275475</v>
      </c>
      <c r="O9" s="28">
        <v>3513.9401177423315</v>
      </c>
      <c r="P9" s="28">
        <v>4345.1426952729353</v>
      </c>
      <c r="Q9" s="28">
        <v>5049.0648814756823</v>
      </c>
      <c r="R9" s="28">
        <v>5600.8544051521339</v>
      </c>
      <c r="S9" s="28">
        <v>6057.0770025066458</v>
      </c>
      <c r="T9" s="28">
        <v>6416.4697911604553</v>
      </c>
      <c r="U9" s="28">
        <v>6727.876383679275</v>
      </c>
      <c r="V9" s="28">
        <v>6931.0761227500971</v>
      </c>
      <c r="W9" s="28">
        <v>6423.6108702514475</v>
      </c>
    </row>
    <row r="12" spans="1:23">
      <c r="A12" s="7" t="s">
        <v>93</v>
      </c>
    </row>
  </sheetData>
  <sheetProtection algorithmName="SHA-512" hashValue="F5FZuULCfXNcEIPeNiULvZyu6Wbin7P6ElznSSWDB/qzYC+vBG/8nEi8M+LdYz74hjQckRWPDEezrf9tglYQVg==" saltValue="zNg6MI9t4ZMBkU08KH4ycw==" spinCount="100000" sheet="1" objects="1" scenarios="1"/>
  <pageMargins left="0.7" right="0.7" top="0.75" bottom="0.75" header="0.3" footer="0.3"/>
  <pageSetup paperSize="9" orientation="portrait" horizontalDpi="30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57E188"/>
  </sheetPr>
  <dimension ref="A1:W1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143</v>
      </c>
      <c r="B1" s="17"/>
      <c r="C1" s="17"/>
      <c r="D1" s="17"/>
      <c r="E1" s="17"/>
      <c r="F1" s="17"/>
      <c r="G1" s="17"/>
      <c r="H1" s="17"/>
      <c r="I1" s="17"/>
      <c r="J1" s="17"/>
      <c r="K1" s="17"/>
      <c r="L1" s="17"/>
      <c r="M1" s="17"/>
      <c r="N1" s="17"/>
      <c r="O1" s="17"/>
      <c r="P1" s="17"/>
      <c r="Q1" s="17"/>
      <c r="R1" s="17"/>
      <c r="S1" s="17"/>
      <c r="T1" s="17"/>
      <c r="U1" s="17"/>
      <c r="V1" s="17"/>
      <c r="W1" s="17"/>
    </row>
    <row r="2" spans="1:23">
      <c r="A2" s="26" t="s">
        <v>63</v>
      </c>
      <c r="B2" s="16" t="s">
        <v>130</v>
      </c>
    </row>
    <row r="3" spans="1:23">
      <c r="A3" s="17" t="s">
        <v>96</v>
      </c>
      <c r="B3" s="17" t="s">
        <v>141</v>
      </c>
      <c r="C3" s="17" t="s">
        <v>75</v>
      </c>
      <c r="D3" s="17" t="s">
        <v>98</v>
      </c>
      <c r="E3" s="17" t="s">
        <v>99</v>
      </c>
      <c r="F3" s="17" t="s">
        <v>100</v>
      </c>
      <c r="G3" s="17" t="s">
        <v>101</v>
      </c>
      <c r="H3" s="17" t="s">
        <v>102</v>
      </c>
      <c r="I3" s="17" t="s">
        <v>103</v>
      </c>
      <c r="J3" s="17" t="s">
        <v>104</v>
      </c>
      <c r="K3" s="17" t="s">
        <v>105</v>
      </c>
      <c r="L3" s="17" t="s">
        <v>106</v>
      </c>
      <c r="M3" s="17" t="s">
        <v>107</v>
      </c>
      <c r="N3" s="17" t="s">
        <v>108</v>
      </c>
      <c r="O3" s="17" t="s">
        <v>109</v>
      </c>
      <c r="P3" s="17" t="s">
        <v>110</v>
      </c>
      <c r="Q3" s="17" t="s">
        <v>111</v>
      </c>
      <c r="R3" s="17" t="s">
        <v>112</v>
      </c>
      <c r="S3" s="17" t="s">
        <v>113</v>
      </c>
      <c r="T3" s="17" t="s">
        <v>114</v>
      </c>
      <c r="U3" s="17" t="s">
        <v>115</v>
      </c>
      <c r="V3" s="17" t="s">
        <v>116</v>
      </c>
      <c r="W3" s="17" t="s">
        <v>117</v>
      </c>
    </row>
    <row r="4" spans="1:23">
      <c r="A4" s="27" t="s">
        <v>119</v>
      </c>
      <c r="B4" s="27" t="s">
        <v>63</v>
      </c>
      <c r="C4" s="23">
        <v>3.7250035599999999E-4</v>
      </c>
      <c r="D4" s="23">
        <v>3.7256421599999998E-4</v>
      </c>
      <c r="E4" s="23">
        <v>3.7547677099999998E-4</v>
      </c>
      <c r="F4" s="23">
        <v>3.7435075399999993E-4</v>
      </c>
      <c r="G4" s="23">
        <v>3.7448821999999996E-4</v>
      </c>
      <c r="H4" s="23">
        <v>3.7429460599999997E-4</v>
      </c>
      <c r="I4" s="23">
        <v>3.7529688200000001E-4</v>
      </c>
      <c r="J4" s="23">
        <v>3.7481372099999987E-4</v>
      </c>
      <c r="K4" s="23">
        <v>3.7303656999999998E-4</v>
      </c>
      <c r="L4" s="23">
        <v>3.7339374000000005E-4</v>
      </c>
      <c r="M4" s="23">
        <v>3.7424133999999998E-4</v>
      </c>
      <c r="N4" s="23">
        <v>3.7718834500000001E-4</v>
      </c>
      <c r="O4" s="23">
        <v>1695.1240255</v>
      </c>
      <c r="P4" s="23">
        <v>3.7797895400000004E-4</v>
      </c>
      <c r="Q4" s="23">
        <v>3.8074020599999995E-4</v>
      </c>
      <c r="R4" s="23">
        <v>4421.471098</v>
      </c>
      <c r="S4" s="23">
        <v>23152.910274699996</v>
      </c>
      <c r="T4" s="23">
        <v>569.03374585000006</v>
      </c>
      <c r="U4" s="23">
        <v>3.92281915E-4</v>
      </c>
      <c r="V4" s="23">
        <v>8298.0381242000003</v>
      </c>
      <c r="W4" s="23">
        <v>3.9058578099999996E-4</v>
      </c>
    </row>
    <row r="5" spans="1:23">
      <c r="A5" s="27" t="s">
        <v>120</v>
      </c>
      <c r="B5" s="27" t="s">
        <v>63</v>
      </c>
      <c r="C5" s="23">
        <v>4.4429206500000001E-4</v>
      </c>
      <c r="D5" s="23">
        <v>4.4375853000000004E-4</v>
      </c>
      <c r="E5" s="23">
        <v>4.4560753500000002E-4</v>
      </c>
      <c r="F5" s="23">
        <v>4.4446119900000002E-4</v>
      </c>
      <c r="G5" s="23">
        <v>4.445063099999999E-4</v>
      </c>
      <c r="H5" s="23">
        <v>4.444292109999999E-4</v>
      </c>
      <c r="I5" s="23">
        <v>4.4548776099999989E-4</v>
      </c>
      <c r="J5" s="23">
        <v>4.45155794E-4</v>
      </c>
      <c r="K5" s="23">
        <v>4.4280834999999984E-4</v>
      </c>
      <c r="L5" s="23">
        <v>4.4280001999999995E-4</v>
      </c>
      <c r="M5" s="23">
        <v>4.4416953599999998E-4</v>
      </c>
      <c r="N5" s="23">
        <v>4.4348138899999998E-4</v>
      </c>
      <c r="O5" s="23">
        <v>4.4378302400000002E-4</v>
      </c>
      <c r="P5" s="23">
        <v>4.4360263999999996E-4</v>
      </c>
      <c r="Q5" s="23">
        <v>4.4771340499999987E-4</v>
      </c>
      <c r="R5" s="23">
        <v>4.4780541999999996E-4</v>
      </c>
      <c r="S5" s="23">
        <v>844.01038543454001</v>
      </c>
      <c r="T5" s="23">
        <v>921.06327823202503</v>
      </c>
      <c r="U5" s="23">
        <v>462.13696486443001</v>
      </c>
      <c r="V5" s="23">
        <v>5627.0146424000004</v>
      </c>
      <c r="W5" s="23">
        <v>597.84576256598007</v>
      </c>
    </row>
    <row r="6" spans="1:23">
      <c r="A6" s="27" t="s">
        <v>121</v>
      </c>
      <c r="B6" s="27" t="s">
        <v>63</v>
      </c>
      <c r="C6" s="23">
        <v>3.9018606499999984E-4</v>
      </c>
      <c r="D6" s="23">
        <v>3.8965356600000002E-4</v>
      </c>
      <c r="E6" s="23">
        <v>3.91262711E-4</v>
      </c>
      <c r="F6" s="23">
        <v>3.91618879E-4</v>
      </c>
      <c r="G6" s="23">
        <v>3.9005223800000008E-4</v>
      </c>
      <c r="H6" s="23">
        <v>3.8984612699999993E-4</v>
      </c>
      <c r="I6" s="23">
        <v>3.9208110599999997E-4</v>
      </c>
      <c r="J6" s="23">
        <v>3.9151484500000002E-4</v>
      </c>
      <c r="K6" s="23">
        <v>3.9200343500000003E-4</v>
      </c>
      <c r="L6" s="23">
        <v>3.9253038499999991E-4</v>
      </c>
      <c r="M6" s="23">
        <v>3.9366493400000001E-4</v>
      </c>
      <c r="N6" s="23">
        <v>3.9422105399999999E-4</v>
      </c>
      <c r="O6" s="23">
        <v>3.9507467499999994E-4</v>
      </c>
      <c r="P6" s="23">
        <v>3.9574770199999996E-4</v>
      </c>
      <c r="Q6" s="23">
        <v>181.04347693174989</v>
      </c>
      <c r="R6" s="23">
        <v>368.94009474152995</v>
      </c>
      <c r="S6" s="23">
        <v>1300.3122453999999</v>
      </c>
      <c r="T6" s="23">
        <v>4.0589014299999998E-4</v>
      </c>
      <c r="U6" s="23">
        <v>4.0987578399999993E-4</v>
      </c>
      <c r="V6" s="23">
        <v>2960.8091880000002</v>
      </c>
      <c r="W6" s="23">
        <v>49.994968974317999</v>
      </c>
    </row>
    <row r="7" spans="1:23">
      <c r="A7" s="27" t="s">
        <v>122</v>
      </c>
      <c r="B7" s="27" t="s">
        <v>63</v>
      </c>
      <c r="C7" s="23">
        <v>3.6728673800000001E-4</v>
      </c>
      <c r="D7" s="23">
        <v>3.6684262099999999E-4</v>
      </c>
      <c r="E7" s="23">
        <v>3.7535377900000001E-4</v>
      </c>
      <c r="F7" s="23">
        <v>3.7081757399999999E-4</v>
      </c>
      <c r="G7" s="23">
        <v>3.7052899000000002E-4</v>
      </c>
      <c r="H7" s="23">
        <v>3.6953974000000002E-4</v>
      </c>
      <c r="I7" s="23">
        <v>3.7068100500000002E-4</v>
      </c>
      <c r="J7" s="23">
        <v>3.7047440600000004E-4</v>
      </c>
      <c r="K7" s="23">
        <v>3.7032993400000003E-4</v>
      </c>
      <c r="L7" s="23">
        <v>3.7114645000000003E-4</v>
      </c>
      <c r="M7" s="23">
        <v>3.7177779000000004E-4</v>
      </c>
      <c r="N7" s="23">
        <v>3.7430368099999997E-4</v>
      </c>
      <c r="O7" s="23">
        <v>3.7507034900000004E-4</v>
      </c>
      <c r="P7" s="23">
        <v>3.75537654E-4</v>
      </c>
      <c r="Q7" s="23">
        <v>4729.403731899999</v>
      </c>
      <c r="R7" s="23">
        <v>6281.4023399999996</v>
      </c>
      <c r="S7" s="23">
        <v>3516.5767222999998</v>
      </c>
      <c r="T7" s="23">
        <v>3.8915813700000001E-4</v>
      </c>
      <c r="U7" s="23">
        <v>3.9276140100000001E-4</v>
      </c>
      <c r="V7" s="23">
        <v>234.86326040351497</v>
      </c>
      <c r="W7" s="23">
        <v>8.8867864605160012</v>
      </c>
    </row>
    <row r="8" spans="1:23">
      <c r="A8" s="27" t="s">
        <v>123</v>
      </c>
      <c r="B8" s="27" t="s">
        <v>63</v>
      </c>
      <c r="C8" s="23">
        <v>2.1887122999999999E-4</v>
      </c>
      <c r="D8" s="23">
        <v>2.1846514E-4</v>
      </c>
      <c r="E8" s="23">
        <v>2.19290975E-4</v>
      </c>
      <c r="F8" s="23">
        <v>2.1867003099999998E-4</v>
      </c>
      <c r="G8" s="23">
        <v>2.1768455400000003E-4</v>
      </c>
      <c r="H8" s="23">
        <v>2.1747065000000002E-4</v>
      </c>
      <c r="I8" s="23">
        <v>2.179967259999999E-4</v>
      </c>
      <c r="J8" s="23">
        <v>2.1736403499999997E-4</v>
      </c>
      <c r="K8" s="23">
        <v>2.1732122999999998E-4</v>
      </c>
      <c r="L8" s="23">
        <v>2.1726275999999999E-4</v>
      </c>
      <c r="M8" s="23">
        <v>2.1775512400000002E-4</v>
      </c>
      <c r="N8" s="23">
        <v>2.1715558E-4</v>
      </c>
      <c r="O8" s="23">
        <v>2.1713118E-4</v>
      </c>
      <c r="P8" s="23">
        <v>2.1706291599999999E-4</v>
      </c>
      <c r="Q8" s="23">
        <v>2.1760683000000001E-4</v>
      </c>
      <c r="R8" s="23">
        <v>2.1695921000000002E-4</v>
      </c>
      <c r="S8" s="23">
        <v>2.1696070600000001E-4</v>
      </c>
      <c r="T8" s="23">
        <v>2.1691750100000001E-4</v>
      </c>
      <c r="U8" s="23">
        <v>2.1749388399999996E-4</v>
      </c>
      <c r="V8" s="23">
        <v>2.16841035E-4</v>
      </c>
      <c r="W8" s="23">
        <v>2.1685194200000003E-4</v>
      </c>
    </row>
    <row r="9" spans="1:23">
      <c r="A9" s="21" t="s">
        <v>36</v>
      </c>
      <c r="B9" s="21" t="s">
        <v>142</v>
      </c>
      <c r="C9" s="28">
        <v>1.7931364539999998E-3</v>
      </c>
      <c r="D9" s="28">
        <v>1.7912840730000001E-3</v>
      </c>
      <c r="E9" s="28">
        <v>1.8069917710000002E-3</v>
      </c>
      <c r="F9" s="28">
        <v>1.7999184369999997E-3</v>
      </c>
      <c r="G9" s="28">
        <v>1.7972603119999998E-3</v>
      </c>
      <c r="H9" s="28">
        <v>1.7955803339999997E-3</v>
      </c>
      <c r="I9" s="28">
        <v>1.8015434799999999E-3</v>
      </c>
      <c r="J9" s="28">
        <v>1.799322801E-3</v>
      </c>
      <c r="K9" s="28">
        <v>1.795499519E-3</v>
      </c>
      <c r="L9" s="28">
        <v>1.7971333549999999E-3</v>
      </c>
      <c r="M9" s="28">
        <v>1.801608724E-3</v>
      </c>
      <c r="N9" s="28">
        <v>1.806350049E-3</v>
      </c>
      <c r="O9" s="28">
        <v>1695.125456559228</v>
      </c>
      <c r="P9" s="28">
        <v>1.8099298660000001E-3</v>
      </c>
      <c r="Q9" s="28">
        <v>4910.4482548921897</v>
      </c>
      <c r="R9" s="28">
        <v>11071.814197506159</v>
      </c>
      <c r="S9" s="28">
        <v>28813.809844795243</v>
      </c>
      <c r="T9" s="28">
        <v>1490.0980360478061</v>
      </c>
      <c r="U9" s="28">
        <v>462.13837727741401</v>
      </c>
      <c r="V9" s="28">
        <v>17120.725431844552</v>
      </c>
      <c r="W9" s="28">
        <v>656.72812543853706</v>
      </c>
    </row>
    <row r="12" spans="1:23">
      <c r="A12" s="7" t="s">
        <v>93</v>
      </c>
    </row>
  </sheetData>
  <sheetProtection algorithmName="SHA-512" hashValue="ySTGV8+/w25h+Jy71GDEnpAIoL+2I5w2OgjlUPkZNcu6/WxD6vP0iwHo4kgFb3VFg8tB4MXH4PoNOQFHSf1P9A==" saltValue="E5ZtEzlGUjCZyixr1L0TTA==" spinCount="100000" sheet="1" objects="1" scenarios="1"/>
  <pageMargins left="0.7" right="0.7" top="0.75" bottom="0.75" header="0.3" footer="0.3"/>
  <pageSetup paperSize="9" orientation="portrait" horizontalDpi="30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57E188"/>
  </sheetPr>
  <dimension ref="A1:W8"/>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144</v>
      </c>
      <c r="B1" s="17"/>
      <c r="C1" s="17"/>
      <c r="D1" s="17"/>
      <c r="E1" s="17"/>
      <c r="F1" s="17"/>
      <c r="G1" s="17"/>
      <c r="H1" s="17"/>
      <c r="I1" s="17"/>
      <c r="J1" s="17"/>
      <c r="K1" s="17"/>
      <c r="L1" s="17"/>
      <c r="M1" s="17"/>
      <c r="N1" s="17"/>
      <c r="O1" s="17"/>
      <c r="P1" s="17"/>
      <c r="Q1" s="17"/>
      <c r="R1" s="17"/>
      <c r="S1" s="17"/>
      <c r="T1" s="17"/>
      <c r="U1" s="17"/>
      <c r="V1" s="17"/>
      <c r="W1" s="17"/>
    </row>
    <row r="2" spans="1:23">
      <c r="A2" s="26" t="s">
        <v>71</v>
      </c>
      <c r="B2" s="16" t="s">
        <v>130</v>
      </c>
    </row>
    <row r="3" spans="1:23">
      <c r="A3" s="17" t="s">
        <v>96</v>
      </c>
      <c r="B3" s="17" t="s">
        <v>141</v>
      </c>
      <c r="C3" s="17" t="s">
        <v>75</v>
      </c>
      <c r="D3" s="17" t="s">
        <v>98</v>
      </c>
      <c r="E3" s="17" t="s">
        <v>99</v>
      </c>
      <c r="F3" s="17" t="s">
        <v>100</v>
      </c>
      <c r="G3" s="17" t="s">
        <v>101</v>
      </c>
      <c r="H3" s="17" t="s">
        <v>102</v>
      </c>
      <c r="I3" s="17" t="s">
        <v>103</v>
      </c>
      <c r="J3" s="17" t="s">
        <v>104</v>
      </c>
      <c r="K3" s="17" t="s">
        <v>105</v>
      </c>
      <c r="L3" s="17" t="s">
        <v>106</v>
      </c>
      <c r="M3" s="17" t="s">
        <v>107</v>
      </c>
      <c r="N3" s="17" t="s">
        <v>108</v>
      </c>
      <c r="O3" s="17" t="s">
        <v>109</v>
      </c>
      <c r="P3" s="17" t="s">
        <v>110</v>
      </c>
      <c r="Q3" s="17" t="s">
        <v>111</v>
      </c>
      <c r="R3" s="17" t="s">
        <v>112</v>
      </c>
      <c r="S3" s="17" t="s">
        <v>113</v>
      </c>
      <c r="T3" s="17" t="s">
        <v>114</v>
      </c>
      <c r="U3" s="17" t="s">
        <v>115</v>
      </c>
      <c r="V3" s="17" t="s">
        <v>116</v>
      </c>
      <c r="W3" s="17" t="s">
        <v>117</v>
      </c>
    </row>
    <row r="4" spans="1:23">
      <c r="A4" s="27" t="s">
        <v>123</v>
      </c>
      <c r="B4" s="27" t="s">
        <v>71</v>
      </c>
      <c r="C4" s="23">
        <v>1142.7647427527438</v>
      </c>
      <c r="D4" s="23">
        <v>1284.18642278069</v>
      </c>
      <c r="E4" s="23">
        <v>1173.56963295369</v>
      </c>
      <c r="F4" s="23">
        <v>707.91522550000002</v>
      </c>
      <c r="G4" s="23">
        <v>687.20762500000001</v>
      </c>
      <c r="H4" s="23">
        <v>1608.1060239999999</v>
      </c>
      <c r="I4" s="23">
        <v>1832.8724099999999</v>
      </c>
      <c r="J4" s="23">
        <v>1796.7916800000003</v>
      </c>
      <c r="K4" s="23">
        <v>1812.7549360000003</v>
      </c>
      <c r="L4" s="23">
        <v>1801.0370839999998</v>
      </c>
      <c r="M4" s="23">
        <v>1993.3666899999998</v>
      </c>
      <c r="N4" s="23">
        <v>1798.1145839999999</v>
      </c>
      <c r="O4" s="23">
        <v>1701.4892659999998</v>
      </c>
      <c r="P4" s="23">
        <v>1708.5229200000001</v>
      </c>
      <c r="Q4" s="23">
        <v>1673.251227</v>
      </c>
      <c r="R4" s="23">
        <v>1660.604926</v>
      </c>
      <c r="S4" s="23">
        <v>1523.1093989999997</v>
      </c>
      <c r="T4" s="23">
        <v>1459.336671</v>
      </c>
      <c r="U4" s="23">
        <v>1354.3115419999999</v>
      </c>
      <c r="V4" s="23">
        <v>1313.525705</v>
      </c>
      <c r="W4" s="23">
        <v>1159.7128369999998</v>
      </c>
    </row>
    <row r="5" spans="1:23">
      <c r="A5" s="21" t="s">
        <v>36</v>
      </c>
      <c r="B5" s="21" t="s">
        <v>142</v>
      </c>
      <c r="C5" s="28">
        <v>1142.7647427527438</v>
      </c>
      <c r="D5" s="28">
        <v>1284.18642278069</v>
      </c>
      <c r="E5" s="28">
        <v>1173.56963295369</v>
      </c>
      <c r="F5" s="28">
        <v>707.91522550000002</v>
      </c>
      <c r="G5" s="28">
        <v>687.20762500000001</v>
      </c>
      <c r="H5" s="28">
        <v>1608.1060239999999</v>
      </c>
      <c r="I5" s="28">
        <v>1832.8724099999999</v>
      </c>
      <c r="J5" s="28">
        <v>1796.7916800000003</v>
      </c>
      <c r="K5" s="28">
        <v>1812.7549360000003</v>
      </c>
      <c r="L5" s="28">
        <v>1801.0370839999998</v>
      </c>
      <c r="M5" s="28">
        <v>1993.3666899999998</v>
      </c>
      <c r="N5" s="28">
        <v>1798.1145839999999</v>
      </c>
      <c r="O5" s="28">
        <v>1701.4892659999998</v>
      </c>
      <c r="P5" s="28">
        <v>1708.5229200000001</v>
      </c>
      <c r="Q5" s="28">
        <v>1673.251227</v>
      </c>
      <c r="R5" s="28">
        <v>1660.604926</v>
      </c>
      <c r="S5" s="28">
        <v>1523.1093989999997</v>
      </c>
      <c r="T5" s="28">
        <v>1459.336671</v>
      </c>
      <c r="U5" s="28">
        <v>1354.3115419999999</v>
      </c>
      <c r="V5" s="28">
        <v>1313.525705</v>
      </c>
      <c r="W5" s="28">
        <v>1159.7128369999998</v>
      </c>
    </row>
    <row r="8" spans="1:23">
      <c r="A8" s="7" t="s">
        <v>93</v>
      </c>
    </row>
  </sheetData>
  <sheetProtection algorithmName="SHA-512" hashValue="isjtBNcQA80YKR6A/NJp+FBct5NxVOSXA+bO13njZYjLsQmwEGCToDi4zgW22ESvDx1SU5ifuHkNGT7ugbc7Ew==" saltValue="XOxTFDyD9KRKdNXYy+vfzA==" spinCount="100000" sheet="1" objects="1" scenarios="1"/>
  <pageMargins left="0.7" right="0.7" top="0.75" bottom="0.75" header="0.3" footer="0.3"/>
  <pageSetup paperSize="9" orientation="portrait" horizontalDpi="30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5A0A42"/>
  </sheetPr>
  <dimension ref="A1:Y154"/>
  <sheetViews>
    <sheetView zoomScale="85" zoomScaleNormal="85" workbookViewId="0"/>
  </sheetViews>
  <sheetFormatPr defaultColWidth="9.140625" defaultRowHeight="15"/>
  <cols>
    <col min="1" max="1" width="9.28515625" style="7" customWidth="1"/>
    <col min="2" max="2" width="30.5703125" style="7" customWidth="1"/>
    <col min="3" max="23" width="9.28515625" style="7" customWidth="1"/>
    <col min="24" max="16384" width="9.140625" style="7"/>
  </cols>
  <sheetData>
    <row r="1" spans="1:25" s="26" customFormat="1" ht="23.25" customHeight="1">
      <c r="A1" s="25" t="s">
        <v>145</v>
      </c>
      <c r="B1" s="17"/>
      <c r="C1" s="17"/>
      <c r="D1" s="17"/>
      <c r="E1" s="17"/>
      <c r="F1" s="17"/>
      <c r="G1" s="17"/>
      <c r="H1" s="17"/>
      <c r="I1" s="17"/>
      <c r="J1" s="17"/>
      <c r="K1" s="17"/>
      <c r="L1" s="17"/>
      <c r="M1" s="17"/>
      <c r="N1" s="17"/>
      <c r="O1" s="17"/>
      <c r="P1" s="17"/>
      <c r="Q1" s="17"/>
      <c r="R1" s="17"/>
      <c r="S1" s="17"/>
      <c r="T1" s="17"/>
      <c r="U1" s="17"/>
      <c r="V1" s="17"/>
      <c r="W1" s="17"/>
    </row>
    <row r="2" spans="1:25" s="26" customFormat="1"/>
    <row r="3" spans="1:25">
      <c r="A3" s="26"/>
      <c r="B3" s="26"/>
      <c r="C3" s="26"/>
      <c r="D3" s="26"/>
      <c r="E3" s="26"/>
      <c r="F3" s="26"/>
      <c r="G3" s="26"/>
      <c r="H3" s="26"/>
      <c r="I3" s="26"/>
      <c r="J3" s="26"/>
      <c r="K3" s="26"/>
      <c r="L3" s="26"/>
      <c r="M3" s="26"/>
      <c r="N3" s="26"/>
      <c r="O3" s="26"/>
      <c r="P3" s="26"/>
      <c r="Q3" s="26"/>
      <c r="R3" s="26"/>
      <c r="S3" s="26"/>
      <c r="T3" s="26"/>
      <c r="U3" s="26"/>
      <c r="V3" s="26"/>
      <c r="W3" s="26"/>
      <c r="X3" s="26"/>
      <c r="Y3" s="26"/>
    </row>
    <row r="4" spans="1:25">
      <c r="A4" s="16" t="s">
        <v>95</v>
      </c>
      <c r="B4" s="16"/>
      <c r="C4" s="26"/>
      <c r="D4" s="26"/>
      <c r="E4" s="26"/>
      <c r="F4" s="26"/>
      <c r="G4" s="26"/>
      <c r="H4" s="26"/>
      <c r="I4" s="26"/>
      <c r="J4" s="26"/>
      <c r="K4" s="26"/>
      <c r="L4" s="26"/>
      <c r="M4" s="26"/>
      <c r="N4" s="26"/>
      <c r="O4" s="26"/>
      <c r="P4" s="26"/>
      <c r="Q4" s="26"/>
      <c r="R4" s="26"/>
      <c r="S4" s="26"/>
      <c r="T4" s="26"/>
      <c r="U4" s="26"/>
      <c r="V4" s="26"/>
      <c r="W4" s="26"/>
    </row>
    <row r="5" spans="1:25">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5">
      <c r="A6" s="27" t="s">
        <v>36</v>
      </c>
      <c r="B6" s="27" t="s">
        <v>60</v>
      </c>
      <c r="C6" s="23">
        <v>79355.951399999976</v>
      </c>
      <c r="D6" s="23">
        <v>77578.669307778648</v>
      </c>
      <c r="E6" s="23">
        <v>77992.861832518902</v>
      </c>
      <c r="F6" s="23">
        <v>76055.065336750005</v>
      </c>
      <c r="G6" s="23">
        <v>75696.177334535518</v>
      </c>
      <c r="H6" s="23">
        <v>74018.829237797472</v>
      </c>
      <c r="I6" s="23">
        <v>73981.728634266794</v>
      </c>
      <c r="J6" s="23">
        <v>75056.603057147033</v>
      </c>
      <c r="K6" s="23">
        <v>59512.923382995665</v>
      </c>
      <c r="L6" s="23">
        <v>58350.37998632752</v>
      </c>
      <c r="M6" s="23">
        <v>56816.350983674674</v>
      </c>
      <c r="N6" s="23">
        <v>59219.392781885086</v>
      </c>
      <c r="O6" s="23">
        <v>59775.171271021711</v>
      </c>
      <c r="P6" s="23">
        <v>60196.298778566677</v>
      </c>
      <c r="Q6" s="23">
        <v>59240.859242994426</v>
      </c>
      <c r="R6" s="23">
        <v>60423.326157552605</v>
      </c>
      <c r="S6" s="23">
        <v>63627.247538889424</v>
      </c>
      <c r="T6" s="23">
        <v>64220.483268755335</v>
      </c>
      <c r="U6" s="23">
        <v>63427.528998743495</v>
      </c>
      <c r="V6" s="23">
        <v>61837.338052524821</v>
      </c>
      <c r="W6" s="23">
        <v>62223.264879201066</v>
      </c>
    </row>
    <row r="7" spans="1:25">
      <c r="A7" s="27" t="s">
        <v>36</v>
      </c>
      <c r="B7" s="27" t="s">
        <v>67</v>
      </c>
      <c r="C7" s="23">
        <v>25361.977419999988</v>
      </c>
      <c r="D7" s="23">
        <v>23279.988799999999</v>
      </c>
      <c r="E7" s="23">
        <v>25735.036899999988</v>
      </c>
      <c r="F7" s="23">
        <v>26779.2052</v>
      </c>
      <c r="G7" s="23">
        <v>26102.087299999999</v>
      </c>
      <c r="H7" s="23">
        <v>25485.509200000004</v>
      </c>
      <c r="I7" s="23">
        <v>20750.701099999998</v>
      </c>
      <c r="J7" s="23">
        <v>21122.149239999999</v>
      </c>
      <c r="K7" s="23">
        <v>20884.418911936616</v>
      </c>
      <c r="L7" s="23">
        <v>20600.262731564664</v>
      </c>
      <c r="M7" s="23">
        <v>19414.798462994975</v>
      </c>
      <c r="N7" s="23">
        <v>19446.836912725754</v>
      </c>
      <c r="O7" s="23">
        <v>18994.30634785572</v>
      </c>
      <c r="P7" s="23">
        <v>19168.873510340793</v>
      </c>
      <c r="Q7" s="23">
        <v>18798.369836324542</v>
      </c>
      <c r="R7" s="23">
        <v>19467.193203386312</v>
      </c>
      <c r="S7" s="23">
        <v>19608.034749792234</v>
      </c>
      <c r="T7" s="23">
        <v>20202.898110809008</v>
      </c>
      <c r="U7" s="23">
        <v>19807.557252140883</v>
      </c>
      <c r="V7" s="23">
        <v>20223.666574864299</v>
      </c>
      <c r="W7" s="23">
        <v>21612.728356999989</v>
      </c>
    </row>
    <row r="8" spans="1:25">
      <c r="A8" s="27" t="s">
        <v>36</v>
      </c>
      <c r="B8" s="27" t="s">
        <v>18</v>
      </c>
      <c r="C8" s="23">
        <v>2252.4521273398391</v>
      </c>
      <c r="D8" s="23">
        <v>2252.4521277770809</v>
      </c>
      <c r="E8" s="23">
        <v>1879.9039905185502</v>
      </c>
      <c r="F8" s="23">
        <v>1723.8376458635032</v>
      </c>
      <c r="G8" s="23">
        <v>1723.5298463818733</v>
      </c>
      <c r="H8" s="23">
        <v>1723.5298469747781</v>
      </c>
      <c r="I8" s="23">
        <v>1728.2518996828346</v>
      </c>
      <c r="J8" s="23">
        <v>1723.52984857049</v>
      </c>
      <c r="K8" s="23">
        <v>1723.5298491477688</v>
      </c>
      <c r="L8" s="23">
        <v>1723.5298499846049</v>
      </c>
      <c r="M8" s="23">
        <v>1728.3157216847201</v>
      </c>
      <c r="N8" s="23">
        <v>1726.5403029495615</v>
      </c>
      <c r="O8" s="23">
        <v>1724.3372797752065</v>
      </c>
      <c r="P8" s="23">
        <v>1724.8600925132303</v>
      </c>
      <c r="Q8" s="23">
        <v>1731.3961128003966</v>
      </c>
      <c r="R8" s="23">
        <v>1683.0775489469111</v>
      </c>
      <c r="S8" s="23">
        <v>1422.4355583011584</v>
      </c>
      <c r="T8" s="23">
        <v>1428.1015876357508</v>
      </c>
      <c r="U8" s="23">
        <v>1697.3089956203164</v>
      </c>
      <c r="V8" s="23">
        <v>1212.2459827502719</v>
      </c>
      <c r="W8" s="23">
        <v>1786.0915159994636</v>
      </c>
    </row>
    <row r="9" spans="1:25">
      <c r="A9" s="27" t="s">
        <v>36</v>
      </c>
      <c r="B9" s="27" t="s">
        <v>28</v>
      </c>
      <c r="C9" s="23">
        <v>959.27178979999996</v>
      </c>
      <c r="D9" s="23">
        <v>767.17323120000003</v>
      </c>
      <c r="E9" s="23">
        <v>765.38171999999997</v>
      </c>
      <c r="F9" s="23">
        <v>152.6952154973645</v>
      </c>
      <c r="G9" s="23">
        <v>152.69521550618055</v>
      </c>
      <c r="H9" s="23">
        <v>153.1983918999999</v>
      </c>
      <c r="I9" s="23">
        <v>153.46628935999999</v>
      </c>
      <c r="J9" s="23">
        <v>153.9658652999999</v>
      </c>
      <c r="K9" s="23">
        <v>154.00156069999991</v>
      </c>
      <c r="L9" s="23">
        <v>152.6952157461115</v>
      </c>
      <c r="M9" s="23">
        <v>153.11355084688597</v>
      </c>
      <c r="N9" s="23">
        <v>154.73134829999992</v>
      </c>
      <c r="O9" s="23">
        <v>152.6952166851882</v>
      </c>
      <c r="P9" s="23">
        <v>152.6952163753817</v>
      </c>
      <c r="Q9" s="23">
        <v>77.421674299999992</v>
      </c>
      <c r="R9" s="23">
        <v>76.084536199999903</v>
      </c>
      <c r="S9" s="23">
        <v>83.971526999999909</v>
      </c>
      <c r="T9" s="23">
        <v>81.364611999999909</v>
      </c>
      <c r="U9" s="23">
        <v>73.003469999999993</v>
      </c>
      <c r="V9" s="23">
        <v>72.804009999999906</v>
      </c>
      <c r="W9" s="23">
        <v>72.804009999999906</v>
      </c>
    </row>
    <row r="10" spans="1:25">
      <c r="A10" s="27" t="s">
        <v>36</v>
      </c>
      <c r="B10" s="27" t="s">
        <v>62</v>
      </c>
      <c r="C10" s="23">
        <v>18.747226186079093</v>
      </c>
      <c r="D10" s="23">
        <v>23.891674498872678</v>
      </c>
      <c r="E10" s="23">
        <v>63.658060128869721</v>
      </c>
      <c r="F10" s="23">
        <v>0.196909724533852</v>
      </c>
      <c r="G10" s="23">
        <v>1.1266326692999994E-5</v>
      </c>
      <c r="H10" s="23">
        <v>0.96801488228983501</v>
      </c>
      <c r="I10" s="23">
        <v>0.85990891820350623</v>
      </c>
      <c r="J10" s="23">
        <v>1.969750634981851</v>
      </c>
      <c r="K10" s="23">
        <v>1.2604433959928729</v>
      </c>
      <c r="L10" s="23">
        <v>1.4903600601999996E-5</v>
      </c>
      <c r="M10" s="23">
        <v>0.11118317526026503</v>
      </c>
      <c r="N10" s="23">
        <v>19.365575237235422</v>
      </c>
      <c r="O10" s="23">
        <v>4.2762141096712307</v>
      </c>
      <c r="P10" s="23">
        <v>5.1697055137326098</v>
      </c>
      <c r="Q10" s="23">
        <v>25.460380338268926</v>
      </c>
      <c r="R10" s="23">
        <v>43.199571260020278</v>
      </c>
      <c r="S10" s="23">
        <v>112.4264955086918</v>
      </c>
      <c r="T10" s="23">
        <v>100.8508887641284</v>
      </c>
      <c r="U10" s="23">
        <v>196.22771415972653</v>
      </c>
      <c r="V10" s="23">
        <v>70.843388489137496</v>
      </c>
      <c r="W10" s="23">
        <v>82.187362841163491</v>
      </c>
    </row>
    <row r="11" spans="1:25">
      <c r="A11" s="27" t="s">
        <v>36</v>
      </c>
      <c r="B11" s="27" t="s">
        <v>61</v>
      </c>
      <c r="C11" s="23">
        <v>13071.154839999997</v>
      </c>
      <c r="D11" s="23">
        <v>13679.459929999999</v>
      </c>
      <c r="E11" s="23">
        <v>12879.117701999996</v>
      </c>
      <c r="F11" s="23">
        <v>14523.470734999995</v>
      </c>
      <c r="G11" s="23">
        <v>14869.840264999999</v>
      </c>
      <c r="H11" s="23">
        <v>11031.616754999999</v>
      </c>
      <c r="I11" s="23">
        <v>14984.561696999999</v>
      </c>
      <c r="J11" s="23">
        <v>16796.039625999991</v>
      </c>
      <c r="K11" s="23">
        <v>14767.637829999985</v>
      </c>
      <c r="L11" s="23">
        <v>14717.695669999997</v>
      </c>
      <c r="M11" s="23">
        <v>13379.386130000001</v>
      </c>
      <c r="N11" s="23">
        <v>13526.282953999995</v>
      </c>
      <c r="O11" s="23">
        <v>14462.912057000001</v>
      </c>
      <c r="P11" s="23">
        <v>14414.251989999997</v>
      </c>
      <c r="Q11" s="23">
        <v>14091.688508999998</v>
      </c>
      <c r="R11" s="23">
        <v>13653.334468000001</v>
      </c>
      <c r="S11" s="23">
        <v>16016.429375999996</v>
      </c>
      <c r="T11" s="23">
        <v>14639.46564</v>
      </c>
      <c r="U11" s="23">
        <v>14005.852574999997</v>
      </c>
      <c r="V11" s="23">
        <v>13024.497239999995</v>
      </c>
      <c r="W11" s="23">
        <v>13836.156239</v>
      </c>
    </row>
    <row r="12" spans="1:25">
      <c r="A12" s="27" t="s">
        <v>36</v>
      </c>
      <c r="B12" s="27" t="s">
        <v>65</v>
      </c>
      <c r="C12" s="23">
        <v>26581.062548161168</v>
      </c>
      <c r="D12" s="23">
        <v>29121.234035455574</v>
      </c>
      <c r="E12" s="23">
        <v>26968.570451094605</v>
      </c>
      <c r="F12" s="23">
        <v>28270.67584455472</v>
      </c>
      <c r="G12" s="23">
        <v>29436.639858275859</v>
      </c>
      <c r="H12" s="23">
        <v>31077.781286653248</v>
      </c>
      <c r="I12" s="23">
        <v>31595.450981150218</v>
      </c>
      <c r="J12" s="23">
        <v>28787.104538536219</v>
      </c>
      <c r="K12" s="23">
        <v>29175.795865145585</v>
      </c>
      <c r="L12" s="23">
        <v>29234.305943424297</v>
      </c>
      <c r="M12" s="23">
        <v>32543.207352361293</v>
      </c>
      <c r="N12" s="23">
        <v>30078.502305391681</v>
      </c>
      <c r="O12" s="23">
        <v>30006.065948820436</v>
      </c>
      <c r="P12" s="23">
        <v>31048.867360763626</v>
      </c>
      <c r="Q12" s="23">
        <v>32748.225920295015</v>
      </c>
      <c r="R12" s="23">
        <v>33106.944134109654</v>
      </c>
      <c r="S12" s="23">
        <v>29799.375036036559</v>
      </c>
      <c r="T12" s="23">
        <v>28700.099822968023</v>
      </c>
      <c r="U12" s="23">
        <v>28652.352073415372</v>
      </c>
      <c r="V12" s="23">
        <v>30897.135479126646</v>
      </c>
      <c r="W12" s="23">
        <v>28629.92014093513</v>
      </c>
    </row>
    <row r="13" spans="1:25">
      <c r="A13" s="27" t="s">
        <v>36</v>
      </c>
      <c r="B13" s="27" t="s">
        <v>64</v>
      </c>
      <c r="C13" s="23">
        <v>15292.988131577871</v>
      </c>
      <c r="D13" s="23">
        <v>15986.334863105707</v>
      </c>
      <c r="E13" s="23">
        <v>16249.844899389473</v>
      </c>
      <c r="F13" s="23">
        <v>15574.29459285498</v>
      </c>
      <c r="G13" s="23">
        <v>14991.228576771477</v>
      </c>
      <c r="H13" s="23">
        <v>15956.183034188727</v>
      </c>
      <c r="I13" s="23">
        <v>16047.699216265006</v>
      </c>
      <c r="J13" s="23">
        <v>14287.092876952465</v>
      </c>
      <c r="K13" s="23">
        <v>15195.505507628664</v>
      </c>
      <c r="L13" s="23">
        <v>15764.721031028184</v>
      </c>
      <c r="M13" s="23">
        <v>16010.473246882091</v>
      </c>
      <c r="N13" s="23">
        <v>16207.161465073097</v>
      </c>
      <c r="O13" s="23">
        <v>15581.8492402428</v>
      </c>
      <c r="P13" s="23">
        <v>15005.471486971128</v>
      </c>
      <c r="Q13" s="23">
        <v>16012.000248559498</v>
      </c>
      <c r="R13" s="23">
        <v>16681.880472304925</v>
      </c>
      <c r="S13" s="23">
        <v>15899.332471813539</v>
      </c>
      <c r="T13" s="23">
        <v>18668.546135769069</v>
      </c>
      <c r="U13" s="23">
        <v>21673.80835784824</v>
      </c>
      <c r="V13" s="23">
        <v>23705.840716539838</v>
      </c>
      <c r="W13" s="23">
        <v>23880.575194510926</v>
      </c>
    </row>
    <row r="14" spans="1:25">
      <c r="A14" s="27" t="s">
        <v>36</v>
      </c>
      <c r="B14" s="27" t="s">
        <v>32</v>
      </c>
      <c r="C14" s="23">
        <v>136.70640795804218</v>
      </c>
      <c r="D14" s="23">
        <v>145.59687383295793</v>
      </c>
      <c r="E14" s="23">
        <v>158.39471453907768</v>
      </c>
      <c r="F14" s="23">
        <v>174.38413522396368</v>
      </c>
      <c r="G14" s="23">
        <v>154.390427404745</v>
      </c>
      <c r="H14" s="23">
        <v>164.93204843179501</v>
      </c>
      <c r="I14" s="23">
        <v>166.5227023050183</v>
      </c>
      <c r="J14" s="23">
        <v>162.65405774569251</v>
      </c>
      <c r="K14" s="23">
        <v>155.2299209421619</v>
      </c>
      <c r="L14" s="23">
        <v>150.46346788212529</v>
      </c>
      <c r="M14" s="23">
        <v>165.698244063245</v>
      </c>
      <c r="N14" s="23">
        <v>181.68390800304689</v>
      </c>
      <c r="O14" s="23">
        <v>145.2855113037574</v>
      </c>
      <c r="P14" s="23">
        <v>125.7098808005599</v>
      </c>
      <c r="Q14" s="23">
        <v>249.48928731916703</v>
      </c>
      <c r="R14" s="23">
        <v>703.16267430518701</v>
      </c>
      <c r="S14" s="23">
        <v>1160.9704402943528</v>
      </c>
      <c r="T14" s="23">
        <v>1170.299662399244</v>
      </c>
      <c r="U14" s="23">
        <v>1174.8610724509178</v>
      </c>
      <c r="V14" s="23">
        <v>3353.1860778751657</v>
      </c>
      <c r="W14" s="23">
        <v>3377.3773800061385</v>
      </c>
    </row>
    <row r="15" spans="1:25">
      <c r="A15" s="27" t="s">
        <v>36</v>
      </c>
      <c r="B15" s="27" t="s">
        <v>69</v>
      </c>
      <c r="C15" s="23">
        <v>71.885344000000003</v>
      </c>
      <c r="D15" s="23">
        <v>113.87562199999991</v>
      </c>
      <c r="E15" s="23">
        <v>49.829647115115094</v>
      </c>
      <c r="F15" s="23">
        <v>491.29260082830609</v>
      </c>
      <c r="G15" s="23">
        <v>2619.5584068304615</v>
      </c>
      <c r="H15" s="23">
        <v>2391.108411114521</v>
      </c>
      <c r="I15" s="23">
        <v>2092.591795606038</v>
      </c>
      <c r="J15" s="23">
        <v>2137.2979188498603</v>
      </c>
      <c r="K15" s="23">
        <v>2305.1097783294185</v>
      </c>
      <c r="L15" s="23">
        <v>2643.50868254438</v>
      </c>
      <c r="M15" s="23">
        <v>2643.4087709460996</v>
      </c>
      <c r="N15" s="23">
        <v>4128.0626683404289</v>
      </c>
      <c r="O15" s="23">
        <v>3414.8409235149511</v>
      </c>
      <c r="P15" s="23">
        <v>2994.655033366636</v>
      </c>
      <c r="Q15" s="23">
        <v>4375.9887832313943</v>
      </c>
      <c r="R15" s="23">
        <v>4343.545231445346</v>
      </c>
      <c r="S15" s="23">
        <v>5341.8617103002134</v>
      </c>
      <c r="T15" s="23">
        <v>6102.5407544216478</v>
      </c>
      <c r="U15" s="23">
        <v>7285.8739280275377</v>
      </c>
      <c r="V15" s="23">
        <v>5718.7389632381519</v>
      </c>
      <c r="W15" s="23">
        <v>6773.708730733425</v>
      </c>
    </row>
    <row r="16" spans="1:25">
      <c r="A16" s="27" t="s">
        <v>36</v>
      </c>
      <c r="B16" s="27" t="s">
        <v>52</v>
      </c>
      <c r="C16" s="23">
        <v>12.075869396</v>
      </c>
      <c r="D16" s="23">
        <v>17.737832918999999</v>
      </c>
      <c r="E16" s="23">
        <v>20.870193516</v>
      </c>
      <c r="F16" s="23">
        <v>30.16585535399998</v>
      </c>
      <c r="G16" s="23">
        <v>35.523805802999988</v>
      </c>
      <c r="H16" s="23">
        <v>48.378430019999882</v>
      </c>
      <c r="I16" s="23">
        <v>60.680323915999885</v>
      </c>
      <c r="J16" s="23">
        <v>66.555880579999993</v>
      </c>
      <c r="K16" s="23">
        <v>70.048003799999904</v>
      </c>
      <c r="L16" s="23">
        <v>73.616086604999893</v>
      </c>
      <c r="M16" s="23">
        <v>98.524447779999889</v>
      </c>
      <c r="N16" s="23">
        <v>129.49497675999999</v>
      </c>
      <c r="O16" s="23">
        <v>148.25663605999989</v>
      </c>
      <c r="P16" s="23">
        <v>160.10829103999998</v>
      </c>
      <c r="Q16" s="23">
        <v>175.71449196</v>
      </c>
      <c r="R16" s="23">
        <v>182.7857492899999</v>
      </c>
      <c r="S16" s="23">
        <v>173.25755857999999</v>
      </c>
      <c r="T16" s="23">
        <v>184.39333560999998</v>
      </c>
      <c r="U16" s="23">
        <v>190.18597607999999</v>
      </c>
      <c r="V16" s="23">
        <v>184.47218696499991</v>
      </c>
      <c r="W16" s="23">
        <v>187.28914600999983</v>
      </c>
    </row>
    <row r="17" spans="1:25">
      <c r="A17" s="29" t="s">
        <v>118</v>
      </c>
      <c r="B17" s="29"/>
      <c r="C17" s="28">
        <v>162893.60548306495</v>
      </c>
      <c r="D17" s="28">
        <v>162689.20396981586</v>
      </c>
      <c r="E17" s="28">
        <v>162534.37555565039</v>
      </c>
      <c r="F17" s="28">
        <v>163079.44148024509</v>
      </c>
      <c r="G17" s="28">
        <v>162972.19840773722</v>
      </c>
      <c r="H17" s="28">
        <v>159447.61576739652</v>
      </c>
      <c r="I17" s="28">
        <v>159242.71972664306</v>
      </c>
      <c r="J17" s="28">
        <v>157928.45480314115</v>
      </c>
      <c r="K17" s="28">
        <v>141415.07335095026</v>
      </c>
      <c r="L17" s="28">
        <v>140543.59044297901</v>
      </c>
      <c r="M17" s="28">
        <v>140045.75663161991</v>
      </c>
      <c r="N17" s="28">
        <v>140378.81364556242</v>
      </c>
      <c r="O17" s="28">
        <v>140701.61357551074</v>
      </c>
      <c r="P17" s="28">
        <v>141716.4881410446</v>
      </c>
      <c r="Q17" s="28">
        <v>142725.42192461214</v>
      </c>
      <c r="R17" s="28">
        <v>145135.04009176043</v>
      </c>
      <c r="S17" s="28">
        <v>146569.25275334163</v>
      </c>
      <c r="T17" s="28">
        <v>148041.81006670132</v>
      </c>
      <c r="U17" s="28">
        <v>149533.63943692803</v>
      </c>
      <c r="V17" s="28">
        <v>151044.37144429504</v>
      </c>
      <c r="W17" s="28">
        <v>152123.72769948776</v>
      </c>
    </row>
    <row r="19" spans="1:25">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5" s="26" customFormat="1">
      <c r="A20" s="27" t="s">
        <v>119</v>
      </c>
      <c r="B20" s="27" t="s">
        <v>60</v>
      </c>
      <c r="C20" s="23">
        <v>40345.887599999987</v>
      </c>
      <c r="D20" s="23">
        <v>36921.544707778645</v>
      </c>
      <c r="E20" s="23">
        <v>33328.36123251891</v>
      </c>
      <c r="F20" s="23">
        <v>31652.401436750009</v>
      </c>
      <c r="G20" s="23">
        <v>30978.932834535532</v>
      </c>
      <c r="H20" s="23">
        <v>29633.399637797462</v>
      </c>
      <c r="I20" s="23">
        <v>29733.313534266781</v>
      </c>
      <c r="J20" s="23">
        <v>31066.097334367209</v>
      </c>
      <c r="K20" s="23">
        <v>22983.173257249913</v>
      </c>
      <c r="L20" s="23">
        <v>23193.544860808921</v>
      </c>
      <c r="M20" s="23">
        <v>23395.652558264323</v>
      </c>
      <c r="N20" s="23">
        <v>20719.198459890329</v>
      </c>
      <c r="O20" s="23">
        <v>21000.103444759203</v>
      </c>
      <c r="P20" s="23">
        <v>21674.327752090168</v>
      </c>
      <c r="Q20" s="23">
        <v>22776.699449272208</v>
      </c>
      <c r="R20" s="23">
        <v>22903.405289897251</v>
      </c>
      <c r="S20" s="23">
        <v>25347.717733906287</v>
      </c>
      <c r="T20" s="23">
        <v>25347.717137347034</v>
      </c>
      <c r="U20" s="23">
        <v>25417.161611430791</v>
      </c>
      <c r="V20" s="23">
        <v>24546.561053139088</v>
      </c>
      <c r="W20" s="23">
        <v>25347.718104934836</v>
      </c>
      <c r="X20" s="7"/>
      <c r="Y20" s="7"/>
    </row>
    <row r="21" spans="1:25" s="26" customFormat="1">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5" s="26" customFormat="1">
      <c r="A22" s="27" t="s">
        <v>119</v>
      </c>
      <c r="B22" s="27" t="s">
        <v>18</v>
      </c>
      <c r="C22" s="23">
        <v>33.6489156453977</v>
      </c>
      <c r="D22" s="23">
        <v>33.648915780727997</v>
      </c>
      <c r="E22" s="23">
        <v>101.22330696811095</v>
      </c>
      <c r="F22" s="23">
        <v>63.866857042570999</v>
      </c>
      <c r="G22" s="23">
        <v>63.559057228213497</v>
      </c>
      <c r="H22" s="23">
        <v>63.559057393586002</v>
      </c>
      <c r="I22" s="23">
        <v>63.733192569190003</v>
      </c>
      <c r="J22" s="23">
        <v>63.559057813737198</v>
      </c>
      <c r="K22" s="23">
        <v>63.559057889270306</v>
      </c>
      <c r="L22" s="23">
        <v>63.559058076332995</v>
      </c>
      <c r="M22" s="23">
        <v>63.733193309264202</v>
      </c>
      <c r="N22" s="23">
        <v>66.187747001411395</v>
      </c>
      <c r="O22" s="23">
        <v>64.170258439498596</v>
      </c>
      <c r="P22" s="23">
        <v>64.469642033755989</v>
      </c>
      <c r="Q22" s="23">
        <v>65.1567247178955</v>
      </c>
      <c r="R22" s="23">
        <v>68.141107068079407</v>
      </c>
      <c r="S22" s="23">
        <v>68.499342216380697</v>
      </c>
      <c r="T22" s="23">
        <v>103.4862050013722</v>
      </c>
      <c r="U22" s="23">
        <v>231.10097334973901</v>
      </c>
      <c r="V22" s="23">
        <v>66.538418486672995</v>
      </c>
      <c r="W22" s="23">
        <v>135.19615566291699</v>
      </c>
    </row>
    <row r="23" spans="1:25" s="26" customFormat="1">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5" s="26" customFormat="1">
      <c r="A24" s="27" t="s">
        <v>119</v>
      </c>
      <c r="B24" s="27" t="s">
        <v>62</v>
      </c>
      <c r="C24" s="23">
        <v>1.188478E-6</v>
      </c>
      <c r="D24" s="23">
        <v>1.2863596699999999E-6</v>
      </c>
      <c r="E24" s="23">
        <v>1.4298852599999989E-6</v>
      </c>
      <c r="F24" s="23">
        <v>0.11797275925869601</v>
      </c>
      <c r="G24" s="23">
        <v>1.6407656839999998E-6</v>
      </c>
      <c r="H24" s="23">
        <v>1.7623919200000002E-6</v>
      </c>
      <c r="I24" s="23">
        <v>1.8943596399999989E-6</v>
      </c>
      <c r="J24" s="23">
        <v>2.0703996999999999E-6</v>
      </c>
      <c r="K24" s="23">
        <v>2.1399611299999971E-6</v>
      </c>
      <c r="L24" s="23">
        <v>2.28231799E-6</v>
      </c>
      <c r="M24" s="23">
        <v>2.4589947299999985E-6</v>
      </c>
      <c r="N24" s="23">
        <v>16.230892121406299</v>
      </c>
      <c r="O24" s="23">
        <v>4.0337032069499408</v>
      </c>
      <c r="P24" s="23">
        <v>4.3917569699143897</v>
      </c>
      <c r="Q24" s="23">
        <v>5.5451752103684893</v>
      </c>
      <c r="R24" s="23">
        <v>26.744096062539899</v>
      </c>
      <c r="S24" s="23">
        <v>36.403205249246206</v>
      </c>
      <c r="T24" s="23">
        <v>19.041358204499097</v>
      </c>
      <c r="U24" s="23">
        <v>20.112094545167597</v>
      </c>
      <c r="V24" s="23">
        <v>24.836938491001298</v>
      </c>
      <c r="W24" s="23">
        <v>20.011195632715499</v>
      </c>
    </row>
    <row r="25" spans="1:25" s="26" customFormat="1">
      <c r="A25" s="27" t="s">
        <v>119</v>
      </c>
      <c r="B25" s="27" t="s">
        <v>61</v>
      </c>
      <c r="C25" s="23">
        <v>2076.3033299999988</v>
      </c>
      <c r="D25" s="23">
        <v>2043.1066500000002</v>
      </c>
      <c r="E25" s="23">
        <v>1779.532095999999</v>
      </c>
      <c r="F25" s="23">
        <v>2343.3792699999958</v>
      </c>
      <c r="G25" s="23">
        <v>2379.9934099999982</v>
      </c>
      <c r="H25" s="23">
        <v>2205.8522400000002</v>
      </c>
      <c r="I25" s="23">
        <v>2087.0283599999993</v>
      </c>
      <c r="J25" s="23">
        <v>3029.8429700000002</v>
      </c>
      <c r="K25" s="23">
        <v>2370.5640799999992</v>
      </c>
      <c r="L25" s="23">
        <v>2025.04871</v>
      </c>
      <c r="M25" s="23">
        <v>1985.229296</v>
      </c>
      <c r="N25" s="23">
        <v>1747.3788039999999</v>
      </c>
      <c r="O25" s="23">
        <v>2167.3353150000003</v>
      </c>
      <c r="P25" s="23">
        <v>2235.1795099999999</v>
      </c>
      <c r="Q25" s="23">
        <v>2174.9806960000001</v>
      </c>
      <c r="R25" s="23">
        <v>2124.0872340000001</v>
      </c>
      <c r="S25" s="23">
        <v>2890.219489999999</v>
      </c>
      <c r="T25" s="23">
        <v>2415.3209039999988</v>
      </c>
      <c r="U25" s="23">
        <v>2197.8630549999998</v>
      </c>
      <c r="V25" s="23">
        <v>1830.2841699999999</v>
      </c>
      <c r="W25" s="23">
        <v>2000.8169899999998</v>
      </c>
    </row>
    <row r="26" spans="1:25" s="26" customFormat="1">
      <c r="A26" s="27" t="s">
        <v>119</v>
      </c>
      <c r="B26" s="27" t="s">
        <v>65</v>
      </c>
      <c r="C26" s="23">
        <v>6057.7227548377714</v>
      </c>
      <c r="D26" s="23">
        <v>7063.7978514373108</v>
      </c>
      <c r="E26" s="23">
        <v>6709.8830258624885</v>
      </c>
      <c r="F26" s="23">
        <v>6625.5443365658284</v>
      </c>
      <c r="G26" s="23">
        <v>6874.4961080335306</v>
      </c>
      <c r="H26" s="23">
        <v>7291.9823693728458</v>
      </c>
      <c r="I26" s="23">
        <v>7255.2241793365292</v>
      </c>
      <c r="J26" s="23">
        <v>5950.2361865363373</v>
      </c>
      <c r="K26" s="23">
        <v>5573.5715251591246</v>
      </c>
      <c r="L26" s="23">
        <v>6047.0220319346226</v>
      </c>
      <c r="M26" s="23">
        <v>7079.6916826336001</v>
      </c>
      <c r="N26" s="23">
        <v>6689.087256236724</v>
      </c>
      <c r="O26" s="23">
        <v>6625.8216228229967</v>
      </c>
      <c r="P26" s="23">
        <v>6858.9705965954372</v>
      </c>
      <c r="Q26" s="23">
        <v>7309.7378240995267</v>
      </c>
      <c r="R26" s="23">
        <v>7196.6438137915002</v>
      </c>
      <c r="S26" s="23">
        <v>5143.46414821894</v>
      </c>
      <c r="T26" s="23">
        <v>4196.0516568041648</v>
      </c>
      <c r="U26" s="23">
        <v>4527.6162964895584</v>
      </c>
      <c r="V26" s="23">
        <v>5805.1712679271295</v>
      </c>
      <c r="W26" s="23">
        <v>5396.4938401002009</v>
      </c>
    </row>
    <row r="27" spans="1:25" s="26" customFormat="1">
      <c r="A27" s="27" t="s">
        <v>119</v>
      </c>
      <c r="B27" s="27" t="s">
        <v>64</v>
      </c>
      <c r="C27" s="23">
        <v>5680.3348204492368</v>
      </c>
      <c r="D27" s="23">
        <v>6065.0353825817356</v>
      </c>
      <c r="E27" s="23">
        <v>6102.259690587699</v>
      </c>
      <c r="F27" s="23">
        <v>5873.7173439588778</v>
      </c>
      <c r="G27" s="23">
        <v>5592.1663569801913</v>
      </c>
      <c r="H27" s="23">
        <v>6055.5395123247827</v>
      </c>
      <c r="I27" s="23">
        <v>6091.8710659577364</v>
      </c>
      <c r="J27" s="23">
        <v>5522.0268798203497</v>
      </c>
      <c r="K27" s="23">
        <v>5715.2888166928014</v>
      </c>
      <c r="L27" s="23">
        <v>6006.7457063203883</v>
      </c>
      <c r="M27" s="23">
        <v>6074.4701269237958</v>
      </c>
      <c r="N27" s="23">
        <v>6091.2948454044972</v>
      </c>
      <c r="O27" s="23">
        <v>5869.2593417188345</v>
      </c>
      <c r="P27" s="23">
        <v>5592.2392478315733</v>
      </c>
      <c r="Q27" s="23">
        <v>6065.4708541504033</v>
      </c>
      <c r="R27" s="23">
        <v>7067.8630692983916</v>
      </c>
      <c r="S27" s="23">
        <v>6399.4486045942622</v>
      </c>
      <c r="T27" s="23">
        <v>8456.3516207799112</v>
      </c>
      <c r="U27" s="23">
        <v>11165.755983534831</v>
      </c>
      <c r="V27" s="23">
        <v>11684.848918941168</v>
      </c>
      <c r="W27" s="23">
        <v>11656.312009691143</v>
      </c>
    </row>
    <row r="28" spans="1:25" s="26" customFormat="1">
      <c r="A28" s="27" t="s">
        <v>119</v>
      </c>
      <c r="B28" s="27" t="s">
        <v>32</v>
      </c>
      <c r="C28" s="23">
        <v>2.69820999999999E-6</v>
      </c>
      <c r="D28" s="23">
        <v>2.7207106999999999E-6</v>
      </c>
      <c r="E28" s="23">
        <v>2.7012975000000001E-6</v>
      </c>
      <c r="F28" s="23">
        <v>2.7223081999999999E-6</v>
      </c>
      <c r="G28" s="23">
        <v>2.7401052E-6</v>
      </c>
      <c r="H28" s="23">
        <v>3.7587128999999999E-6</v>
      </c>
      <c r="I28" s="23">
        <v>4.997631E-6</v>
      </c>
      <c r="J28" s="23">
        <v>5.67762849999999E-6</v>
      </c>
      <c r="K28" s="23">
        <v>5.9240447000000003E-6</v>
      </c>
      <c r="L28" s="23">
        <v>1.0869403E-5</v>
      </c>
      <c r="M28" s="23">
        <v>1.1185330999999999E-5</v>
      </c>
      <c r="N28" s="23">
        <v>1.0559798E-5</v>
      </c>
      <c r="O28" s="23">
        <v>1.0696461E-5</v>
      </c>
      <c r="P28" s="23">
        <v>1.0923285999999999E-5</v>
      </c>
      <c r="Q28" s="23">
        <v>1.1117182E-5</v>
      </c>
      <c r="R28" s="23">
        <v>2.4143154999999901E-4</v>
      </c>
      <c r="S28" s="23">
        <v>2.3576791999999999E-4</v>
      </c>
      <c r="T28" s="23">
        <v>2.3525617000000001E-4</v>
      </c>
      <c r="U28" s="23">
        <v>2.3752937999999999E-4</v>
      </c>
      <c r="V28" s="23">
        <v>945.15369999999996</v>
      </c>
      <c r="W28" s="23">
        <v>931.55236999999897</v>
      </c>
    </row>
    <row r="29" spans="1:25" s="26" customFormat="1">
      <c r="A29" s="27" t="s">
        <v>119</v>
      </c>
      <c r="B29" s="27" t="s">
        <v>69</v>
      </c>
      <c r="C29" s="23">
        <v>33.783716999999996</v>
      </c>
      <c r="D29" s="23">
        <v>58.093208999999902</v>
      </c>
      <c r="E29" s="23">
        <v>29.581530043318399</v>
      </c>
      <c r="F29" s="23">
        <v>454.92691977834158</v>
      </c>
      <c r="G29" s="23">
        <v>2617.0218934301811</v>
      </c>
      <c r="H29" s="23">
        <v>2384.2327275128309</v>
      </c>
      <c r="I29" s="23">
        <v>2078.4211416034741</v>
      </c>
      <c r="J29" s="23">
        <v>2127.9810361990853</v>
      </c>
      <c r="K29" s="23">
        <v>2202.4097735867458</v>
      </c>
      <c r="L29" s="23">
        <v>2469.2082353802357</v>
      </c>
      <c r="M29" s="23">
        <v>2418.6329792357433</v>
      </c>
      <c r="N29" s="23">
        <v>3803.1954198373778</v>
      </c>
      <c r="O29" s="23">
        <v>2966.4919326876206</v>
      </c>
      <c r="P29" s="23">
        <v>2544.8535189504078</v>
      </c>
      <c r="Q29" s="23">
        <v>3859.2780322238241</v>
      </c>
      <c r="R29" s="23">
        <v>3696.6511842573254</v>
      </c>
      <c r="S29" s="23">
        <v>3660.9593297098495</v>
      </c>
      <c r="T29" s="23">
        <v>4145.2144691469739</v>
      </c>
      <c r="U29" s="23">
        <v>5159.09043383058</v>
      </c>
      <c r="V29" s="23">
        <v>4062.2646007125131</v>
      </c>
      <c r="W29" s="23">
        <v>4877.4738966331061</v>
      </c>
    </row>
    <row r="30" spans="1:25" s="26" customFormat="1">
      <c r="A30" s="27" t="s">
        <v>119</v>
      </c>
      <c r="B30" s="27" t="s">
        <v>52</v>
      </c>
      <c r="C30" s="23">
        <v>6.1021389499999996</v>
      </c>
      <c r="D30" s="23">
        <v>8.1664867000000001</v>
      </c>
      <c r="E30" s="23">
        <v>8.4920612200000001</v>
      </c>
      <c r="F30" s="23">
        <v>11.682444869999999</v>
      </c>
      <c r="G30" s="23">
        <v>14.712442639999999</v>
      </c>
      <c r="H30" s="23">
        <v>20.8444875</v>
      </c>
      <c r="I30" s="23">
        <v>26.5711484999999</v>
      </c>
      <c r="J30" s="23">
        <v>28.936958699999998</v>
      </c>
      <c r="K30" s="23">
        <v>27.846374099999998</v>
      </c>
      <c r="L30" s="23">
        <v>28.777861699999903</v>
      </c>
      <c r="M30" s="23">
        <v>33.850759199999999</v>
      </c>
      <c r="N30" s="23">
        <v>48.263412999999993</v>
      </c>
      <c r="O30" s="23">
        <v>54.987426799999987</v>
      </c>
      <c r="P30" s="23">
        <v>57.361352099999998</v>
      </c>
      <c r="Q30" s="23">
        <v>63.730046599999994</v>
      </c>
      <c r="R30" s="23">
        <v>68.604816499999998</v>
      </c>
      <c r="S30" s="23">
        <v>66.797556499999999</v>
      </c>
      <c r="T30" s="23">
        <v>69.759011600000008</v>
      </c>
      <c r="U30" s="23">
        <v>69.736511399999983</v>
      </c>
      <c r="V30" s="23">
        <v>69.834023200000004</v>
      </c>
      <c r="W30" s="23">
        <v>68.057044000000005</v>
      </c>
    </row>
    <row r="31" spans="1:25" s="26" customFormat="1">
      <c r="A31" s="29" t="s">
        <v>118</v>
      </c>
      <c r="B31" s="29"/>
      <c r="C31" s="28">
        <v>54193.897422120863</v>
      </c>
      <c r="D31" s="28">
        <v>52127.133508864783</v>
      </c>
      <c r="E31" s="28">
        <v>48021.259353367095</v>
      </c>
      <c r="F31" s="28">
        <v>46559.027217076546</v>
      </c>
      <c r="G31" s="28">
        <v>45889.147768418232</v>
      </c>
      <c r="H31" s="28">
        <v>45250.332818651063</v>
      </c>
      <c r="I31" s="28">
        <v>45231.170334024595</v>
      </c>
      <c r="J31" s="28">
        <v>45631.762430608025</v>
      </c>
      <c r="K31" s="28">
        <v>36706.156739131067</v>
      </c>
      <c r="L31" s="28">
        <v>37335.920369422587</v>
      </c>
      <c r="M31" s="28">
        <v>38598.776859589983</v>
      </c>
      <c r="N31" s="28">
        <v>35329.378004654369</v>
      </c>
      <c r="O31" s="28">
        <v>35730.723685947487</v>
      </c>
      <c r="P31" s="28">
        <v>36429.578505520847</v>
      </c>
      <c r="Q31" s="28">
        <v>38397.590723450405</v>
      </c>
      <c r="R31" s="28">
        <v>39386.884610117762</v>
      </c>
      <c r="S31" s="28">
        <v>39885.752524185118</v>
      </c>
      <c r="T31" s="28">
        <v>40537.968882136978</v>
      </c>
      <c r="U31" s="28">
        <v>43559.610014350088</v>
      </c>
      <c r="V31" s="28">
        <v>43958.240766985058</v>
      </c>
      <c r="W31" s="28">
        <v>44556.548296021814</v>
      </c>
    </row>
    <row r="32" spans="1:25" s="26" customFormat="1"/>
    <row r="33" spans="1:23" s="26" customFormat="1">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s="26" customFormat="1">
      <c r="A34" s="27" t="s">
        <v>120</v>
      </c>
      <c r="B34" s="27" t="s">
        <v>60</v>
      </c>
      <c r="C34" s="23">
        <v>39010.063799999989</v>
      </c>
      <c r="D34" s="23">
        <v>40657.124600000003</v>
      </c>
      <c r="E34" s="23">
        <v>44664.500599999992</v>
      </c>
      <c r="F34" s="23">
        <v>44402.6639</v>
      </c>
      <c r="G34" s="23">
        <v>44717.244499999993</v>
      </c>
      <c r="H34" s="23">
        <v>44385.42960000001</v>
      </c>
      <c r="I34" s="23">
        <v>44248.415100000006</v>
      </c>
      <c r="J34" s="23">
        <v>43990.505722779817</v>
      </c>
      <c r="K34" s="23">
        <v>36529.750125745748</v>
      </c>
      <c r="L34" s="23">
        <v>35156.835125518599</v>
      </c>
      <c r="M34" s="23">
        <v>33420.698425410352</v>
      </c>
      <c r="N34" s="23">
        <v>38500.194321994757</v>
      </c>
      <c r="O34" s="23">
        <v>38775.067826262508</v>
      </c>
      <c r="P34" s="23">
        <v>38521.971026476509</v>
      </c>
      <c r="Q34" s="23">
        <v>36464.159793722218</v>
      </c>
      <c r="R34" s="23">
        <v>37519.920867655354</v>
      </c>
      <c r="S34" s="23">
        <v>38279.529804983133</v>
      </c>
      <c r="T34" s="23">
        <v>38872.766131408302</v>
      </c>
      <c r="U34" s="23">
        <v>38010.367387312705</v>
      </c>
      <c r="V34" s="23">
        <v>37290.776999385729</v>
      </c>
      <c r="W34" s="23">
        <v>36875.546774266229</v>
      </c>
    </row>
    <row r="35" spans="1:23" s="26" customFormat="1">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s="26" customFormat="1">
      <c r="A36" s="27" t="s">
        <v>120</v>
      </c>
      <c r="B36" s="27" t="s">
        <v>18</v>
      </c>
      <c r="C36" s="23">
        <v>1113.0546782033261</v>
      </c>
      <c r="D36" s="23">
        <v>1113.0546782842148</v>
      </c>
      <c r="E36" s="23">
        <v>1240.8356043785618</v>
      </c>
      <c r="F36" s="23">
        <v>1205.8348544517369</v>
      </c>
      <c r="G36" s="23">
        <v>1205.8348545698973</v>
      </c>
      <c r="H36" s="23">
        <v>1205.8348546933642</v>
      </c>
      <c r="I36" s="23">
        <v>1209.1385418221946</v>
      </c>
      <c r="J36" s="23">
        <v>1205.8348550052015</v>
      </c>
      <c r="K36" s="23">
        <v>1205.8348550503722</v>
      </c>
      <c r="L36" s="23">
        <v>1205.8348551990409</v>
      </c>
      <c r="M36" s="23">
        <v>1209.1385423868323</v>
      </c>
      <c r="N36" s="23">
        <v>1205.8348556275155</v>
      </c>
      <c r="O36" s="23">
        <v>1205.8348558532482</v>
      </c>
      <c r="P36" s="23">
        <v>1205.8348560758841</v>
      </c>
      <c r="Q36" s="23">
        <v>1209.1385435180971</v>
      </c>
      <c r="R36" s="23">
        <v>1156.7635269345205</v>
      </c>
      <c r="S36" s="23">
        <v>1347.690710587364</v>
      </c>
      <c r="T36" s="23">
        <v>1300.4542911940775</v>
      </c>
      <c r="U36" s="23">
        <v>1285.9262165694686</v>
      </c>
      <c r="V36" s="23">
        <v>1142.8279216989299</v>
      </c>
      <c r="W36" s="23">
        <v>1540.8243481998761</v>
      </c>
    </row>
    <row r="37" spans="1:23" s="26" customFormat="1">
      <c r="A37" s="27" t="s">
        <v>120</v>
      </c>
      <c r="B37" s="27" t="s">
        <v>28</v>
      </c>
      <c r="C37" s="23">
        <v>37.115769999999998</v>
      </c>
      <c r="D37" s="23">
        <v>37.115769999999998</v>
      </c>
      <c r="E37" s="23">
        <v>73.719189999999998</v>
      </c>
      <c r="F37" s="23">
        <v>72.804009999999906</v>
      </c>
      <c r="G37" s="23">
        <v>72.804009999999906</v>
      </c>
      <c r="H37" s="23">
        <v>72.804009999999906</v>
      </c>
      <c r="I37" s="23">
        <v>73.003469999999993</v>
      </c>
      <c r="J37" s="23">
        <v>72.804009999999906</v>
      </c>
      <c r="K37" s="23">
        <v>72.804009999999906</v>
      </c>
      <c r="L37" s="23">
        <v>72.804009999999906</v>
      </c>
      <c r="M37" s="23">
        <v>73.003469999999993</v>
      </c>
      <c r="N37" s="23">
        <v>72.804009999999906</v>
      </c>
      <c r="O37" s="23">
        <v>72.804009999999906</v>
      </c>
      <c r="P37" s="23">
        <v>72.804009999999906</v>
      </c>
      <c r="Q37" s="23">
        <v>73.003469999999993</v>
      </c>
      <c r="R37" s="23">
        <v>72.804009999999906</v>
      </c>
      <c r="S37" s="23">
        <v>72.804009999999906</v>
      </c>
      <c r="T37" s="23">
        <v>72.804009999999906</v>
      </c>
      <c r="U37" s="23">
        <v>73.003469999999993</v>
      </c>
      <c r="V37" s="23">
        <v>72.804009999999906</v>
      </c>
      <c r="W37" s="23">
        <v>72.804009999999906</v>
      </c>
    </row>
    <row r="38" spans="1:23" s="26" customFormat="1">
      <c r="A38" s="27" t="s">
        <v>120</v>
      </c>
      <c r="B38" s="27" t="s">
        <v>62</v>
      </c>
      <c r="C38" s="23">
        <v>1.8999926309999999E-6</v>
      </c>
      <c r="D38" s="23">
        <v>2.0395776209999991E-6</v>
      </c>
      <c r="E38" s="23">
        <v>2.1654135199999987E-6</v>
      </c>
      <c r="F38" s="23">
        <v>2.2623731479999959E-6</v>
      </c>
      <c r="G38" s="23">
        <v>2.4418770600000001E-6</v>
      </c>
      <c r="H38" s="23">
        <v>2.6360837249999968E-6</v>
      </c>
      <c r="I38" s="23">
        <v>2.8365563610000001E-6</v>
      </c>
      <c r="J38" s="23">
        <v>0.48918266470142702</v>
      </c>
      <c r="K38" s="23">
        <v>3.2106973770000001E-6</v>
      </c>
      <c r="L38" s="23">
        <v>3.4310042619999998E-6</v>
      </c>
      <c r="M38" s="23">
        <v>3.7410428749999958E-6</v>
      </c>
      <c r="N38" s="23">
        <v>4.1076878510000006E-6</v>
      </c>
      <c r="O38" s="23">
        <v>4.4349802899999976E-6</v>
      </c>
      <c r="P38" s="23">
        <v>2.9742142699999997E-6</v>
      </c>
      <c r="Q38" s="23">
        <v>1.7748718675320998</v>
      </c>
      <c r="R38" s="23">
        <v>2.7243199923575299</v>
      </c>
      <c r="S38" s="23">
        <v>23.7402604038625</v>
      </c>
      <c r="T38" s="23">
        <v>8.9153329228125795</v>
      </c>
      <c r="U38" s="23">
        <v>15.306058271444499</v>
      </c>
      <c r="V38" s="23">
        <v>13.8980082243087</v>
      </c>
      <c r="W38" s="23">
        <v>15.618544235797499</v>
      </c>
    </row>
    <row r="39" spans="1:23" s="26" customFormat="1">
      <c r="A39" s="27" t="s">
        <v>120</v>
      </c>
      <c r="B39" s="27" t="s">
        <v>61</v>
      </c>
      <c r="C39" s="23">
        <v>672.71326999999997</v>
      </c>
      <c r="D39" s="23">
        <v>668.37777000000006</v>
      </c>
      <c r="E39" s="23">
        <v>666.82240999999999</v>
      </c>
      <c r="F39" s="23">
        <v>661.38808000000006</v>
      </c>
      <c r="G39" s="23">
        <v>657.88499000000002</v>
      </c>
      <c r="H39" s="23">
        <v>654.38185999999996</v>
      </c>
      <c r="I39" s="23">
        <v>653.65359000000001</v>
      </c>
      <c r="J39" s="23">
        <v>647.40260999999998</v>
      </c>
      <c r="K39" s="23">
        <v>643.38738999999998</v>
      </c>
      <c r="L39" s="23">
        <v>639.82235000000003</v>
      </c>
      <c r="M39" s="23">
        <v>638.72160999999994</v>
      </c>
      <c r="N39" s="23">
        <v>632.88297999999804</v>
      </c>
      <c r="O39" s="23">
        <v>629.16127000000006</v>
      </c>
      <c r="P39" s="23">
        <v>625.01279999999997</v>
      </c>
      <c r="Q39" s="23">
        <v>625.49038999999993</v>
      </c>
      <c r="R39" s="23">
        <v>618.27359999999999</v>
      </c>
      <c r="S39" s="23">
        <v>231.72179</v>
      </c>
      <c r="T39" s="23">
        <v>230.10979</v>
      </c>
      <c r="U39" s="23">
        <v>228.2209</v>
      </c>
      <c r="V39" s="23">
        <v>227.43326999999999</v>
      </c>
      <c r="W39" s="23">
        <v>226.11559</v>
      </c>
    </row>
    <row r="40" spans="1:23" s="26" customFormat="1">
      <c r="A40" s="27" t="s">
        <v>120</v>
      </c>
      <c r="B40" s="27" t="s">
        <v>65</v>
      </c>
      <c r="C40" s="23">
        <v>2133.8271946164036</v>
      </c>
      <c r="D40" s="23">
        <v>1974.3219800771301</v>
      </c>
      <c r="E40" s="23">
        <v>1944.2992702753415</v>
      </c>
      <c r="F40" s="23">
        <v>1723.0957196618933</v>
      </c>
      <c r="G40" s="23">
        <v>2108.3279525918665</v>
      </c>
      <c r="H40" s="23">
        <v>2130.1434740770046</v>
      </c>
      <c r="I40" s="23">
        <v>2283.9760353353618</v>
      </c>
      <c r="J40" s="23">
        <v>2129.1027348413309</v>
      </c>
      <c r="K40" s="23">
        <v>2076.9238880077055</v>
      </c>
      <c r="L40" s="23">
        <v>2113.217909893207</v>
      </c>
      <c r="M40" s="23">
        <v>1959.2519095665746</v>
      </c>
      <c r="N40" s="23">
        <v>1907.9251217194703</v>
      </c>
      <c r="O40" s="23">
        <v>1687.3057156942573</v>
      </c>
      <c r="P40" s="23">
        <v>2047.4503780314192</v>
      </c>
      <c r="Q40" s="23">
        <v>2126.7898741294921</v>
      </c>
      <c r="R40" s="23">
        <v>2269.3861004655046</v>
      </c>
      <c r="S40" s="23">
        <v>2128.2600355899172</v>
      </c>
      <c r="T40" s="23">
        <v>2091.8929004084616</v>
      </c>
      <c r="U40" s="23">
        <v>3051.9701450712296</v>
      </c>
      <c r="V40" s="23">
        <v>2863.4584098327455</v>
      </c>
      <c r="W40" s="23">
        <v>2775.1367365010938</v>
      </c>
    </row>
    <row r="41" spans="1:23" s="26" customFormat="1">
      <c r="A41" s="27" t="s">
        <v>120</v>
      </c>
      <c r="B41" s="27" t="s">
        <v>64</v>
      </c>
      <c r="C41" s="23">
        <v>6071.0580324255689</v>
      </c>
      <c r="D41" s="23">
        <v>6392.6710076266618</v>
      </c>
      <c r="E41" s="23">
        <v>6497.1097816821593</v>
      </c>
      <c r="F41" s="23">
        <v>6212.7847849489626</v>
      </c>
      <c r="G41" s="23">
        <v>6072.8636823896632</v>
      </c>
      <c r="H41" s="23">
        <v>6411.5046727990839</v>
      </c>
      <c r="I41" s="23">
        <v>6387.1949135266968</v>
      </c>
      <c r="J41" s="23">
        <v>5416.6807448838645</v>
      </c>
      <c r="K41" s="23">
        <v>5999.2688981137544</v>
      </c>
      <c r="L41" s="23">
        <v>6224.2312098244665</v>
      </c>
      <c r="M41" s="23">
        <v>6405.3557978810386</v>
      </c>
      <c r="N41" s="23">
        <v>6475.1920644659904</v>
      </c>
      <c r="O41" s="23">
        <v>6199.7904205046334</v>
      </c>
      <c r="P41" s="23">
        <v>6060.7201254023239</v>
      </c>
      <c r="Q41" s="23">
        <v>6425.3537913963119</v>
      </c>
      <c r="R41" s="23">
        <v>6033.4826843936753</v>
      </c>
      <c r="S41" s="23">
        <v>4996.3990018891154</v>
      </c>
      <c r="T41" s="23">
        <v>5551.1016085242327</v>
      </c>
      <c r="U41" s="23">
        <v>5772.3020034774227</v>
      </c>
      <c r="V41" s="23">
        <v>5910.4518544014763</v>
      </c>
      <c r="W41" s="23">
        <v>6003.3399409172725</v>
      </c>
    </row>
    <row r="42" spans="1:23" s="26" customFormat="1">
      <c r="A42" s="27" t="s">
        <v>120</v>
      </c>
      <c r="B42" s="27" t="s">
        <v>32</v>
      </c>
      <c r="C42" s="23">
        <v>27.283548718001001</v>
      </c>
      <c r="D42" s="23">
        <v>27.774344757962503</v>
      </c>
      <c r="E42" s="23">
        <v>26.799288771065299</v>
      </c>
      <c r="F42" s="23">
        <v>26.121590784715</v>
      </c>
      <c r="G42" s="23">
        <v>23.908171805145201</v>
      </c>
      <c r="H42" s="23">
        <v>24.99968891827</v>
      </c>
      <c r="I42" s="23">
        <v>25.4035982241185</v>
      </c>
      <c r="J42" s="23">
        <v>28.407180989301398</v>
      </c>
      <c r="K42" s="23">
        <v>26.340636264575302</v>
      </c>
      <c r="L42" s="23">
        <v>26.859335426733903</v>
      </c>
      <c r="M42" s="23">
        <v>27.884893645829003</v>
      </c>
      <c r="N42" s="23">
        <v>27.087627628781902</v>
      </c>
      <c r="O42" s="23">
        <v>26.291578755985903</v>
      </c>
      <c r="P42" s="23">
        <v>25.495033942604</v>
      </c>
      <c r="Q42" s="23">
        <v>30.509024536919</v>
      </c>
      <c r="R42" s="23">
        <v>31.568942207498999</v>
      </c>
      <c r="S42" s="23">
        <v>32.102927103040898</v>
      </c>
      <c r="T42" s="23">
        <v>31.989420417580003</v>
      </c>
      <c r="U42" s="23">
        <v>32.017733531257996</v>
      </c>
      <c r="V42" s="23">
        <v>74.29699500000001</v>
      </c>
      <c r="W42" s="23">
        <v>72.209636000000003</v>
      </c>
    </row>
    <row r="43" spans="1:23" s="26" customFormat="1">
      <c r="A43" s="27" t="s">
        <v>120</v>
      </c>
      <c r="B43" s="27" t="s">
        <v>69</v>
      </c>
      <c r="C43" s="23">
        <v>38.101627000000001</v>
      </c>
      <c r="D43" s="23">
        <v>55.782412999999998</v>
      </c>
      <c r="E43" s="23">
        <v>20.248104556716498</v>
      </c>
      <c r="F43" s="23">
        <v>36.365667758800001</v>
      </c>
      <c r="G43" s="23">
        <v>2.5364989421872002</v>
      </c>
      <c r="H43" s="23">
        <v>6.8756671832245901</v>
      </c>
      <c r="I43" s="23">
        <v>14.170636462869899</v>
      </c>
      <c r="J43" s="23">
        <v>9.3168637163234003</v>
      </c>
      <c r="K43" s="23">
        <v>102.6999841644525</v>
      </c>
      <c r="L43" s="23">
        <v>174.30042455306639</v>
      </c>
      <c r="M43" s="23">
        <v>224.7757649447112</v>
      </c>
      <c r="N43" s="23">
        <v>181.2241252842297</v>
      </c>
      <c r="O43" s="23">
        <v>158.08144567901539</v>
      </c>
      <c r="P43" s="23">
        <v>206.6125361509813</v>
      </c>
      <c r="Q43" s="23">
        <v>177.3807566978264</v>
      </c>
      <c r="R43" s="23">
        <v>343.87670741475205</v>
      </c>
      <c r="S43" s="23">
        <v>548.69061105461196</v>
      </c>
      <c r="T43" s="23">
        <v>739.07831280571099</v>
      </c>
      <c r="U43" s="23">
        <v>755.403514095574</v>
      </c>
      <c r="V43" s="23">
        <v>423.67927888122</v>
      </c>
      <c r="W43" s="23">
        <v>723.272118897626</v>
      </c>
    </row>
    <row r="44" spans="1:23" s="26" customFormat="1">
      <c r="A44" s="27" t="s">
        <v>120</v>
      </c>
      <c r="B44" s="27" t="s">
        <v>52</v>
      </c>
      <c r="C44" s="23">
        <v>1.7328578699999999</v>
      </c>
      <c r="D44" s="23">
        <v>2.16642095</v>
      </c>
      <c r="E44" s="23">
        <v>2.5987332699999999</v>
      </c>
      <c r="F44" s="23">
        <v>3.4487768099999898</v>
      </c>
      <c r="G44" s="23">
        <v>4.8705778999999998</v>
      </c>
      <c r="H44" s="23">
        <v>6.4264836299999901</v>
      </c>
      <c r="I44" s="23">
        <v>8.3545201299999903</v>
      </c>
      <c r="J44" s="23">
        <v>9.80742227</v>
      </c>
      <c r="K44" s="23">
        <v>10.73894713</v>
      </c>
      <c r="L44" s="23">
        <v>11.348513699999998</v>
      </c>
      <c r="M44" s="23">
        <v>15.3042745599999</v>
      </c>
      <c r="N44" s="23">
        <v>17.662700699999998</v>
      </c>
      <c r="O44" s="23">
        <v>19.70290357</v>
      </c>
      <c r="P44" s="23">
        <v>20.215672850000001</v>
      </c>
      <c r="Q44" s="23">
        <v>25.4216181</v>
      </c>
      <c r="R44" s="23">
        <v>27.5247922</v>
      </c>
      <c r="S44" s="23">
        <v>29.517851199999999</v>
      </c>
      <c r="T44" s="23">
        <v>31.0328661</v>
      </c>
      <c r="U44" s="23">
        <v>31.813737100000001</v>
      </c>
      <c r="V44" s="23">
        <v>31.499925000000001</v>
      </c>
      <c r="W44" s="23">
        <v>31.211439799999997</v>
      </c>
    </row>
    <row r="45" spans="1:23" s="26" customFormat="1">
      <c r="A45" s="29" t="s">
        <v>118</v>
      </c>
      <c r="B45" s="29"/>
      <c r="C45" s="28">
        <v>49037.832747145279</v>
      </c>
      <c r="D45" s="28">
        <v>50842.665808027581</v>
      </c>
      <c r="E45" s="28">
        <v>55087.286858501466</v>
      </c>
      <c r="F45" s="28">
        <v>54278.571351324958</v>
      </c>
      <c r="G45" s="28">
        <v>54834.959991993295</v>
      </c>
      <c r="H45" s="28">
        <v>54860.098474205552</v>
      </c>
      <c r="I45" s="28">
        <v>54855.381653520824</v>
      </c>
      <c r="J45" s="28">
        <v>53462.819860174917</v>
      </c>
      <c r="K45" s="28">
        <v>46527.969170128279</v>
      </c>
      <c r="L45" s="28">
        <v>45412.745463866326</v>
      </c>
      <c r="M45" s="28">
        <v>43706.169758985852</v>
      </c>
      <c r="N45" s="28">
        <v>48794.833357915413</v>
      </c>
      <c r="O45" s="28">
        <v>48569.964102749625</v>
      </c>
      <c r="P45" s="28">
        <v>48533.793198960346</v>
      </c>
      <c r="Q45" s="28">
        <v>46925.710734633656</v>
      </c>
      <c r="R45" s="28">
        <v>47673.355109441407</v>
      </c>
      <c r="S45" s="28">
        <v>47080.145613453395</v>
      </c>
      <c r="T45" s="28">
        <v>48128.044064457892</v>
      </c>
      <c r="U45" s="28">
        <v>48437.096180702276</v>
      </c>
      <c r="V45" s="28">
        <v>47521.650473543195</v>
      </c>
      <c r="W45" s="28">
        <v>47509.385944120273</v>
      </c>
    </row>
    <row r="46" spans="1:23" s="26" customFormat="1"/>
    <row r="47" spans="1:23" s="26" customFormat="1">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s="26" customFormat="1">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s="26" customFormat="1">
      <c r="A49" s="27" t="s">
        <v>121</v>
      </c>
      <c r="B49" s="27" t="s">
        <v>67</v>
      </c>
      <c r="C49" s="23">
        <v>25361.977419999988</v>
      </c>
      <c r="D49" s="23">
        <v>23279.988799999999</v>
      </c>
      <c r="E49" s="23">
        <v>25735.036899999988</v>
      </c>
      <c r="F49" s="23">
        <v>26779.2052</v>
      </c>
      <c r="G49" s="23">
        <v>26102.087299999999</v>
      </c>
      <c r="H49" s="23">
        <v>25485.509200000004</v>
      </c>
      <c r="I49" s="23">
        <v>20750.701099999998</v>
      </c>
      <c r="J49" s="23">
        <v>21122.149239999999</v>
      </c>
      <c r="K49" s="23">
        <v>20884.418911936616</v>
      </c>
      <c r="L49" s="23">
        <v>20600.262731564664</v>
      </c>
      <c r="M49" s="23">
        <v>19414.798462994975</v>
      </c>
      <c r="N49" s="23">
        <v>19446.836912725754</v>
      </c>
      <c r="O49" s="23">
        <v>18994.30634785572</v>
      </c>
      <c r="P49" s="23">
        <v>19168.873510340793</v>
      </c>
      <c r="Q49" s="23">
        <v>18798.369836324542</v>
      </c>
      <c r="R49" s="23">
        <v>19467.193203386312</v>
      </c>
      <c r="S49" s="23">
        <v>19608.034749792234</v>
      </c>
      <c r="T49" s="23">
        <v>20202.898110809008</v>
      </c>
      <c r="U49" s="23">
        <v>19807.557252140883</v>
      </c>
      <c r="V49" s="23">
        <v>20223.666574864299</v>
      </c>
      <c r="W49" s="23">
        <v>21612.728356999989</v>
      </c>
    </row>
    <row r="50" spans="1:23" s="26" customFormat="1">
      <c r="A50" s="27" t="s">
        <v>121</v>
      </c>
      <c r="B50" s="27" t="s">
        <v>18</v>
      </c>
      <c r="C50" s="23">
        <v>1.0370685000000001E-6</v>
      </c>
      <c r="D50" s="23">
        <v>1.1028287999999999E-6</v>
      </c>
      <c r="E50" s="23">
        <v>1.1807638999999999E-6</v>
      </c>
      <c r="F50" s="23">
        <v>1.3064696E-6</v>
      </c>
      <c r="G50" s="23">
        <v>1.3482363E-6</v>
      </c>
      <c r="H50" s="23">
        <v>1.4522273E-6</v>
      </c>
      <c r="I50" s="23">
        <v>1.5621158E-6</v>
      </c>
      <c r="J50" s="23">
        <v>1.6926119000000001E-6</v>
      </c>
      <c r="K50" s="23">
        <v>1.8515814000000001E-6</v>
      </c>
      <c r="L50" s="23">
        <v>2.0029086000000002E-6</v>
      </c>
      <c r="M50" s="23">
        <v>2.3447092000000001E-6</v>
      </c>
      <c r="N50" s="23">
        <v>4.6639757000000001E-6</v>
      </c>
      <c r="O50" s="23">
        <v>5.3214566999999998E-6</v>
      </c>
      <c r="P50" s="23">
        <v>5.4065313000000003E-6</v>
      </c>
      <c r="Q50" s="23">
        <v>6.2422860000000004E-6</v>
      </c>
      <c r="R50" s="23">
        <v>6.3789239999999998E-6</v>
      </c>
      <c r="S50" s="23">
        <v>9.1120910000000008E-6</v>
      </c>
      <c r="T50" s="23">
        <v>9.5615029999999997E-6</v>
      </c>
      <c r="U50" s="23">
        <v>1.30509819999999E-5</v>
      </c>
      <c r="V50" s="23">
        <v>1.2168769999999901E-5</v>
      </c>
      <c r="W50" s="23">
        <v>1.3111349999999999E-5</v>
      </c>
    </row>
    <row r="51" spans="1:23" s="26" customFormat="1">
      <c r="A51" s="27" t="s">
        <v>121</v>
      </c>
      <c r="B51" s="27" t="s">
        <v>28</v>
      </c>
      <c r="C51" s="23">
        <v>2.0943098</v>
      </c>
      <c r="D51" s="23">
        <v>2.3472512000000001</v>
      </c>
      <c r="E51" s="23">
        <v>6.7282299999999999</v>
      </c>
      <c r="F51" s="23">
        <v>4.9736460000000001E-7</v>
      </c>
      <c r="G51" s="23">
        <v>5.0618063999999999E-7</v>
      </c>
      <c r="H51" s="23">
        <v>0.50317690000000004</v>
      </c>
      <c r="I51" s="23">
        <v>0.35273936</v>
      </c>
      <c r="J51" s="23">
        <v>1.2706503</v>
      </c>
      <c r="K51" s="23">
        <v>1.3063457000000001</v>
      </c>
      <c r="L51" s="23">
        <v>7.4611159999999998E-7</v>
      </c>
      <c r="M51" s="23">
        <v>8.4688599999999897E-7</v>
      </c>
      <c r="N51" s="23">
        <v>2.0361332999999999</v>
      </c>
      <c r="O51" s="23">
        <v>1.6851883000000001E-6</v>
      </c>
      <c r="P51" s="23">
        <v>1.3753818E-6</v>
      </c>
      <c r="Q51" s="23">
        <v>4.4182043000000002</v>
      </c>
      <c r="R51" s="23">
        <v>3.2805262000000002</v>
      </c>
      <c r="S51" s="23">
        <v>11.167517</v>
      </c>
      <c r="T51" s="23">
        <v>8.5606019999999994</v>
      </c>
      <c r="U51" s="23">
        <v>0</v>
      </c>
      <c r="V51" s="23">
        <v>0</v>
      </c>
      <c r="W51" s="23">
        <v>0</v>
      </c>
    </row>
    <row r="52" spans="1:23" s="26" customFormat="1">
      <c r="A52" s="27" t="s">
        <v>121</v>
      </c>
      <c r="B52" s="27" t="s">
        <v>62</v>
      </c>
      <c r="C52" s="23">
        <v>1.7222556238647699</v>
      </c>
      <c r="D52" s="23">
        <v>0.13884042599600999</v>
      </c>
      <c r="E52" s="23">
        <v>6.6227986278282502</v>
      </c>
      <c r="F52" s="23">
        <v>2.6024926499999969E-6</v>
      </c>
      <c r="G52" s="23">
        <v>2.6674464699999978E-6</v>
      </c>
      <c r="H52" s="23">
        <v>2.8812938499999985E-6</v>
      </c>
      <c r="I52" s="23">
        <v>3.1252578099999983E-6</v>
      </c>
      <c r="J52" s="23">
        <v>0.40060232207090996</v>
      </c>
      <c r="K52" s="23">
        <v>9.4404763376040021E-2</v>
      </c>
      <c r="L52" s="23">
        <v>4.0423813399999967E-6</v>
      </c>
      <c r="M52" s="23">
        <v>4.7199243299999994E-6</v>
      </c>
      <c r="N52" s="23">
        <v>0.46672590221464999</v>
      </c>
      <c r="O52" s="23">
        <v>9.2243605999999894E-6</v>
      </c>
      <c r="P52" s="23">
        <v>7.0121771300000002E-6</v>
      </c>
      <c r="Q52" s="23">
        <v>3.8439232937041994</v>
      </c>
      <c r="R52" s="23">
        <v>3.0134735295963888</v>
      </c>
      <c r="S52" s="23">
        <v>21.676620711399288</v>
      </c>
      <c r="T52" s="23">
        <v>37.712024817302996</v>
      </c>
      <c r="U52" s="23">
        <v>96.429064063443292</v>
      </c>
      <c r="V52" s="23">
        <v>11.836562577883099</v>
      </c>
      <c r="W52" s="23">
        <v>12.65053673075149</v>
      </c>
    </row>
    <row r="53" spans="1:23" s="26" customFormat="1">
      <c r="A53" s="27" t="s">
        <v>121</v>
      </c>
      <c r="B53" s="27" t="s">
        <v>61</v>
      </c>
      <c r="C53" s="23">
        <v>2680.8112399999995</v>
      </c>
      <c r="D53" s="23">
        <v>2682.0644399999987</v>
      </c>
      <c r="E53" s="23">
        <v>2435.732485999999</v>
      </c>
      <c r="F53" s="23">
        <v>2976.864075</v>
      </c>
      <c r="G53" s="23">
        <v>3054.1346249999992</v>
      </c>
      <c r="H53" s="23">
        <v>2881.0781849999998</v>
      </c>
      <c r="I53" s="23">
        <v>2900.6201569999998</v>
      </c>
      <c r="J53" s="23">
        <v>3646.4785459999989</v>
      </c>
      <c r="K53" s="23">
        <v>3020.4639099999995</v>
      </c>
      <c r="L53" s="23">
        <v>2576.76053</v>
      </c>
      <c r="M53" s="23">
        <v>2587.1163039999997</v>
      </c>
      <c r="N53" s="23">
        <v>2376.3734299999987</v>
      </c>
      <c r="O53" s="23">
        <v>2897.2716720000003</v>
      </c>
      <c r="P53" s="23">
        <v>2957.6078299999999</v>
      </c>
      <c r="Q53" s="23">
        <v>2815.0811829999998</v>
      </c>
      <c r="R53" s="23">
        <v>2807.0112439999994</v>
      </c>
      <c r="S53" s="23">
        <v>3491.752536</v>
      </c>
      <c r="T53" s="23">
        <v>2896.7355360000001</v>
      </c>
      <c r="U53" s="23">
        <v>2531.8720599999988</v>
      </c>
      <c r="V53" s="23">
        <v>2504.6300999999967</v>
      </c>
      <c r="W53" s="23">
        <v>2267.2137090000001</v>
      </c>
    </row>
    <row r="54" spans="1:23" s="26" customFormat="1">
      <c r="A54" s="27" t="s">
        <v>121</v>
      </c>
      <c r="B54" s="27" t="s">
        <v>65</v>
      </c>
      <c r="C54" s="23">
        <v>10618.920604452158</v>
      </c>
      <c r="D54" s="23">
        <v>11814.287896032429</v>
      </c>
      <c r="E54" s="23">
        <v>10179.955283770645</v>
      </c>
      <c r="F54" s="23">
        <v>10540.810500584988</v>
      </c>
      <c r="G54" s="23">
        <v>10480.16202593786</v>
      </c>
      <c r="H54" s="23">
        <v>10726.883680642004</v>
      </c>
      <c r="I54" s="23">
        <v>10663.404026652066</v>
      </c>
      <c r="J54" s="23">
        <v>9638.6279966157144</v>
      </c>
      <c r="K54" s="23">
        <v>10152.426789535368</v>
      </c>
      <c r="L54" s="23">
        <v>9792.6917020569144</v>
      </c>
      <c r="M54" s="23">
        <v>11174.256854095114</v>
      </c>
      <c r="N54" s="23">
        <v>9775.2016865424976</v>
      </c>
      <c r="O54" s="23">
        <v>10128.874071826966</v>
      </c>
      <c r="P54" s="23">
        <v>10303.620055651285</v>
      </c>
      <c r="Q54" s="23">
        <v>11074.496993260964</v>
      </c>
      <c r="R54" s="23">
        <v>11467.444275779902</v>
      </c>
      <c r="S54" s="23">
        <v>10420.471008024861</v>
      </c>
      <c r="T54" s="23">
        <v>10226.631039996959</v>
      </c>
      <c r="U54" s="23">
        <v>9916.3118228510139</v>
      </c>
      <c r="V54" s="23">
        <v>10446.24861242907</v>
      </c>
      <c r="W54" s="23">
        <v>9180.444453412787</v>
      </c>
    </row>
    <row r="55" spans="1:23" s="26" customFormat="1">
      <c r="A55" s="27" t="s">
        <v>121</v>
      </c>
      <c r="B55" s="27" t="s">
        <v>64</v>
      </c>
      <c r="C55" s="23">
        <v>2656.3955065277</v>
      </c>
      <c r="D55" s="23">
        <v>2640.3495305274241</v>
      </c>
      <c r="E55" s="23">
        <v>2747.7629545549144</v>
      </c>
      <c r="F55" s="23">
        <v>2627.6397809139726</v>
      </c>
      <c r="G55" s="23">
        <v>2486.8756214036553</v>
      </c>
      <c r="H55" s="23">
        <v>2629.3976616396972</v>
      </c>
      <c r="I55" s="23">
        <v>2681.7627168199328</v>
      </c>
      <c r="J55" s="23">
        <v>2506.5014419263157</v>
      </c>
      <c r="K55" s="23">
        <v>2603.9323520611533</v>
      </c>
      <c r="L55" s="23">
        <v>2648.478022610851</v>
      </c>
      <c r="M55" s="23">
        <v>2641.0894527580972</v>
      </c>
      <c r="N55" s="23">
        <v>2739.099723279608</v>
      </c>
      <c r="O55" s="23">
        <v>2623.5164539370408</v>
      </c>
      <c r="P55" s="23">
        <v>2486.5945537786802</v>
      </c>
      <c r="Q55" s="23">
        <v>2631.6174349922421</v>
      </c>
      <c r="R55" s="23">
        <v>2667.4886654793891</v>
      </c>
      <c r="S55" s="23">
        <v>2509.1540073142596</v>
      </c>
      <c r="T55" s="23">
        <v>2601.8520630470389</v>
      </c>
      <c r="U55" s="23">
        <v>2660.0532392337814</v>
      </c>
      <c r="V55" s="23">
        <v>2639.1850341812692</v>
      </c>
      <c r="W55" s="23">
        <v>2744.4579759775329</v>
      </c>
    </row>
    <row r="56" spans="1:23" s="26" customFormat="1">
      <c r="A56" s="27" t="s">
        <v>121</v>
      </c>
      <c r="B56" s="27" t="s">
        <v>32</v>
      </c>
      <c r="C56" s="23">
        <v>22.523022473948</v>
      </c>
      <c r="D56" s="23">
        <v>26.171790506761099</v>
      </c>
      <c r="E56" s="23">
        <v>25.358015016536402</v>
      </c>
      <c r="F56" s="23">
        <v>41.322412071981198</v>
      </c>
      <c r="G56" s="23">
        <v>24.719829728064497</v>
      </c>
      <c r="H56" s="23">
        <v>31.147678978852991</v>
      </c>
      <c r="I56" s="23">
        <v>28.695200144437898</v>
      </c>
      <c r="J56" s="23">
        <v>26.094690788684503</v>
      </c>
      <c r="K56" s="23">
        <v>28.486540109543203</v>
      </c>
      <c r="L56" s="23">
        <v>27.870549390202989</v>
      </c>
      <c r="M56" s="23">
        <v>40.665179444254001</v>
      </c>
      <c r="N56" s="23">
        <v>46.760546620621</v>
      </c>
      <c r="O56" s="23">
        <v>9.8990996389435004</v>
      </c>
      <c r="P56" s="23">
        <v>10.579899305489</v>
      </c>
      <c r="Q56" s="23">
        <v>10.253977038197499</v>
      </c>
      <c r="R56" s="23">
        <v>10.202700651073</v>
      </c>
      <c r="S56" s="23">
        <v>7.9872005149350001</v>
      </c>
      <c r="T56" s="23">
        <v>8.5061856121399995</v>
      </c>
      <c r="U56" s="23">
        <v>8.84788039809</v>
      </c>
      <c r="V56" s="23">
        <v>377.16407639999898</v>
      </c>
      <c r="W56" s="23">
        <v>383.22335759999999</v>
      </c>
    </row>
    <row r="57" spans="1:23" s="26" customFormat="1">
      <c r="A57" s="27" t="s">
        <v>121</v>
      </c>
      <c r="B57" s="27" t="s">
        <v>69</v>
      </c>
      <c r="C57" s="23">
        <v>0</v>
      </c>
      <c r="D57" s="23">
        <v>0</v>
      </c>
      <c r="E57" s="23">
        <v>2.9283751000000001E-6</v>
      </c>
      <c r="F57" s="23">
        <v>3.2141531000000002E-6</v>
      </c>
      <c r="G57" s="23">
        <v>3.3687243000000001E-6</v>
      </c>
      <c r="H57" s="23">
        <v>3.7041431999999998E-6</v>
      </c>
      <c r="I57" s="23">
        <v>4.0573990000000001E-6</v>
      </c>
      <c r="J57" s="23">
        <v>4.4180796999999997E-6</v>
      </c>
      <c r="K57" s="23">
        <v>4.8843825999999998E-6</v>
      </c>
      <c r="L57" s="23">
        <v>5.3517830000000003E-6</v>
      </c>
      <c r="M57" s="23">
        <v>7.3033750000000002E-6</v>
      </c>
      <c r="N57" s="23">
        <v>143.6431</v>
      </c>
      <c r="O57" s="23">
        <v>290.26751999999999</v>
      </c>
      <c r="P57" s="23">
        <v>243.18895000000001</v>
      </c>
      <c r="Q57" s="23">
        <v>339.32996000000003</v>
      </c>
      <c r="R57" s="23">
        <v>303.01729999999998</v>
      </c>
      <c r="S57" s="23">
        <v>1132.2117000000001</v>
      </c>
      <c r="T57" s="23">
        <v>1218.2479000000001</v>
      </c>
      <c r="U57" s="23">
        <v>1371.3798999999999</v>
      </c>
      <c r="V57" s="23">
        <v>1232.7950000000001</v>
      </c>
      <c r="W57" s="23">
        <v>1172.9626000000001</v>
      </c>
    </row>
    <row r="58" spans="1:23" s="26" customFormat="1">
      <c r="A58" s="27" t="s">
        <v>121</v>
      </c>
      <c r="B58" s="27" t="s">
        <v>52</v>
      </c>
      <c r="C58" s="23">
        <v>1.6479935999999999</v>
      </c>
      <c r="D58" s="23">
        <v>2.8067776900000001</v>
      </c>
      <c r="E58" s="23">
        <v>3.2799903399999999</v>
      </c>
      <c r="F58" s="23">
        <v>7.1512708699999905</v>
      </c>
      <c r="G58" s="23">
        <v>6.1063377299999999</v>
      </c>
      <c r="H58" s="23">
        <v>8.9295272999999895</v>
      </c>
      <c r="I58" s="23">
        <v>11.04293592</v>
      </c>
      <c r="J58" s="23">
        <v>11.518251620000001</v>
      </c>
      <c r="K58" s="23">
        <v>14.4982405999999</v>
      </c>
      <c r="L58" s="23">
        <v>15.44471815</v>
      </c>
      <c r="M58" s="23">
        <v>29.532155899999999</v>
      </c>
      <c r="N58" s="23">
        <v>39.813445299999998</v>
      </c>
      <c r="O58" s="23">
        <v>48.098168899999997</v>
      </c>
      <c r="P58" s="23">
        <v>55.305981500000001</v>
      </c>
      <c r="Q58" s="23">
        <v>57.886178999999998</v>
      </c>
      <c r="R58" s="23">
        <v>58.074450599999899</v>
      </c>
      <c r="S58" s="23">
        <v>49.495525000000001</v>
      </c>
      <c r="T58" s="23">
        <v>55.165530899999986</v>
      </c>
      <c r="U58" s="23">
        <v>58.460683500000002</v>
      </c>
      <c r="V58" s="23">
        <v>55.045918699999994</v>
      </c>
      <c r="W58" s="23">
        <v>58.628782799999904</v>
      </c>
    </row>
    <row r="59" spans="1:23" s="26" customFormat="1">
      <c r="A59" s="29" t="s">
        <v>118</v>
      </c>
      <c r="B59" s="29"/>
      <c r="C59" s="28">
        <v>41321.92133744077</v>
      </c>
      <c r="D59" s="28">
        <v>40419.176759288675</v>
      </c>
      <c r="E59" s="28">
        <v>41111.838654134139</v>
      </c>
      <c r="F59" s="28">
        <v>42924.519560905297</v>
      </c>
      <c r="G59" s="28">
        <v>42123.259576863376</v>
      </c>
      <c r="H59" s="28">
        <v>41723.371908515226</v>
      </c>
      <c r="I59" s="28">
        <v>36996.840744519373</v>
      </c>
      <c r="J59" s="28">
        <v>36915.428478856717</v>
      </c>
      <c r="K59" s="28">
        <v>36662.642715848087</v>
      </c>
      <c r="L59" s="28">
        <v>35618.192993023826</v>
      </c>
      <c r="M59" s="28">
        <v>35817.261081759701</v>
      </c>
      <c r="N59" s="28">
        <v>34340.014616414046</v>
      </c>
      <c r="O59" s="28">
        <v>34643.968561850728</v>
      </c>
      <c r="P59" s="28">
        <v>34916.695963564853</v>
      </c>
      <c r="Q59" s="28">
        <v>35327.827581413738</v>
      </c>
      <c r="R59" s="28">
        <v>36415.431394754123</v>
      </c>
      <c r="S59" s="28">
        <v>36062.256447954845</v>
      </c>
      <c r="T59" s="28">
        <v>35974.389386231815</v>
      </c>
      <c r="U59" s="28">
        <v>35012.223451340105</v>
      </c>
      <c r="V59" s="28">
        <v>35825.56689622128</v>
      </c>
      <c r="W59" s="28">
        <v>35817.495045232405</v>
      </c>
    </row>
    <row r="60" spans="1:23" s="26" customFormat="1"/>
    <row r="61" spans="1:23" s="26" customFormat="1">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s="26" customFormat="1">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s="26" customFormat="1">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s="26" customFormat="1">
      <c r="A64" s="27" t="s">
        <v>122</v>
      </c>
      <c r="B64" s="27" t="s">
        <v>18</v>
      </c>
      <c r="C64" s="23">
        <v>1105.7485310413863</v>
      </c>
      <c r="D64" s="23">
        <v>1105.7485311142952</v>
      </c>
      <c r="E64" s="23">
        <v>537.84507638836965</v>
      </c>
      <c r="F64" s="23">
        <v>454.13593137395719</v>
      </c>
      <c r="G64" s="23">
        <v>454.13593146287457</v>
      </c>
      <c r="H64" s="23">
        <v>454.13593154593229</v>
      </c>
      <c r="I64" s="23">
        <v>455.38016165920499</v>
      </c>
      <c r="J64" s="23">
        <v>454.13593181720825</v>
      </c>
      <c r="K64" s="23">
        <v>454.13593192575695</v>
      </c>
      <c r="L64" s="23">
        <v>454.13593206575615</v>
      </c>
      <c r="M64" s="23">
        <v>455.38016222136457</v>
      </c>
      <c r="N64" s="23">
        <v>454.13593262743359</v>
      </c>
      <c r="O64" s="23">
        <v>454.13593287371515</v>
      </c>
      <c r="P64" s="23">
        <v>454.13593311626096</v>
      </c>
      <c r="Q64" s="23">
        <v>455.38016438275901</v>
      </c>
      <c r="R64" s="23">
        <v>454.13593523158198</v>
      </c>
      <c r="S64" s="23">
        <v>8.2302850000000004E-6</v>
      </c>
      <c r="T64" s="23">
        <v>8.6531069999999993E-6</v>
      </c>
      <c r="U64" s="23">
        <v>9.0396379999999996E-6</v>
      </c>
      <c r="V64" s="23">
        <v>9.9170020000000006E-6</v>
      </c>
      <c r="W64" s="23">
        <v>1.0824369999999901E-5</v>
      </c>
    </row>
    <row r="65" spans="1:23" s="26" customFormat="1">
      <c r="A65" s="27" t="s">
        <v>122</v>
      </c>
      <c r="B65" s="27" t="s">
        <v>28</v>
      </c>
      <c r="C65" s="23">
        <v>920.06170999999995</v>
      </c>
      <c r="D65" s="23">
        <v>727.71021000000007</v>
      </c>
      <c r="E65" s="23">
        <v>684.93430000000001</v>
      </c>
      <c r="F65" s="23">
        <v>79.891204999999999</v>
      </c>
      <c r="G65" s="23">
        <v>79.891204999999999</v>
      </c>
      <c r="H65" s="23">
        <v>79.891204999999999</v>
      </c>
      <c r="I65" s="23">
        <v>80.110079999999996</v>
      </c>
      <c r="J65" s="23">
        <v>79.891204999999999</v>
      </c>
      <c r="K65" s="23">
        <v>79.891204999999999</v>
      </c>
      <c r="L65" s="23">
        <v>79.891204999999999</v>
      </c>
      <c r="M65" s="23">
        <v>80.110079999999996</v>
      </c>
      <c r="N65" s="23">
        <v>79.891204999999999</v>
      </c>
      <c r="O65" s="23">
        <v>79.891204999999999</v>
      </c>
      <c r="P65" s="23">
        <v>79.891204999999999</v>
      </c>
      <c r="Q65" s="23">
        <v>0</v>
      </c>
      <c r="R65" s="23">
        <v>0</v>
      </c>
      <c r="S65" s="23">
        <v>0</v>
      </c>
      <c r="T65" s="23">
        <v>0</v>
      </c>
      <c r="U65" s="23">
        <v>0</v>
      </c>
      <c r="V65" s="23">
        <v>0</v>
      </c>
      <c r="W65" s="23">
        <v>0</v>
      </c>
    </row>
    <row r="66" spans="1:23" s="26" customFormat="1">
      <c r="A66" s="27" t="s">
        <v>122</v>
      </c>
      <c r="B66" s="27" t="s">
        <v>62</v>
      </c>
      <c r="C66" s="23">
        <v>17.024966681227653</v>
      </c>
      <c r="D66" s="23">
        <v>23.752829914733237</v>
      </c>
      <c r="E66" s="23">
        <v>57.035257018989469</v>
      </c>
      <c r="F66" s="23">
        <v>7.8931159383647989E-2</v>
      </c>
      <c r="G66" s="23">
        <v>3.5384154189999975E-6</v>
      </c>
      <c r="H66" s="23">
        <v>0.96800653417092997</v>
      </c>
      <c r="I66" s="23">
        <v>0.85989989826896518</v>
      </c>
      <c r="J66" s="23">
        <v>1.079962335902714</v>
      </c>
      <c r="K66" s="23">
        <v>1.1660319546462359</v>
      </c>
      <c r="L66" s="23">
        <v>3.6671001599999989E-6</v>
      </c>
      <c r="M66" s="23">
        <v>0.11117064269320003</v>
      </c>
      <c r="N66" s="23">
        <v>2.6679512775527696</v>
      </c>
      <c r="O66" s="23">
        <v>0.24249525775918002</v>
      </c>
      <c r="P66" s="23">
        <v>0.77793641386222001</v>
      </c>
      <c r="Q66" s="23">
        <v>14.296407575060488</v>
      </c>
      <c r="R66" s="23">
        <v>10.717679037203201</v>
      </c>
      <c r="S66" s="23">
        <v>29.761033027878298</v>
      </c>
      <c r="T66" s="23">
        <v>35.182169233365805</v>
      </c>
      <c r="U66" s="23">
        <v>64.380493057111551</v>
      </c>
      <c r="V66" s="23">
        <v>20.160462589999987</v>
      </c>
      <c r="W66" s="23">
        <v>33.52368268</v>
      </c>
    </row>
    <row r="67" spans="1:23" s="26" customFormat="1">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s="26" customFormat="1">
      <c r="A68" s="27" t="s">
        <v>122</v>
      </c>
      <c r="B68" s="27" t="s">
        <v>65</v>
      </c>
      <c r="C68" s="23">
        <v>5989.6976009128102</v>
      </c>
      <c r="D68" s="23">
        <v>6246.9088440596915</v>
      </c>
      <c r="E68" s="23">
        <v>5674.0168433652216</v>
      </c>
      <c r="F68" s="23">
        <v>6412.4493893499202</v>
      </c>
      <c r="G68" s="23">
        <v>6215.1068234136201</v>
      </c>
      <c r="H68" s="23">
        <v>6912.5278765990024</v>
      </c>
      <c r="I68" s="23">
        <v>6876.5337116134569</v>
      </c>
      <c r="J68" s="23">
        <v>6364.6263239488344</v>
      </c>
      <c r="K68" s="23">
        <v>6238.7689352213765</v>
      </c>
      <c r="L68" s="23">
        <v>5937.3494705780458</v>
      </c>
      <c r="M68" s="23">
        <v>6282.8411178740844</v>
      </c>
      <c r="N68" s="23">
        <v>5628.6620900638763</v>
      </c>
      <c r="O68" s="23">
        <v>5164.2305363155729</v>
      </c>
      <c r="P68" s="23">
        <v>5000.4685335051963</v>
      </c>
      <c r="Q68" s="23">
        <v>4982.0046365974886</v>
      </c>
      <c r="R68" s="23">
        <v>4422.77524044852</v>
      </c>
      <c r="S68" s="23">
        <v>4061.3298727386482</v>
      </c>
      <c r="T68" s="23">
        <v>3820.7284711505708</v>
      </c>
      <c r="U68" s="23">
        <v>2792.432418918057</v>
      </c>
      <c r="V68" s="23">
        <v>3100.8525193152732</v>
      </c>
      <c r="W68" s="23">
        <v>2874.230221559118</v>
      </c>
    </row>
    <row r="69" spans="1:23" s="26" customFormat="1">
      <c r="A69" s="27" t="s">
        <v>122</v>
      </c>
      <c r="B69" s="27" t="s">
        <v>64</v>
      </c>
      <c r="C69" s="23">
        <v>885.19977197995456</v>
      </c>
      <c r="D69" s="23">
        <v>888.27894215035599</v>
      </c>
      <c r="E69" s="23">
        <v>902.71247221331748</v>
      </c>
      <c r="F69" s="23">
        <v>860.15268252132557</v>
      </c>
      <c r="G69" s="23">
        <v>839.32291413886128</v>
      </c>
      <c r="H69" s="23">
        <v>859.74118470676001</v>
      </c>
      <c r="I69" s="23">
        <v>886.87051531387192</v>
      </c>
      <c r="J69" s="23">
        <v>841.88380572261167</v>
      </c>
      <c r="K69" s="23">
        <v>877.01543589462096</v>
      </c>
      <c r="L69" s="23">
        <v>885.26607742954127</v>
      </c>
      <c r="M69" s="23">
        <v>889.55777805495472</v>
      </c>
      <c r="N69" s="23">
        <v>901.5747398518613</v>
      </c>
      <c r="O69" s="23">
        <v>859.96558208229021</v>
      </c>
      <c r="P69" s="23">
        <v>839.4745519585498</v>
      </c>
      <c r="Q69" s="23">
        <v>861.06216202054054</v>
      </c>
      <c r="R69" s="23">
        <v>885.43742213346854</v>
      </c>
      <c r="S69" s="23">
        <v>1966.3445720159013</v>
      </c>
      <c r="T69" s="23">
        <v>2029.5063404178889</v>
      </c>
      <c r="U69" s="23">
        <v>2046.2413116022071</v>
      </c>
      <c r="V69" s="23">
        <v>3442.5078670159223</v>
      </c>
      <c r="W69" s="23">
        <v>3447.2806819249772</v>
      </c>
    </row>
    <row r="70" spans="1:23" s="26" customFormat="1">
      <c r="A70" s="27" t="s">
        <v>122</v>
      </c>
      <c r="B70" s="27" t="s">
        <v>32</v>
      </c>
      <c r="C70" s="23">
        <v>86.899831118172003</v>
      </c>
      <c r="D70" s="23">
        <v>91.650732852897505</v>
      </c>
      <c r="E70" s="23">
        <v>106.237405051639</v>
      </c>
      <c r="F70" s="23">
        <v>106.94012664273569</v>
      </c>
      <c r="G70" s="23">
        <v>105.7624200719161</v>
      </c>
      <c r="H70" s="23">
        <v>108.7846722535876</v>
      </c>
      <c r="I70" s="23">
        <v>112.4238928302106</v>
      </c>
      <c r="J70" s="23">
        <v>108.15217324150372</v>
      </c>
      <c r="K70" s="23">
        <v>100.4027315780784</v>
      </c>
      <c r="L70" s="23">
        <v>95.733558911280412</v>
      </c>
      <c r="M70" s="23">
        <v>97.148146244095997</v>
      </c>
      <c r="N70" s="23">
        <v>107.835709743469</v>
      </c>
      <c r="O70" s="23">
        <v>109.09480872732</v>
      </c>
      <c r="P70" s="23">
        <v>89.634922904745906</v>
      </c>
      <c r="Q70" s="23">
        <v>208.72626000000002</v>
      </c>
      <c r="R70" s="23">
        <v>661.39077400000008</v>
      </c>
      <c r="S70" s="23">
        <v>1120.880056</v>
      </c>
      <c r="T70" s="23">
        <v>1129.8037999999999</v>
      </c>
      <c r="U70" s="23">
        <v>1133.9951999999998</v>
      </c>
      <c r="V70" s="23">
        <v>1956.5712839999999</v>
      </c>
      <c r="W70" s="23">
        <v>1990.3919920000001</v>
      </c>
    </row>
    <row r="71" spans="1:23" s="26" customFormat="1">
      <c r="A71" s="27" t="s">
        <v>122</v>
      </c>
      <c r="B71" s="27" t="s">
        <v>69</v>
      </c>
      <c r="C71" s="23">
        <v>0</v>
      </c>
      <c r="D71" s="23">
        <v>0</v>
      </c>
      <c r="E71" s="23">
        <v>2.1770951999999998E-6</v>
      </c>
      <c r="F71" s="23">
        <v>2.1411947000000002E-6</v>
      </c>
      <c r="G71" s="23">
        <v>2.245148E-6</v>
      </c>
      <c r="H71" s="23">
        <v>2.4553302999999998E-6</v>
      </c>
      <c r="I71" s="23">
        <v>2.6728578000000001E-6</v>
      </c>
      <c r="J71" s="23">
        <v>2.8685812999999901E-6</v>
      </c>
      <c r="K71" s="23">
        <v>3.1130234999999998E-6</v>
      </c>
      <c r="L71" s="23">
        <v>3.3706597000000001E-6</v>
      </c>
      <c r="M71" s="23">
        <v>3.6708058999999999E-6</v>
      </c>
      <c r="N71" s="23">
        <v>3.9513249999999998E-6</v>
      </c>
      <c r="O71" s="23">
        <v>4.2129580000000003E-6</v>
      </c>
      <c r="P71" s="23">
        <v>4.5479895999999999E-6</v>
      </c>
      <c r="Q71" s="23">
        <v>6.7096839999999999E-6</v>
      </c>
      <c r="R71" s="23">
        <v>7.2408897999999998E-6</v>
      </c>
      <c r="S71" s="23">
        <v>9.5088059999999992E-6</v>
      </c>
      <c r="T71" s="23">
        <v>9.4837129999999992E-6</v>
      </c>
      <c r="U71" s="23">
        <v>9.5662399999999994E-6</v>
      </c>
      <c r="V71" s="23">
        <v>1.24446515E-5</v>
      </c>
      <c r="W71" s="23">
        <v>1.2299235E-5</v>
      </c>
    </row>
    <row r="72" spans="1:23" s="26" customFormat="1">
      <c r="A72" s="27" t="s">
        <v>122</v>
      </c>
      <c r="B72" s="27" t="s">
        <v>52</v>
      </c>
      <c r="C72" s="23">
        <v>2.5090994449999999</v>
      </c>
      <c r="D72" s="23">
        <v>4.4304410699999996</v>
      </c>
      <c r="E72" s="23">
        <v>6.3252893000000006</v>
      </c>
      <c r="F72" s="23">
        <v>7.6798157199999997</v>
      </c>
      <c r="G72" s="23">
        <v>9.3745963599999893</v>
      </c>
      <c r="H72" s="23">
        <v>11.522647849999899</v>
      </c>
      <c r="I72" s="23">
        <v>13.84763648</v>
      </c>
      <c r="J72" s="23">
        <v>15.34589452</v>
      </c>
      <c r="K72" s="23">
        <v>15.83997304</v>
      </c>
      <c r="L72" s="23">
        <v>16.583281899999999</v>
      </c>
      <c r="M72" s="23">
        <v>17.478441100000001</v>
      </c>
      <c r="N72" s="23">
        <v>21.012154540000001</v>
      </c>
      <c r="O72" s="23">
        <v>22.359949699999898</v>
      </c>
      <c r="P72" s="23">
        <v>24.189609240000003</v>
      </c>
      <c r="Q72" s="23">
        <v>25.469275700000001</v>
      </c>
      <c r="R72" s="23">
        <v>25.541924649999999</v>
      </c>
      <c r="S72" s="23">
        <v>24.487193900000001</v>
      </c>
      <c r="T72" s="23">
        <v>25.35114093</v>
      </c>
      <c r="U72" s="23">
        <v>26.6469317</v>
      </c>
      <c r="V72" s="23">
        <v>25.1469550599999</v>
      </c>
      <c r="W72" s="23">
        <v>26.0058725499999</v>
      </c>
    </row>
    <row r="73" spans="1:23" s="26" customFormat="1">
      <c r="A73" s="29" t="s">
        <v>118</v>
      </c>
      <c r="B73" s="29"/>
      <c r="C73" s="28">
        <v>8917.7325806153785</v>
      </c>
      <c r="D73" s="28">
        <v>8992.3993572390755</v>
      </c>
      <c r="E73" s="28">
        <v>7856.5439489858982</v>
      </c>
      <c r="F73" s="28">
        <v>7806.7081394045872</v>
      </c>
      <c r="G73" s="28">
        <v>7588.4568775537709</v>
      </c>
      <c r="H73" s="28">
        <v>8307.264204385865</v>
      </c>
      <c r="I73" s="28">
        <v>8299.7543684848024</v>
      </c>
      <c r="J73" s="28">
        <v>7741.6172288245562</v>
      </c>
      <c r="K73" s="28">
        <v>7650.977539996401</v>
      </c>
      <c r="L73" s="28">
        <v>7356.6426887404432</v>
      </c>
      <c r="M73" s="28">
        <v>7708.0003087930972</v>
      </c>
      <c r="N73" s="28">
        <v>7066.9319188207246</v>
      </c>
      <c r="O73" s="28">
        <v>6558.4657515293375</v>
      </c>
      <c r="P73" s="28">
        <v>6374.7481599938692</v>
      </c>
      <c r="Q73" s="28">
        <v>6312.7433705758485</v>
      </c>
      <c r="R73" s="28">
        <v>5773.0662768507736</v>
      </c>
      <c r="S73" s="28">
        <v>6057.4354860127132</v>
      </c>
      <c r="T73" s="28">
        <v>5885.4169894549323</v>
      </c>
      <c r="U73" s="28">
        <v>4903.0542326170143</v>
      </c>
      <c r="V73" s="28">
        <v>6563.5208588381975</v>
      </c>
      <c r="W73" s="28">
        <v>6355.0345969884656</v>
      </c>
    </row>
    <row r="74" spans="1:23" s="26" customFormat="1"/>
    <row r="75" spans="1:23" s="26" customFormat="1">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s="26" customFormat="1">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s="26" customFormat="1">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s="26" customFormat="1">
      <c r="A78" s="27" t="s">
        <v>123</v>
      </c>
      <c r="B78" s="27" t="s">
        <v>18</v>
      </c>
      <c r="C78" s="23">
        <v>1.4126601599999999E-6</v>
      </c>
      <c r="D78" s="23">
        <v>1.495014339999999E-6</v>
      </c>
      <c r="E78" s="23">
        <v>1.6027435999999999E-6</v>
      </c>
      <c r="F78" s="23">
        <v>1.68876862999999E-6</v>
      </c>
      <c r="G78" s="23">
        <v>1.7726516000000002E-6</v>
      </c>
      <c r="H78" s="23">
        <v>1.88966844E-6</v>
      </c>
      <c r="I78" s="23">
        <v>2.0701293499999998E-6</v>
      </c>
      <c r="J78" s="23">
        <v>2.2417311999999989E-6</v>
      </c>
      <c r="K78" s="23">
        <v>2.4307880000000002E-6</v>
      </c>
      <c r="L78" s="23">
        <v>2.6405662399999993E-6</v>
      </c>
      <c r="M78" s="23">
        <v>6.38214225498E-2</v>
      </c>
      <c r="N78" s="23">
        <v>0.3817630292252</v>
      </c>
      <c r="O78" s="23">
        <v>0.19622728728779998</v>
      </c>
      <c r="P78" s="23">
        <v>0.41965588079799998</v>
      </c>
      <c r="Q78" s="23">
        <v>1.7206739393592001</v>
      </c>
      <c r="R78" s="23">
        <v>4.0369733338053004</v>
      </c>
      <c r="S78" s="23">
        <v>6.2454881550377896</v>
      </c>
      <c r="T78" s="23">
        <v>24.161073225690998</v>
      </c>
      <c r="U78" s="23">
        <v>180.2817836104889</v>
      </c>
      <c r="V78" s="23">
        <v>2.8796204788970003</v>
      </c>
      <c r="W78" s="23">
        <v>110.07098820095059</v>
      </c>
    </row>
    <row r="79" spans="1:23" s="26" customFormat="1">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s="26" customFormat="1">
      <c r="A80" s="27" t="s">
        <v>123</v>
      </c>
      <c r="B80" s="27" t="s">
        <v>62</v>
      </c>
      <c r="C80" s="23">
        <v>7.9251603999999999E-7</v>
      </c>
      <c r="D80" s="23">
        <v>8.3220613999999903E-7</v>
      </c>
      <c r="E80" s="23">
        <v>8.8675321999999995E-7</v>
      </c>
      <c r="F80" s="23">
        <v>9.41025709999999E-7</v>
      </c>
      <c r="G80" s="23">
        <v>9.778220599999989E-7</v>
      </c>
      <c r="H80" s="23">
        <v>1.0683494099999999E-6</v>
      </c>
      <c r="I80" s="23">
        <v>1.163760729999999E-6</v>
      </c>
      <c r="J80" s="23">
        <v>1.2419071E-6</v>
      </c>
      <c r="K80" s="23">
        <v>1.32731209E-6</v>
      </c>
      <c r="L80" s="23">
        <v>1.4807968500000001E-6</v>
      </c>
      <c r="M80" s="23">
        <v>1.61260513E-6</v>
      </c>
      <c r="N80" s="23">
        <v>1.8283738499999999E-6</v>
      </c>
      <c r="O80" s="23">
        <v>1.98562122E-6</v>
      </c>
      <c r="P80" s="23">
        <v>2.1435646E-6</v>
      </c>
      <c r="Q80" s="23">
        <v>2.39160365E-6</v>
      </c>
      <c r="R80" s="23">
        <v>2.6383232699999989E-6</v>
      </c>
      <c r="S80" s="23">
        <v>0.84537611630549803</v>
      </c>
      <c r="T80" s="23">
        <v>3.5861479299999999E-6</v>
      </c>
      <c r="U80" s="23">
        <v>4.2225596E-6</v>
      </c>
      <c r="V80" s="23">
        <v>0.1114166059444</v>
      </c>
      <c r="W80" s="23">
        <v>0.38340356189899999</v>
      </c>
    </row>
    <row r="81" spans="1:23" s="26" customFormat="1">
      <c r="A81" s="27" t="s">
        <v>123</v>
      </c>
      <c r="B81" s="27" t="s">
        <v>61</v>
      </c>
      <c r="C81" s="23">
        <v>7641.3269999999993</v>
      </c>
      <c r="D81" s="23">
        <v>8285.9110700000001</v>
      </c>
      <c r="E81" s="23">
        <v>7997.0307099999991</v>
      </c>
      <c r="F81" s="23">
        <v>8541.8393099999994</v>
      </c>
      <c r="G81" s="23">
        <v>8777.8272400000005</v>
      </c>
      <c r="H81" s="23">
        <v>5290.30447</v>
      </c>
      <c r="I81" s="23">
        <v>9343.2595899999997</v>
      </c>
      <c r="J81" s="23">
        <v>9472.3154999999897</v>
      </c>
      <c r="K81" s="23">
        <v>8733.2224499999866</v>
      </c>
      <c r="L81" s="23">
        <v>9476.0640799999965</v>
      </c>
      <c r="M81" s="23">
        <v>8168.3189200000015</v>
      </c>
      <c r="N81" s="23">
        <v>8769.6477399999985</v>
      </c>
      <c r="O81" s="23">
        <v>8769.1438000000016</v>
      </c>
      <c r="P81" s="23">
        <v>8596.4518499999976</v>
      </c>
      <c r="Q81" s="23">
        <v>8476.136239999998</v>
      </c>
      <c r="R81" s="23">
        <v>8103.9623900000006</v>
      </c>
      <c r="S81" s="23">
        <v>9402.7355599999973</v>
      </c>
      <c r="T81" s="23">
        <v>9097.2994100000014</v>
      </c>
      <c r="U81" s="23">
        <v>9047.8965599999992</v>
      </c>
      <c r="V81" s="23">
        <v>8462.1496999999981</v>
      </c>
      <c r="W81" s="23">
        <v>9342.0099499999997</v>
      </c>
    </row>
    <row r="82" spans="1:23" s="26" customFormat="1">
      <c r="A82" s="27" t="s">
        <v>123</v>
      </c>
      <c r="B82" s="27" t="s">
        <v>65</v>
      </c>
      <c r="C82" s="23">
        <v>1780.8943933420271</v>
      </c>
      <c r="D82" s="23">
        <v>2021.9174638490103</v>
      </c>
      <c r="E82" s="23">
        <v>2460.4160278209088</v>
      </c>
      <c r="F82" s="23">
        <v>2968.7758983920889</v>
      </c>
      <c r="G82" s="23">
        <v>3758.5469482989838</v>
      </c>
      <c r="H82" s="23">
        <v>4016.2438859623931</v>
      </c>
      <c r="I82" s="23">
        <v>4516.3130282128031</v>
      </c>
      <c r="J82" s="23">
        <v>4704.5112965940034</v>
      </c>
      <c r="K82" s="23">
        <v>5134.1047272220094</v>
      </c>
      <c r="L82" s="23">
        <v>5344.0248289615056</v>
      </c>
      <c r="M82" s="23">
        <v>6047.1657881919145</v>
      </c>
      <c r="N82" s="23">
        <v>6077.62615082911</v>
      </c>
      <c r="O82" s="23">
        <v>6399.8340021606464</v>
      </c>
      <c r="P82" s="23">
        <v>6838.3577969802909</v>
      </c>
      <c r="Q82" s="23">
        <v>7255.1965922075424</v>
      </c>
      <c r="R82" s="23">
        <v>7750.6947036242282</v>
      </c>
      <c r="S82" s="23">
        <v>8045.8499714641948</v>
      </c>
      <c r="T82" s="23">
        <v>8364.7957546078651</v>
      </c>
      <c r="U82" s="23">
        <v>8364.021390085516</v>
      </c>
      <c r="V82" s="23">
        <v>8681.4046696224286</v>
      </c>
      <c r="W82" s="23">
        <v>8403.6148893619302</v>
      </c>
    </row>
    <row r="83" spans="1:23" s="26" customFormat="1">
      <c r="A83" s="27" t="s">
        <v>123</v>
      </c>
      <c r="B83" s="27" t="s">
        <v>64</v>
      </c>
      <c r="C83" s="23">
        <v>1.9541120000000001E-7</v>
      </c>
      <c r="D83" s="23">
        <v>2.1952876999999899E-7</v>
      </c>
      <c r="E83" s="23">
        <v>3.5138213999999999E-7</v>
      </c>
      <c r="F83" s="23">
        <v>5.1184116999999997E-7</v>
      </c>
      <c r="G83" s="23">
        <v>1.8591054E-6</v>
      </c>
      <c r="H83" s="23">
        <v>2.7184037E-6</v>
      </c>
      <c r="I83" s="23">
        <v>4.6467694000000001E-6</v>
      </c>
      <c r="J83" s="23">
        <v>4.5993265000000002E-6</v>
      </c>
      <c r="K83" s="23">
        <v>4.8663329999999997E-6</v>
      </c>
      <c r="L83" s="23">
        <v>1.48429379999999E-5</v>
      </c>
      <c r="M83" s="23">
        <v>9.1264205999999894E-5</v>
      </c>
      <c r="N83" s="23">
        <v>9.2071139999999894E-5</v>
      </c>
      <c r="O83" s="23">
        <v>29.317442</v>
      </c>
      <c r="P83" s="23">
        <v>26.443007999999999</v>
      </c>
      <c r="Q83" s="23">
        <v>28.496006000000001</v>
      </c>
      <c r="R83" s="23">
        <v>27.608630999999999</v>
      </c>
      <c r="S83" s="23">
        <v>27.986286</v>
      </c>
      <c r="T83" s="23">
        <v>29.734503</v>
      </c>
      <c r="U83" s="23">
        <v>29.455819999999999</v>
      </c>
      <c r="V83" s="23">
        <v>28.847041999999998</v>
      </c>
      <c r="W83" s="23">
        <v>29.184585999999999</v>
      </c>
    </row>
    <row r="84" spans="1:23" s="26" customFormat="1">
      <c r="A84" s="27" t="s">
        <v>123</v>
      </c>
      <c r="B84" s="27" t="s">
        <v>32</v>
      </c>
      <c r="C84" s="23">
        <v>2.9497111999999999E-6</v>
      </c>
      <c r="D84" s="23">
        <v>2.9946260999999999E-6</v>
      </c>
      <c r="E84" s="23">
        <v>2.9985394999999999E-6</v>
      </c>
      <c r="F84" s="23">
        <v>3.0022235999999999E-6</v>
      </c>
      <c r="G84" s="23">
        <v>3.0595139999999899E-6</v>
      </c>
      <c r="H84" s="23">
        <v>4.5223714999999996E-6</v>
      </c>
      <c r="I84" s="23">
        <v>6.1086202999999998E-6</v>
      </c>
      <c r="J84" s="23">
        <v>7.0485744E-6</v>
      </c>
      <c r="K84" s="23">
        <v>7.0659202999999999E-6</v>
      </c>
      <c r="L84" s="23">
        <v>1.3284505E-5</v>
      </c>
      <c r="M84" s="23">
        <v>1.3543735E-5</v>
      </c>
      <c r="N84" s="23">
        <v>1.3450377E-5</v>
      </c>
      <c r="O84" s="23">
        <v>1.3485046999999901E-5</v>
      </c>
      <c r="P84" s="23">
        <v>1.3724434999999999E-5</v>
      </c>
      <c r="Q84" s="23">
        <v>1.4626868499999999E-5</v>
      </c>
      <c r="R84" s="23">
        <v>1.6015064999999999E-5</v>
      </c>
      <c r="S84" s="23">
        <v>2.0908456999999899E-5</v>
      </c>
      <c r="T84" s="23">
        <v>2.1113354000000001E-5</v>
      </c>
      <c r="U84" s="23">
        <v>2.0992190000000001E-5</v>
      </c>
      <c r="V84" s="23">
        <v>2.2475167000000001E-5</v>
      </c>
      <c r="W84" s="23">
        <v>2.4406139999999999E-5</v>
      </c>
    </row>
    <row r="85" spans="1:23" s="26" customFormat="1">
      <c r="A85" s="27" t="s">
        <v>123</v>
      </c>
      <c r="B85" s="27" t="s">
        <v>69</v>
      </c>
      <c r="C85" s="23">
        <v>0</v>
      </c>
      <c r="D85" s="23">
        <v>0</v>
      </c>
      <c r="E85" s="23">
        <v>7.4096099000000001E-6</v>
      </c>
      <c r="F85" s="23">
        <v>7.9358167000000012E-6</v>
      </c>
      <c r="G85" s="23">
        <v>8.84422059999999E-6</v>
      </c>
      <c r="H85" s="23">
        <v>1.0258991999999989E-5</v>
      </c>
      <c r="I85" s="23">
        <v>1.0809437299999991E-5</v>
      </c>
      <c r="J85" s="23">
        <v>1.1647790500000001E-5</v>
      </c>
      <c r="K85" s="23">
        <v>1.25808142E-5</v>
      </c>
      <c r="L85" s="23">
        <v>1.388863529999999E-5</v>
      </c>
      <c r="M85" s="23">
        <v>1.5791464400000001E-5</v>
      </c>
      <c r="N85" s="23">
        <v>1.9267496E-5</v>
      </c>
      <c r="O85" s="23">
        <v>2.09353569999999E-5</v>
      </c>
      <c r="P85" s="23">
        <v>2.3717257E-5</v>
      </c>
      <c r="Q85" s="23">
        <v>2.7600059000000001E-5</v>
      </c>
      <c r="R85" s="23">
        <v>3.2532378E-5</v>
      </c>
      <c r="S85" s="23">
        <v>6.0026945999999999E-5</v>
      </c>
      <c r="T85" s="23">
        <v>6.2985249000000002E-5</v>
      </c>
      <c r="U85" s="23">
        <v>7.05351439999999E-5</v>
      </c>
      <c r="V85" s="23">
        <v>7.1199767000000005E-5</v>
      </c>
      <c r="W85" s="23">
        <v>1.02903458E-4</v>
      </c>
    </row>
    <row r="86" spans="1:23" s="26" customFormat="1">
      <c r="A86" s="27" t="s">
        <v>123</v>
      </c>
      <c r="B86" s="27" t="s">
        <v>52</v>
      </c>
      <c r="C86" s="23">
        <v>8.377953099999999E-2</v>
      </c>
      <c r="D86" s="23">
        <v>0.167706509</v>
      </c>
      <c r="E86" s="23">
        <v>0.17411938599999999</v>
      </c>
      <c r="F86" s="23">
        <v>0.20354708399999999</v>
      </c>
      <c r="G86" s="23">
        <v>0.45985117299999989</v>
      </c>
      <c r="H86" s="23">
        <v>0.65528374</v>
      </c>
      <c r="I86" s="23">
        <v>0.86408288600000005</v>
      </c>
      <c r="J86" s="23">
        <v>0.94735347000000003</v>
      </c>
      <c r="K86" s="23">
        <v>1.1244689299999999</v>
      </c>
      <c r="L86" s="23">
        <v>1.4617111549999899</v>
      </c>
      <c r="M86" s="23">
        <v>2.35881702</v>
      </c>
      <c r="N86" s="23">
        <v>2.7432632200000002</v>
      </c>
      <c r="O86" s="23">
        <v>3.1081870899999999</v>
      </c>
      <c r="P86" s="23">
        <v>3.03567535</v>
      </c>
      <c r="Q86" s="23">
        <v>3.20737256</v>
      </c>
      <c r="R86" s="23">
        <v>3.0397653400000002</v>
      </c>
      <c r="S86" s="23">
        <v>2.9594319800000002</v>
      </c>
      <c r="T86" s="23">
        <v>3.0847860800000002</v>
      </c>
      <c r="U86" s="23">
        <v>3.52811238</v>
      </c>
      <c r="V86" s="23">
        <v>2.9453650050000002</v>
      </c>
      <c r="W86" s="23">
        <v>3.3860068599999997</v>
      </c>
    </row>
    <row r="87" spans="1:23" s="26" customFormat="1">
      <c r="A87" s="29" t="s">
        <v>118</v>
      </c>
      <c r="B87" s="29"/>
      <c r="C87" s="28">
        <v>9422.2213957426138</v>
      </c>
      <c r="D87" s="28">
        <v>10307.82853639576</v>
      </c>
      <c r="E87" s="28">
        <v>10457.446740661786</v>
      </c>
      <c r="F87" s="28">
        <v>11510.615211533725</v>
      </c>
      <c r="G87" s="28">
        <v>12536.374192908563</v>
      </c>
      <c r="H87" s="28">
        <v>9306.5483616388137</v>
      </c>
      <c r="I87" s="28">
        <v>13859.572626093461</v>
      </c>
      <c r="J87" s="28">
        <v>14176.826804676955</v>
      </c>
      <c r="K87" s="28">
        <v>13867.327185846429</v>
      </c>
      <c r="L87" s="28">
        <v>14820.088927925803</v>
      </c>
      <c r="M87" s="28">
        <v>14215.548622491278</v>
      </c>
      <c r="N87" s="28">
        <v>14847.655747757848</v>
      </c>
      <c r="O87" s="28">
        <v>15198.491473433558</v>
      </c>
      <c r="P87" s="28">
        <v>15461.67231300465</v>
      </c>
      <c r="Q87" s="28">
        <v>15761.549514538501</v>
      </c>
      <c r="R87" s="28">
        <v>15886.302700596356</v>
      </c>
      <c r="S87" s="28">
        <v>17483.662681735535</v>
      </c>
      <c r="T87" s="28">
        <v>17515.990744419705</v>
      </c>
      <c r="U87" s="28">
        <v>17621.655557918562</v>
      </c>
      <c r="V87" s="28">
        <v>17175.392448707269</v>
      </c>
      <c r="W87" s="28">
        <v>17885.263817124778</v>
      </c>
    </row>
    <row r="88" spans="1:23" s="26" customFormat="1">
      <c r="A88" s="7"/>
      <c r="B88" s="7"/>
      <c r="C88" s="7"/>
      <c r="D88" s="7"/>
      <c r="E88" s="7"/>
      <c r="F88" s="7"/>
      <c r="G88" s="7"/>
      <c r="H88" s="7"/>
      <c r="I88" s="7"/>
      <c r="J88" s="7"/>
      <c r="K88" s="7"/>
      <c r="L88" s="7"/>
      <c r="M88" s="7"/>
      <c r="N88" s="7"/>
      <c r="O88" s="7"/>
      <c r="P88" s="7"/>
      <c r="Q88" s="7"/>
      <c r="R88" s="7"/>
      <c r="S88" s="7"/>
      <c r="T88" s="7"/>
      <c r="U88" s="7"/>
      <c r="V88" s="7"/>
      <c r="W88" s="7"/>
    </row>
    <row r="89" spans="1:23" s="26" customFormat="1">
      <c r="A89" s="7"/>
      <c r="B89" s="7"/>
      <c r="C89" s="7"/>
      <c r="D89" s="7"/>
      <c r="E89" s="7"/>
      <c r="F89" s="7"/>
      <c r="G89" s="7"/>
      <c r="H89" s="7"/>
      <c r="I89" s="7"/>
      <c r="J89" s="7"/>
      <c r="K89" s="7"/>
      <c r="L89" s="7"/>
      <c r="M89" s="7"/>
      <c r="N89" s="7"/>
      <c r="O89" s="7"/>
      <c r="P89" s="7"/>
      <c r="Q89" s="7"/>
      <c r="R89" s="7"/>
      <c r="S89" s="7"/>
      <c r="T89" s="7"/>
      <c r="U89" s="7"/>
      <c r="V89" s="7"/>
      <c r="W89" s="7"/>
    </row>
    <row r="90" spans="1:23" s="26" customFormat="1" collapsed="1">
      <c r="A90" s="16" t="s">
        <v>124</v>
      </c>
      <c r="B90" s="7"/>
      <c r="C90" s="7"/>
      <c r="D90" s="7"/>
      <c r="E90" s="7"/>
      <c r="F90" s="7"/>
      <c r="G90" s="7"/>
      <c r="H90" s="7"/>
      <c r="I90" s="7"/>
      <c r="J90" s="7"/>
      <c r="K90" s="7"/>
      <c r="L90" s="7"/>
      <c r="M90" s="7"/>
      <c r="N90" s="7"/>
      <c r="O90" s="7"/>
      <c r="P90" s="7"/>
      <c r="Q90" s="7"/>
      <c r="R90" s="7"/>
      <c r="S90" s="7"/>
      <c r="T90" s="7"/>
      <c r="U90" s="7"/>
      <c r="V90" s="7"/>
      <c r="W90" s="7"/>
    </row>
    <row r="91" spans="1:23" s="26" customFormat="1">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s="26" customFormat="1">
      <c r="A92" s="27" t="s">
        <v>36</v>
      </c>
      <c r="B92" s="27" t="s">
        <v>66</v>
      </c>
      <c r="C92" s="23">
        <v>171.64236217867901</v>
      </c>
      <c r="D92" s="23">
        <v>183.82132439477138</v>
      </c>
      <c r="E92" s="23">
        <v>199.18340777056622</v>
      </c>
      <c r="F92" s="23">
        <v>219.82973275623712</v>
      </c>
      <c r="G92" s="23">
        <v>194.62157927887949</v>
      </c>
      <c r="H92" s="23">
        <v>207.2517614431099</v>
      </c>
      <c r="I92" s="23">
        <v>210.20249935841426</v>
      </c>
      <c r="J92" s="23">
        <v>204.39847205325088</v>
      </c>
      <c r="K92" s="23">
        <v>195.94423892632361</v>
      </c>
      <c r="L92" s="23">
        <v>189.4168253061579</v>
      </c>
      <c r="M92" s="23">
        <v>208.74123548623891</v>
      </c>
      <c r="N92" s="23">
        <v>228.76393154883249</v>
      </c>
      <c r="O92" s="23">
        <v>182.67643891611701</v>
      </c>
      <c r="P92" s="23">
        <v>158.43242914658001</v>
      </c>
      <c r="Q92" s="23">
        <v>310.97078881380287</v>
      </c>
      <c r="R92" s="23">
        <v>870.85781496467393</v>
      </c>
      <c r="S92" s="23">
        <v>1436.0669859456821</v>
      </c>
      <c r="T92" s="23">
        <v>1448.9521864564772</v>
      </c>
      <c r="U92" s="23">
        <v>1451.5013349242117</v>
      </c>
      <c r="V92" s="23">
        <v>4150.4176957537902</v>
      </c>
      <c r="W92" s="23">
        <v>4163.7642651274982</v>
      </c>
    </row>
    <row r="93" spans="1:23" s="26" customFormat="1">
      <c r="A93" s="27" t="s">
        <v>36</v>
      </c>
      <c r="B93" s="27" t="s">
        <v>68</v>
      </c>
      <c r="C93" s="23">
        <v>247.54153500000001</v>
      </c>
      <c r="D93" s="23">
        <v>424.73170499999998</v>
      </c>
      <c r="E93" s="23">
        <v>218.65462356473611</v>
      </c>
      <c r="F93" s="23">
        <v>1078.6078572929666</v>
      </c>
      <c r="G93" s="23">
        <v>3262.2286672799628</v>
      </c>
      <c r="H93" s="23">
        <v>3210.8812962655384</v>
      </c>
      <c r="I93" s="23">
        <v>3267.5957472795712</v>
      </c>
      <c r="J93" s="23">
        <v>2508.702176601264</v>
      </c>
      <c r="K93" s="23">
        <v>3485.1457816823349</v>
      </c>
      <c r="L93" s="23">
        <v>3718.1305476769753</v>
      </c>
      <c r="M93" s="23">
        <v>4121.5465754583984</v>
      </c>
      <c r="N93" s="23">
        <v>5351.9242908138394</v>
      </c>
      <c r="O93" s="23">
        <v>4603.0325530172904</v>
      </c>
      <c r="P93" s="23">
        <v>4186.2986577194679</v>
      </c>
      <c r="Q93" s="23">
        <v>5874.515632750551</v>
      </c>
      <c r="R93" s="23">
        <v>6547.9121482149776</v>
      </c>
      <c r="S93" s="23">
        <v>7182.0151660910615</v>
      </c>
      <c r="T93" s="23">
        <v>8310.794239925177</v>
      </c>
      <c r="U93" s="23">
        <v>10066.844518406606</v>
      </c>
      <c r="V93" s="23">
        <v>8428.5828875976913</v>
      </c>
      <c r="W93" s="23">
        <v>9159.7400784853107</v>
      </c>
    </row>
    <row r="94" spans="1:23" s="26" customFormat="1">
      <c r="A94" s="27" t="s">
        <v>36</v>
      </c>
      <c r="B94" s="27" t="s">
        <v>72</v>
      </c>
      <c r="C94" s="23">
        <v>14.493913261599991</v>
      </c>
      <c r="D94" s="23">
        <v>21.3337254385</v>
      </c>
      <c r="E94" s="23">
        <v>25.037211367999991</v>
      </c>
      <c r="F94" s="23">
        <v>36.194598204999984</v>
      </c>
      <c r="G94" s="23">
        <v>42.710379695</v>
      </c>
      <c r="H94" s="23">
        <v>57.971709596000011</v>
      </c>
      <c r="I94" s="23">
        <v>72.966612505000001</v>
      </c>
      <c r="J94" s="23">
        <v>79.747069366000005</v>
      </c>
      <c r="K94" s="23">
        <v>84.1794295199999</v>
      </c>
      <c r="L94" s="23">
        <v>88.315866130000003</v>
      </c>
      <c r="M94" s="23">
        <v>118.47537993</v>
      </c>
      <c r="N94" s="23">
        <v>155.25125672999991</v>
      </c>
      <c r="O94" s="23">
        <v>177.83834488999992</v>
      </c>
      <c r="P94" s="23">
        <v>192.22731306</v>
      </c>
      <c r="Q94" s="23">
        <v>210.83130281999979</v>
      </c>
      <c r="R94" s="23">
        <v>219.39862623000002</v>
      </c>
      <c r="S94" s="23">
        <v>207.95556234999998</v>
      </c>
      <c r="T94" s="23">
        <v>221.46510283999999</v>
      </c>
      <c r="U94" s="23">
        <v>228.10146382999997</v>
      </c>
      <c r="V94" s="23">
        <v>221.77780207999999</v>
      </c>
      <c r="W94" s="23">
        <v>224.42413427000002</v>
      </c>
    </row>
    <row r="95" spans="1:23" s="26" customFormat="1">
      <c r="A95" s="7"/>
      <c r="B95" s="7"/>
      <c r="C95" s="7"/>
      <c r="D95" s="7"/>
      <c r="E95" s="7"/>
      <c r="F95" s="7"/>
      <c r="G95" s="7"/>
      <c r="H95" s="7"/>
      <c r="I95" s="7"/>
      <c r="J95" s="7"/>
      <c r="K95" s="7"/>
      <c r="L95" s="7"/>
      <c r="M95" s="7"/>
      <c r="N95" s="7"/>
      <c r="O95" s="7"/>
      <c r="P95" s="7"/>
      <c r="Q95" s="7"/>
      <c r="R95" s="7"/>
      <c r="S95" s="7"/>
      <c r="T95" s="7"/>
      <c r="U95" s="7"/>
      <c r="V95" s="7"/>
      <c r="W95" s="7"/>
    </row>
    <row r="96" spans="1:23" s="26" customFormat="1">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5" s="26" customFormat="1">
      <c r="A97" s="27" t="s">
        <v>119</v>
      </c>
      <c r="B97" s="27" t="s">
        <v>66</v>
      </c>
      <c r="C97" s="23">
        <v>3.3322671999999999E-6</v>
      </c>
      <c r="D97" s="23">
        <v>3.3595758999999998E-6</v>
      </c>
      <c r="E97" s="23">
        <v>3.3346727999999899E-6</v>
      </c>
      <c r="F97" s="23">
        <v>3.3609723999999999E-6</v>
      </c>
      <c r="G97" s="23">
        <v>3.382913E-6</v>
      </c>
      <c r="H97" s="23">
        <v>4.64070299999999E-6</v>
      </c>
      <c r="I97" s="23">
        <v>6.1712775999999997E-6</v>
      </c>
      <c r="J97" s="23">
        <v>7.0086229999999997E-6</v>
      </c>
      <c r="K97" s="23">
        <v>7.3152795999999998E-6</v>
      </c>
      <c r="L97" s="23">
        <v>1.3422172999999999E-5</v>
      </c>
      <c r="M97" s="23">
        <v>1.3810666999999999E-5</v>
      </c>
      <c r="N97" s="23">
        <v>1.3035596E-5</v>
      </c>
      <c r="O97" s="23">
        <v>1.32050859999999E-5</v>
      </c>
      <c r="P97" s="23">
        <v>1.3485449E-5</v>
      </c>
      <c r="Q97" s="23">
        <v>1.37201849999999E-5</v>
      </c>
      <c r="R97" s="23">
        <v>2.9808225E-4</v>
      </c>
      <c r="S97" s="23">
        <v>2.9108758E-4</v>
      </c>
      <c r="T97" s="23">
        <v>2.9045299999999998E-4</v>
      </c>
      <c r="U97" s="23">
        <v>2.9319726000000002E-4</v>
      </c>
      <c r="V97" s="23">
        <v>1169.1234999999999</v>
      </c>
      <c r="W97" s="23">
        <v>1147.7974999999999</v>
      </c>
    </row>
    <row r="98" spans="1:25" s="26" customFormat="1">
      <c r="A98" s="27" t="s">
        <v>119</v>
      </c>
      <c r="B98" s="27" t="s">
        <v>68</v>
      </c>
      <c r="C98" s="23">
        <v>193.41486</v>
      </c>
      <c r="D98" s="23">
        <v>340.24217999999996</v>
      </c>
      <c r="E98" s="23">
        <v>189.14439068773652</v>
      </c>
      <c r="F98" s="23">
        <v>1028.3733212239622</v>
      </c>
      <c r="G98" s="23">
        <v>3258.9563813256095</v>
      </c>
      <c r="H98" s="23">
        <v>3200.6223307655009</v>
      </c>
      <c r="I98" s="23">
        <v>3243.9906640073386</v>
      </c>
      <c r="J98" s="23">
        <v>2498.3139342968429</v>
      </c>
      <c r="K98" s="23">
        <v>3335.1759207379496</v>
      </c>
      <c r="L98" s="23">
        <v>3461.5685637258239</v>
      </c>
      <c r="M98" s="23">
        <v>3793.5835357979254</v>
      </c>
      <c r="N98" s="23">
        <v>4911.1436551718034</v>
      </c>
      <c r="O98" s="23">
        <v>4008.2763344861896</v>
      </c>
      <c r="P98" s="23">
        <v>3579.7994346886253</v>
      </c>
      <c r="Q98" s="23">
        <v>5195.0467415217618</v>
      </c>
      <c r="R98" s="23">
        <v>5666.4610690978297</v>
      </c>
      <c r="S98" s="23">
        <v>4968.5742653899097</v>
      </c>
      <c r="T98" s="23">
        <v>5706.7946333090285</v>
      </c>
      <c r="U98" s="23">
        <v>7255.7047007547544</v>
      </c>
      <c r="V98" s="23">
        <v>6265.562199128939</v>
      </c>
      <c r="W98" s="23">
        <v>6643.9607111706546</v>
      </c>
    </row>
    <row r="99" spans="1:25" s="26" customFormat="1">
      <c r="A99" s="27" t="s">
        <v>119</v>
      </c>
      <c r="B99" s="27" t="s">
        <v>72</v>
      </c>
      <c r="C99" s="23">
        <v>7.3240171500000004</v>
      </c>
      <c r="D99" s="23">
        <v>9.8196757000000012</v>
      </c>
      <c r="E99" s="23">
        <v>10.192006849999999</v>
      </c>
      <c r="F99" s="23">
        <v>14.004243639999999</v>
      </c>
      <c r="G99" s="23">
        <v>17.702282400000001</v>
      </c>
      <c r="H99" s="23">
        <v>24.974484</v>
      </c>
      <c r="I99" s="23">
        <v>31.933661099999998</v>
      </c>
      <c r="J99" s="23">
        <v>34.689258299999999</v>
      </c>
      <c r="K99" s="23">
        <v>33.4227620999999</v>
      </c>
      <c r="L99" s="23">
        <v>34.541657800000003</v>
      </c>
      <c r="M99" s="23">
        <v>40.746358600000001</v>
      </c>
      <c r="N99" s="23">
        <v>57.808616000000001</v>
      </c>
      <c r="O99" s="23">
        <v>65.997636999999997</v>
      </c>
      <c r="P99" s="23">
        <v>68.847255199999992</v>
      </c>
      <c r="Q99" s="23">
        <v>76.491205399999998</v>
      </c>
      <c r="R99" s="23">
        <v>82.342074600000004</v>
      </c>
      <c r="S99" s="23">
        <v>80.172941600000001</v>
      </c>
      <c r="T99" s="23">
        <v>83.727382500000004</v>
      </c>
      <c r="U99" s="23">
        <v>83.700384799999981</v>
      </c>
      <c r="V99" s="23">
        <v>83.974651199999997</v>
      </c>
      <c r="W99" s="23">
        <v>81.527395600000006</v>
      </c>
    </row>
    <row r="100" spans="1:25" s="26" customFormat="1">
      <c r="A100" s="7"/>
      <c r="B100" s="7"/>
      <c r="C100" s="7"/>
      <c r="D100" s="7"/>
      <c r="E100" s="7"/>
      <c r="F100" s="7"/>
      <c r="G100" s="7"/>
      <c r="H100" s="7"/>
      <c r="I100" s="7"/>
      <c r="J100" s="7"/>
      <c r="K100" s="7"/>
      <c r="L100" s="7"/>
      <c r="M100" s="7"/>
      <c r="N100" s="7"/>
      <c r="O100" s="7"/>
      <c r="P100" s="7"/>
      <c r="Q100" s="7"/>
      <c r="R100" s="7"/>
      <c r="S100" s="7"/>
      <c r="T100" s="7"/>
      <c r="U100" s="7"/>
      <c r="V100" s="7"/>
      <c r="W100" s="7"/>
    </row>
    <row r="101" spans="1:25" s="26" customFormat="1">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5" s="26" customFormat="1">
      <c r="A102" s="27" t="s">
        <v>120</v>
      </c>
      <c r="B102" s="27" t="s">
        <v>66</v>
      </c>
      <c r="C102" s="23">
        <v>34.264113356985305</v>
      </c>
      <c r="D102" s="23">
        <v>34.982040405149498</v>
      </c>
      <c r="E102" s="23">
        <v>33.753923421056804</v>
      </c>
      <c r="F102" s="23">
        <v>32.9003714379214</v>
      </c>
      <c r="G102" s="23">
        <v>30.212300463445299</v>
      </c>
      <c r="H102" s="23">
        <v>31.3875728379215</v>
      </c>
      <c r="I102" s="23">
        <v>32.0209914510354</v>
      </c>
      <c r="J102" s="23">
        <v>35.754154393398899</v>
      </c>
      <c r="K102" s="23">
        <v>33.176257735858002</v>
      </c>
      <c r="L102" s="23">
        <v>33.904380110595895</v>
      </c>
      <c r="M102" s="23">
        <v>35.081714378461001</v>
      </c>
      <c r="N102" s="23">
        <v>34.081864356347502</v>
      </c>
      <c r="O102" s="23">
        <v>33.114447514147997</v>
      </c>
      <c r="P102" s="23">
        <v>32.210967745577001</v>
      </c>
      <c r="Q102" s="23">
        <v>38.326625473691905</v>
      </c>
      <c r="R102" s="23">
        <v>39.761354540595001</v>
      </c>
      <c r="S102" s="23">
        <v>40.433911938392001</v>
      </c>
      <c r="T102" s="23">
        <v>40.290953013307004</v>
      </c>
      <c r="U102" s="23">
        <v>40.326613393563001</v>
      </c>
      <c r="V102" s="23">
        <v>92.491477000000003</v>
      </c>
      <c r="W102" s="23">
        <v>89.898105000000001</v>
      </c>
    </row>
    <row r="103" spans="1:25" s="26" customFormat="1">
      <c r="A103" s="27" t="s">
        <v>120</v>
      </c>
      <c r="B103" s="27" t="s">
        <v>68</v>
      </c>
      <c r="C103" s="23">
        <v>54.126674999999999</v>
      </c>
      <c r="D103" s="23">
        <v>84.489525</v>
      </c>
      <c r="E103" s="23">
        <v>29.510217201445503</v>
      </c>
      <c r="F103" s="23">
        <v>50.234519448720697</v>
      </c>
      <c r="G103" s="23">
        <v>3.2722678788525998</v>
      </c>
      <c r="H103" s="23">
        <v>10.2589449787997</v>
      </c>
      <c r="I103" s="23">
        <v>23.605061330152498</v>
      </c>
      <c r="J103" s="23">
        <v>10.3882186441414</v>
      </c>
      <c r="K103" s="23">
        <v>149.96983520817301</v>
      </c>
      <c r="L103" s="23">
        <v>256.56195569209302</v>
      </c>
      <c r="M103" s="23">
        <v>327.96300618258454</v>
      </c>
      <c r="N103" s="23">
        <v>260.93127660562448</v>
      </c>
      <c r="O103" s="23">
        <v>232.1645870997593</v>
      </c>
      <c r="P103" s="23">
        <v>302.54230769185199</v>
      </c>
      <c r="Q103" s="23">
        <v>255.32980836884701</v>
      </c>
      <c r="R103" s="23">
        <v>502.67938927349599</v>
      </c>
      <c r="S103" s="23">
        <v>798.17631382572199</v>
      </c>
      <c r="T103" s="23">
        <v>1077.155915994136</v>
      </c>
      <c r="U103" s="23">
        <v>1100.9487176238949</v>
      </c>
      <c r="V103" s="23">
        <v>617.48348362429704</v>
      </c>
      <c r="W103" s="23">
        <v>1054.1194235845251</v>
      </c>
    </row>
    <row r="104" spans="1:25">
      <c r="A104" s="27" t="s">
        <v>120</v>
      </c>
      <c r="B104" s="27" t="s">
        <v>72</v>
      </c>
      <c r="C104" s="23">
        <v>2.07984111999999</v>
      </c>
      <c r="D104" s="23">
        <v>2.6002198600000002</v>
      </c>
      <c r="E104" s="23">
        <v>3.1190974399999898</v>
      </c>
      <c r="F104" s="23">
        <v>4.13935166</v>
      </c>
      <c r="G104" s="23">
        <v>5.8621892999999989</v>
      </c>
      <c r="H104" s="23">
        <v>7.6969697200000002</v>
      </c>
      <c r="I104" s="23">
        <v>10.04395046</v>
      </c>
      <c r="J104" s="23">
        <v>11.7546971</v>
      </c>
      <c r="K104" s="23">
        <v>12.8892892</v>
      </c>
      <c r="L104" s="23">
        <v>13.6592187</v>
      </c>
      <c r="M104" s="23">
        <v>18.3608634</v>
      </c>
      <c r="N104" s="23">
        <v>21.1690681</v>
      </c>
      <c r="O104" s="23">
        <v>23.648133699999999</v>
      </c>
      <c r="P104" s="23">
        <v>24.331460200000002</v>
      </c>
      <c r="Q104" s="23">
        <v>30.444135499999899</v>
      </c>
      <c r="R104" s="23">
        <v>33.037942000000001</v>
      </c>
      <c r="S104" s="23">
        <v>35.426787399999995</v>
      </c>
      <c r="T104" s="23">
        <v>37.246811699999995</v>
      </c>
      <c r="U104" s="23">
        <v>38.184046799999997</v>
      </c>
      <c r="V104" s="23">
        <v>37.8073926</v>
      </c>
      <c r="W104" s="23">
        <v>37.461146000000006</v>
      </c>
      <c r="X104" s="26"/>
      <c r="Y104" s="26"/>
    </row>
    <row r="106" spans="1:25">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5">
      <c r="A107" s="27" t="s">
        <v>121</v>
      </c>
      <c r="B107" s="27" t="s">
        <v>66</v>
      </c>
      <c r="C107" s="23">
        <v>28.243249796371199</v>
      </c>
      <c r="D107" s="23">
        <v>33.088288336639003</v>
      </c>
      <c r="E107" s="23">
        <v>31.938637547507906</v>
      </c>
      <c r="F107" s="23">
        <v>51.921246792379897</v>
      </c>
      <c r="G107" s="23">
        <v>31.204693862480003</v>
      </c>
      <c r="H107" s="23">
        <v>39.160918129567001</v>
      </c>
      <c r="I107" s="23">
        <v>36.266543388837285</v>
      </c>
      <c r="J107" s="23">
        <v>32.741798752016997</v>
      </c>
      <c r="K107" s="23">
        <v>36.003731778159988</v>
      </c>
      <c r="L107" s="23">
        <v>34.978509428993</v>
      </c>
      <c r="M107" s="23">
        <v>51.259716217067997</v>
      </c>
      <c r="N107" s="23">
        <v>58.875546816061998</v>
      </c>
      <c r="O107" s="23">
        <v>12.446201837583001</v>
      </c>
      <c r="P107" s="23">
        <v>13.325475042173998</v>
      </c>
      <c r="Q107" s="23">
        <v>12.914971563813001</v>
      </c>
      <c r="R107" s="23">
        <v>12.850502559161999</v>
      </c>
      <c r="S107" s="23">
        <v>10.059833110649999</v>
      </c>
      <c r="T107" s="23">
        <v>10.738550919150001</v>
      </c>
      <c r="U107" s="23">
        <v>11.119042418676001</v>
      </c>
      <c r="V107" s="23">
        <v>467.07791100000003</v>
      </c>
      <c r="W107" s="23">
        <v>472.02801400000004</v>
      </c>
    </row>
    <row r="108" spans="1:25">
      <c r="A108" s="27" t="s">
        <v>121</v>
      </c>
      <c r="B108" s="27" t="s">
        <v>68</v>
      </c>
      <c r="C108" s="23">
        <v>0</v>
      </c>
      <c r="D108" s="23">
        <v>0</v>
      </c>
      <c r="E108" s="23">
        <v>3.6669353000000001E-6</v>
      </c>
      <c r="F108" s="23">
        <v>4.0170635000000002E-6</v>
      </c>
      <c r="G108" s="23">
        <v>4.2127062E-6</v>
      </c>
      <c r="H108" s="23">
        <v>4.6282010000000002E-6</v>
      </c>
      <c r="I108" s="23">
        <v>5.07613099999999E-6</v>
      </c>
      <c r="J108" s="23">
        <v>5.5219857E-6</v>
      </c>
      <c r="K108" s="23">
        <v>6.1073347E-6</v>
      </c>
      <c r="L108" s="23">
        <v>6.6902557999999999E-6</v>
      </c>
      <c r="M108" s="23">
        <v>9.1333859999999997E-6</v>
      </c>
      <c r="N108" s="23">
        <v>179.84933000000001</v>
      </c>
      <c r="O108" s="23">
        <v>362.59160000000003</v>
      </c>
      <c r="P108" s="23">
        <v>303.95687999999899</v>
      </c>
      <c r="Q108" s="23">
        <v>424.13904000000002</v>
      </c>
      <c r="R108" s="23">
        <v>378.77163999999999</v>
      </c>
      <c r="S108" s="23">
        <v>1415.2645</v>
      </c>
      <c r="T108" s="23">
        <v>1526.8435999999999</v>
      </c>
      <c r="U108" s="23">
        <v>1710.191</v>
      </c>
      <c r="V108" s="23">
        <v>1545.5371</v>
      </c>
      <c r="W108" s="23">
        <v>1461.6597999999999</v>
      </c>
    </row>
    <row r="109" spans="1:25">
      <c r="A109" s="27" t="s">
        <v>121</v>
      </c>
      <c r="B109" s="27" t="s">
        <v>72</v>
      </c>
      <c r="C109" s="23">
        <v>1.977984035</v>
      </c>
      <c r="D109" s="23">
        <v>3.38080135</v>
      </c>
      <c r="E109" s="23">
        <v>3.9392737900000001</v>
      </c>
      <c r="F109" s="23">
        <v>8.5687170399999992</v>
      </c>
      <c r="G109" s="23">
        <v>7.33966458</v>
      </c>
      <c r="H109" s="23">
        <v>10.7069466</v>
      </c>
      <c r="I109" s="23">
        <v>13.294737770000001</v>
      </c>
      <c r="J109" s="23">
        <v>13.7840495</v>
      </c>
      <c r="K109" s="23">
        <v>17.4573228</v>
      </c>
      <c r="L109" s="23">
        <v>18.481341100000002</v>
      </c>
      <c r="M109" s="23">
        <v>35.528020999999995</v>
      </c>
      <c r="N109" s="23">
        <v>47.7638186</v>
      </c>
      <c r="O109" s="23">
        <v>57.668599400000005</v>
      </c>
      <c r="P109" s="23">
        <v>66.380327499999993</v>
      </c>
      <c r="Q109" s="23">
        <v>69.477169799999999</v>
      </c>
      <c r="R109" s="23">
        <v>69.703404599999999</v>
      </c>
      <c r="S109" s="23">
        <v>59.406171299999997</v>
      </c>
      <c r="T109" s="23">
        <v>66.353051899999997</v>
      </c>
      <c r="U109" s="23">
        <v>70.025365600000001</v>
      </c>
      <c r="V109" s="23">
        <v>66.220321400000003</v>
      </c>
      <c r="W109" s="23">
        <v>70.216329000000002</v>
      </c>
    </row>
    <row r="111" spans="1:25">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5">
      <c r="A112" s="27" t="s">
        <v>122</v>
      </c>
      <c r="B112" s="27" t="s">
        <v>66</v>
      </c>
      <c r="C112" s="23">
        <v>109.13499205006019</v>
      </c>
      <c r="D112" s="23">
        <v>115.7509885957287</v>
      </c>
      <c r="E112" s="23">
        <v>133.49083976540291</v>
      </c>
      <c r="F112" s="23">
        <v>135.00810745832442</v>
      </c>
      <c r="G112" s="23">
        <v>133.20457779266101</v>
      </c>
      <c r="H112" s="23">
        <v>136.70326025065839</v>
      </c>
      <c r="I112" s="23">
        <v>141.91495080361898</v>
      </c>
      <c r="J112" s="23">
        <v>135.902503196401</v>
      </c>
      <c r="K112" s="23">
        <v>126.764233372541</v>
      </c>
      <c r="L112" s="23">
        <v>120.53390594229</v>
      </c>
      <c r="M112" s="23">
        <v>122.39977435319291</v>
      </c>
      <c r="N112" s="23">
        <v>135.80649073465099</v>
      </c>
      <c r="O112" s="23">
        <v>137.11575971090301</v>
      </c>
      <c r="P112" s="23">
        <v>112.89595592831</v>
      </c>
      <c r="Q112" s="23">
        <v>259.72915999999998</v>
      </c>
      <c r="R112" s="23">
        <v>818.24563999999998</v>
      </c>
      <c r="S112" s="23">
        <v>1385.5729240000001</v>
      </c>
      <c r="T112" s="23">
        <v>1397.922366</v>
      </c>
      <c r="U112" s="23">
        <v>1400.0553599999998</v>
      </c>
      <c r="V112" s="23">
        <v>2421.72478</v>
      </c>
      <c r="W112" s="23">
        <v>2454.0406160000002</v>
      </c>
    </row>
    <row r="113" spans="1:23">
      <c r="A113" s="27" t="s">
        <v>122</v>
      </c>
      <c r="B113" s="27" t="s">
        <v>68</v>
      </c>
      <c r="C113" s="23">
        <v>0</v>
      </c>
      <c r="D113" s="23">
        <v>0</v>
      </c>
      <c r="E113" s="23">
        <v>2.7231487999999998E-6</v>
      </c>
      <c r="F113" s="23">
        <v>2.6798526999999999E-6</v>
      </c>
      <c r="G113" s="23">
        <v>2.8061483999999999E-6</v>
      </c>
      <c r="H113" s="23">
        <v>3.0677758999999999E-6</v>
      </c>
      <c r="I113" s="23">
        <v>3.3455837999999999E-6</v>
      </c>
      <c r="J113" s="23">
        <v>3.5828868E-6</v>
      </c>
      <c r="K113" s="23">
        <v>3.8946637000000002E-6</v>
      </c>
      <c r="L113" s="23">
        <v>4.2122829999999996E-6</v>
      </c>
      <c r="M113" s="23">
        <v>4.5893816999999997E-6</v>
      </c>
      <c r="N113" s="23">
        <v>4.9405152999999902E-6</v>
      </c>
      <c r="O113" s="23">
        <v>5.26563329999999E-6</v>
      </c>
      <c r="P113" s="23">
        <v>5.6840729999999998E-6</v>
      </c>
      <c r="Q113" s="23">
        <v>8.3878719999999998E-6</v>
      </c>
      <c r="R113" s="23">
        <v>9.0568029999999993E-6</v>
      </c>
      <c r="S113" s="23">
        <v>1.188964E-5</v>
      </c>
      <c r="T113" s="23">
        <v>1.1859954000000001E-5</v>
      </c>
      <c r="U113" s="23">
        <v>1.19399265E-5</v>
      </c>
      <c r="V113" s="23">
        <v>1.5594241999999999E-5</v>
      </c>
      <c r="W113" s="23">
        <v>1.533087E-5</v>
      </c>
    </row>
    <row r="114" spans="1:23">
      <c r="A114" s="27" t="s">
        <v>122</v>
      </c>
      <c r="B114" s="27" t="s">
        <v>72</v>
      </c>
      <c r="C114" s="23">
        <v>3.0115156000000001</v>
      </c>
      <c r="D114" s="23">
        <v>5.3305340999999995</v>
      </c>
      <c r="E114" s="23">
        <v>7.5788988199999991</v>
      </c>
      <c r="F114" s="23">
        <v>9.2370553799999904</v>
      </c>
      <c r="G114" s="23">
        <v>11.25535649</v>
      </c>
      <c r="H114" s="23">
        <v>13.80685145</v>
      </c>
      <c r="I114" s="23">
        <v>16.653071000000001</v>
      </c>
      <c r="J114" s="23">
        <v>18.386102400000002</v>
      </c>
      <c r="K114" s="23">
        <v>19.054948100000001</v>
      </c>
      <c r="L114" s="23">
        <v>19.88472535</v>
      </c>
      <c r="M114" s="23">
        <v>21.0020898</v>
      </c>
      <c r="N114" s="23">
        <v>25.215869799999901</v>
      </c>
      <c r="O114" s="23">
        <v>26.793093469999899</v>
      </c>
      <c r="P114" s="23">
        <v>29.0332787</v>
      </c>
      <c r="Q114" s="23">
        <v>30.569183399999901</v>
      </c>
      <c r="R114" s="23">
        <v>30.656379269999999</v>
      </c>
      <c r="S114" s="23">
        <v>29.40802545</v>
      </c>
      <c r="T114" s="23">
        <v>30.435378199999999</v>
      </c>
      <c r="U114" s="23">
        <v>31.9570954</v>
      </c>
      <c r="V114" s="23">
        <v>30.237762100000001</v>
      </c>
      <c r="W114" s="23">
        <v>31.157787639999999</v>
      </c>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3.6429951000000001E-6</v>
      </c>
      <c r="D117" s="23">
        <v>3.6976782999999998E-6</v>
      </c>
      <c r="E117" s="23">
        <v>3.7019257999999899E-6</v>
      </c>
      <c r="F117" s="23">
        <v>3.7066389999999998E-6</v>
      </c>
      <c r="G117" s="23">
        <v>3.7773802000000002E-6</v>
      </c>
      <c r="H117" s="23">
        <v>5.5842599999999896E-6</v>
      </c>
      <c r="I117" s="23">
        <v>7.5436449999999998E-6</v>
      </c>
      <c r="J117" s="23">
        <v>8.7028109999999992E-6</v>
      </c>
      <c r="K117" s="23">
        <v>8.7244849999999999E-6</v>
      </c>
      <c r="L117" s="23">
        <v>1.6402106E-5</v>
      </c>
      <c r="M117" s="23">
        <v>1.6726850000000001E-5</v>
      </c>
      <c r="N117" s="23">
        <v>1.6606176000000001E-5</v>
      </c>
      <c r="O117" s="23">
        <v>1.6648397E-5</v>
      </c>
      <c r="P117" s="23">
        <v>1.6945069999999999E-5</v>
      </c>
      <c r="Q117" s="23">
        <v>1.8056113E-5</v>
      </c>
      <c r="R117" s="23">
        <v>1.9782666999999999E-5</v>
      </c>
      <c r="S117" s="23">
        <v>2.5809060000000001E-5</v>
      </c>
      <c r="T117" s="23">
        <v>2.607102E-5</v>
      </c>
      <c r="U117" s="23">
        <v>2.5914713E-5</v>
      </c>
      <c r="V117" s="23">
        <v>2.7753790000000001E-5</v>
      </c>
      <c r="W117" s="23">
        <v>3.0127498E-5</v>
      </c>
    </row>
    <row r="118" spans="1:23">
      <c r="A118" s="27" t="s">
        <v>123</v>
      </c>
      <c r="B118" s="27" t="s">
        <v>68</v>
      </c>
      <c r="C118" s="23">
        <v>0</v>
      </c>
      <c r="D118" s="23">
        <v>0</v>
      </c>
      <c r="E118" s="23">
        <v>9.2854699999999804E-6</v>
      </c>
      <c r="F118" s="23">
        <v>9.9233675999999999E-6</v>
      </c>
      <c r="G118" s="23">
        <v>1.1056645599999991E-5</v>
      </c>
      <c r="H118" s="23">
        <v>1.2825260299999979E-5</v>
      </c>
      <c r="I118" s="23">
        <v>1.3520364899999989E-5</v>
      </c>
      <c r="J118" s="23">
        <v>1.4555407399999998E-5</v>
      </c>
      <c r="K118" s="23">
        <v>1.5734214000000001E-5</v>
      </c>
      <c r="L118" s="23">
        <v>1.735652E-5</v>
      </c>
      <c r="M118" s="23">
        <v>1.9755121000000001E-5</v>
      </c>
      <c r="N118" s="23">
        <v>2.4095896500000001E-5</v>
      </c>
      <c r="O118" s="23">
        <v>2.6165709000000001E-5</v>
      </c>
      <c r="P118" s="23">
        <v>2.9654918999999998E-5</v>
      </c>
      <c r="Q118" s="23">
        <v>3.4472069999999996E-5</v>
      </c>
      <c r="R118" s="23">
        <v>4.0786849000000001E-5</v>
      </c>
      <c r="S118" s="23">
        <v>7.4985790000000002E-5</v>
      </c>
      <c r="T118" s="23">
        <v>7.8762058000000001E-5</v>
      </c>
      <c r="U118" s="23">
        <v>8.8088027999999997E-5</v>
      </c>
      <c r="V118" s="23">
        <v>8.9250214E-5</v>
      </c>
      <c r="W118" s="23">
        <v>1.283992599999999E-4</v>
      </c>
    </row>
    <row r="119" spans="1:23">
      <c r="A119" s="27" t="s">
        <v>123</v>
      </c>
      <c r="B119" s="27" t="s">
        <v>72</v>
      </c>
      <c r="C119" s="23">
        <v>0.10055535660000001</v>
      </c>
      <c r="D119" s="23">
        <v>0.20249442849999999</v>
      </c>
      <c r="E119" s="23">
        <v>0.20793446800000001</v>
      </c>
      <c r="F119" s="23">
        <v>0.245230485</v>
      </c>
      <c r="G119" s="23">
        <v>0.55088692499999992</v>
      </c>
      <c r="H119" s="23">
        <v>0.78645782599999992</v>
      </c>
      <c r="I119" s="23">
        <v>1.0411921749999999</v>
      </c>
      <c r="J119" s="23">
        <v>1.1329620660000002</v>
      </c>
      <c r="K119" s="23">
        <v>1.3551073200000001</v>
      </c>
      <c r="L119" s="23">
        <v>1.7489231799999998</v>
      </c>
      <c r="M119" s="23">
        <v>2.8380471299999996</v>
      </c>
      <c r="N119" s="23">
        <v>3.2938842300000002</v>
      </c>
      <c r="O119" s="23">
        <v>3.7308813199999999</v>
      </c>
      <c r="P119" s="23">
        <v>3.6349914600000002</v>
      </c>
      <c r="Q119" s="23">
        <v>3.8496087199999898</v>
      </c>
      <c r="R119" s="23">
        <v>3.65882576</v>
      </c>
      <c r="S119" s="23">
        <v>3.5416365999999888</v>
      </c>
      <c r="T119" s="23">
        <v>3.70247854</v>
      </c>
      <c r="U119" s="23">
        <v>4.2345712300000002</v>
      </c>
      <c r="V119" s="23">
        <v>3.5376747800000001</v>
      </c>
      <c r="W119" s="23">
        <v>4.0614760299999997</v>
      </c>
    </row>
    <row r="122" spans="1:23" collapsed="1">
      <c r="A122" s="24" t="s">
        <v>125</v>
      </c>
    </row>
    <row r="123" spans="1:23">
      <c r="A123" s="17" t="s">
        <v>96</v>
      </c>
      <c r="B123" s="17" t="s">
        <v>97</v>
      </c>
      <c r="C123" s="17" t="s">
        <v>75</v>
      </c>
      <c r="D123" s="17" t="s">
        <v>98</v>
      </c>
      <c r="E123" s="17" t="s">
        <v>99</v>
      </c>
      <c r="F123" s="17" t="s">
        <v>100</v>
      </c>
      <c r="G123" s="17" t="s">
        <v>101</v>
      </c>
      <c r="H123" s="17" t="s">
        <v>102</v>
      </c>
      <c r="I123" s="17" t="s">
        <v>103</v>
      </c>
      <c r="J123" s="17" t="s">
        <v>104</v>
      </c>
      <c r="K123" s="17" t="s">
        <v>105</v>
      </c>
      <c r="L123" s="17" t="s">
        <v>106</v>
      </c>
      <c r="M123" s="17" t="s">
        <v>107</v>
      </c>
      <c r="N123" s="17" t="s">
        <v>108</v>
      </c>
      <c r="O123" s="17" t="s">
        <v>109</v>
      </c>
      <c r="P123" s="17" t="s">
        <v>110</v>
      </c>
      <c r="Q123" s="17" t="s">
        <v>111</v>
      </c>
      <c r="R123" s="17" t="s">
        <v>112</v>
      </c>
      <c r="S123" s="17" t="s">
        <v>113</v>
      </c>
      <c r="T123" s="17" t="s">
        <v>114</v>
      </c>
      <c r="U123" s="17" t="s">
        <v>115</v>
      </c>
      <c r="V123" s="17" t="s">
        <v>116</v>
      </c>
      <c r="W123" s="17" t="s">
        <v>117</v>
      </c>
    </row>
    <row r="124" spans="1:23">
      <c r="A124" s="27" t="s">
        <v>36</v>
      </c>
      <c r="B124" s="27" t="s">
        <v>22</v>
      </c>
      <c r="C124" s="23">
        <v>18416.655139265593</v>
      </c>
      <c r="D124" s="23">
        <v>19890.375104898405</v>
      </c>
      <c r="E124" s="23">
        <v>21470.972926500312</v>
      </c>
      <c r="F124" s="23">
        <v>20886.610931526167</v>
      </c>
      <c r="G124" s="23">
        <v>21808.885447562418</v>
      </c>
      <c r="H124" s="23">
        <v>23879.06364982083</v>
      </c>
      <c r="I124" s="23">
        <v>25505.153790634944</v>
      </c>
      <c r="J124" s="23">
        <v>25543.031556626593</v>
      </c>
      <c r="K124" s="23">
        <v>27497.185830874965</v>
      </c>
      <c r="L124" s="23">
        <v>29285.190759534384</v>
      </c>
      <c r="M124" s="23">
        <v>30344.132092209464</v>
      </c>
      <c r="N124" s="23">
        <v>31860.067145278252</v>
      </c>
      <c r="O124" s="23">
        <v>30284.500749968633</v>
      </c>
      <c r="P124" s="23">
        <v>30927.727040924961</v>
      </c>
      <c r="Q124" s="23">
        <v>33025.951464756385</v>
      </c>
      <c r="R124" s="23">
        <v>34335.97793998813</v>
      </c>
      <c r="S124" s="23">
        <v>33404.36595794584</v>
      </c>
      <c r="T124" s="23">
        <v>35459.379793167958</v>
      </c>
      <c r="U124" s="23">
        <v>37726.085661772937</v>
      </c>
      <c r="V124" s="23">
        <v>39046.901232495999</v>
      </c>
      <c r="W124" s="23">
        <v>40732.326679708887</v>
      </c>
    </row>
    <row r="125" spans="1:23">
      <c r="A125" s="27" t="s">
        <v>36</v>
      </c>
      <c r="B125" s="27" t="s">
        <v>73</v>
      </c>
      <c r="C125" s="23">
        <v>243.57299626289077</v>
      </c>
      <c r="D125" s="23">
        <v>287.91766935415706</v>
      </c>
      <c r="E125" s="23">
        <v>303.15029123597878</v>
      </c>
      <c r="F125" s="23">
        <v>325.69902806561458</v>
      </c>
      <c r="G125" s="23">
        <v>368.71843575562355</v>
      </c>
      <c r="H125" s="23">
        <v>409.54863106996737</v>
      </c>
      <c r="I125" s="23">
        <v>447.76154779884587</v>
      </c>
      <c r="J125" s="23">
        <v>430.06416658202329</v>
      </c>
      <c r="K125" s="23">
        <v>488.39846480186532</v>
      </c>
      <c r="L125" s="23">
        <v>509.25235925673798</v>
      </c>
      <c r="M125" s="23">
        <v>581.09161431804853</v>
      </c>
      <c r="N125" s="23">
        <v>653.32086064831458</v>
      </c>
      <c r="O125" s="23">
        <v>715.3873733665713</v>
      </c>
      <c r="P125" s="23">
        <v>762.70485612649236</v>
      </c>
      <c r="Q125" s="23">
        <v>788.16143098654686</v>
      </c>
      <c r="R125" s="23">
        <v>801.33910299144316</v>
      </c>
      <c r="S125" s="23">
        <v>736.5354658873581</v>
      </c>
      <c r="T125" s="23">
        <v>811.89129879380766</v>
      </c>
      <c r="U125" s="23">
        <v>823.60421277933096</v>
      </c>
      <c r="V125" s="23">
        <v>833.64489340228749</v>
      </c>
      <c r="W125" s="23">
        <v>843.04223361481559</v>
      </c>
    </row>
    <row r="126" spans="1:23">
      <c r="A126" s="27" t="s">
        <v>36</v>
      </c>
      <c r="B126" s="27" t="s">
        <v>74</v>
      </c>
      <c r="C126" s="23">
        <v>243.55900687197666</v>
      </c>
      <c r="D126" s="23">
        <v>288.03137286830946</v>
      </c>
      <c r="E126" s="23">
        <v>303.12989665578181</v>
      </c>
      <c r="F126" s="23">
        <v>325.98373632954991</v>
      </c>
      <c r="G126" s="23">
        <v>369.07942046350291</v>
      </c>
      <c r="H126" s="23">
        <v>409.40277106834782</v>
      </c>
      <c r="I126" s="23">
        <v>447.59998428435239</v>
      </c>
      <c r="J126" s="23">
        <v>430.21728576492939</v>
      </c>
      <c r="K126" s="23">
        <v>488.33859404993478</v>
      </c>
      <c r="L126" s="23">
        <v>507.93167076021251</v>
      </c>
      <c r="M126" s="23">
        <v>580.26731607829731</v>
      </c>
      <c r="N126" s="23">
        <v>652.98341092120313</v>
      </c>
      <c r="O126" s="23">
        <v>714.40120443642252</v>
      </c>
      <c r="P126" s="23">
        <v>760.98167089772539</v>
      </c>
      <c r="Q126" s="23">
        <v>787.84642126295046</v>
      </c>
      <c r="R126" s="23">
        <v>801.72582006187554</v>
      </c>
      <c r="S126" s="23">
        <v>735.74091716990256</v>
      </c>
      <c r="T126" s="23">
        <v>811.05969463446786</v>
      </c>
      <c r="U126" s="23">
        <v>821.05267798050727</v>
      </c>
      <c r="V126" s="23">
        <v>832.1813121745937</v>
      </c>
      <c r="W126" s="23">
        <v>842.20292916156825</v>
      </c>
    </row>
    <row r="128" spans="1:23">
      <c r="A128" s="17" t="s">
        <v>96</v>
      </c>
      <c r="B128" s="17" t="s">
        <v>97</v>
      </c>
      <c r="C128" s="17" t="s">
        <v>75</v>
      </c>
      <c r="D128" s="17" t="s">
        <v>98</v>
      </c>
      <c r="E128" s="17" t="s">
        <v>99</v>
      </c>
      <c r="F128" s="17" t="s">
        <v>100</v>
      </c>
      <c r="G128" s="17" t="s">
        <v>101</v>
      </c>
      <c r="H128" s="17" t="s">
        <v>102</v>
      </c>
      <c r="I128" s="17" t="s">
        <v>103</v>
      </c>
      <c r="J128" s="17" t="s">
        <v>104</v>
      </c>
      <c r="K128" s="17" t="s">
        <v>105</v>
      </c>
      <c r="L128" s="17" t="s">
        <v>106</v>
      </c>
      <c r="M128" s="17" t="s">
        <v>107</v>
      </c>
      <c r="N128" s="17" t="s">
        <v>108</v>
      </c>
      <c r="O128" s="17" t="s">
        <v>109</v>
      </c>
      <c r="P128" s="17" t="s">
        <v>110</v>
      </c>
      <c r="Q128" s="17" t="s">
        <v>111</v>
      </c>
      <c r="R128" s="17" t="s">
        <v>112</v>
      </c>
      <c r="S128" s="17" t="s">
        <v>113</v>
      </c>
      <c r="T128" s="17" t="s">
        <v>114</v>
      </c>
      <c r="U128" s="17" t="s">
        <v>115</v>
      </c>
      <c r="V128" s="17" t="s">
        <v>116</v>
      </c>
      <c r="W128" s="17" t="s">
        <v>117</v>
      </c>
    </row>
    <row r="129" spans="1:23">
      <c r="A129" s="27" t="s">
        <v>119</v>
      </c>
      <c r="B129" s="27" t="s">
        <v>22</v>
      </c>
      <c r="C129" s="23">
        <v>5278.0803424938949</v>
      </c>
      <c r="D129" s="23">
        <v>5655.5985037570899</v>
      </c>
      <c r="E129" s="23">
        <v>5780.9002750664513</v>
      </c>
      <c r="F129" s="23">
        <v>5584.277018060513</v>
      </c>
      <c r="G129" s="23">
        <v>5637.8501469541243</v>
      </c>
      <c r="H129" s="23">
        <v>6226.2272447642117</v>
      </c>
      <c r="I129" s="23">
        <v>6412.009210787859</v>
      </c>
      <c r="J129" s="23">
        <v>6372.7397388397485</v>
      </c>
      <c r="K129" s="23">
        <v>6612.8389307047037</v>
      </c>
      <c r="L129" s="23">
        <v>7169.189820825186</v>
      </c>
      <c r="M129" s="23">
        <v>7694.8920157259599</v>
      </c>
      <c r="N129" s="23">
        <v>7987.4243869790125</v>
      </c>
      <c r="O129" s="23">
        <v>7705.1364391410762</v>
      </c>
      <c r="P129" s="23">
        <v>7794.0119040347872</v>
      </c>
      <c r="Q129" s="23">
        <v>8541.5409956672556</v>
      </c>
      <c r="R129" s="23">
        <v>8763.7714161096628</v>
      </c>
      <c r="S129" s="23">
        <v>8608.4945812547085</v>
      </c>
      <c r="T129" s="23">
        <v>8824.8944243425922</v>
      </c>
      <c r="U129" s="23">
        <v>9517.8309511119314</v>
      </c>
      <c r="V129" s="23">
        <v>10223.940625041241</v>
      </c>
      <c r="W129" s="23">
        <v>10555.79989996863</v>
      </c>
    </row>
    <row r="130" spans="1:23">
      <c r="A130" s="27" t="s">
        <v>119</v>
      </c>
      <c r="B130" s="27" t="s">
        <v>73</v>
      </c>
      <c r="C130" s="23">
        <v>95.713903715426397</v>
      </c>
      <c r="D130" s="23">
        <v>107.689010817821</v>
      </c>
      <c r="E130" s="23">
        <v>110.19011667691601</v>
      </c>
      <c r="F130" s="23">
        <v>122.0404249617</v>
      </c>
      <c r="G130" s="23">
        <v>141.64724772578299</v>
      </c>
      <c r="H130" s="23">
        <v>158.12731826541199</v>
      </c>
      <c r="I130" s="23">
        <v>172.64762702307601</v>
      </c>
      <c r="J130" s="23">
        <v>165.18903711523501</v>
      </c>
      <c r="K130" s="23">
        <v>186.54244749157499</v>
      </c>
      <c r="L130" s="23">
        <v>194.10971774539701</v>
      </c>
      <c r="M130" s="23">
        <v>220.758324120027</v>
      </c>
      <c r="N130" s="23">
        <v>250.225657884291</v>
      </c>
      <c r="O130" s="23">
        <v>274.29125787857203</v>
      </c>
      <c r="P130" s="23">
        <v>291.87987936612001</v>
      </c>
      <c r="Q130" s="23">
        <v>301.38003697383402</v>
      </c>
      <c r="R130" s="23">
        <v>305.589600903384</v>
      </c>
      <c r="S130" s="23">
        <v>279.30797934849801</v>
      </c>
      <c r="T130" s="23">
        <v>304.81681441845302</v>
      </c>
      <c r="U130" s="23">
        <v>307.72954568905601</v>
      </c>
      <c r="V130" s="23">
        <v>309.97326839353201</v>
      </c>
      <c r="W130" s="23">
        <v>312.30646223089798</v>
      </c>
    </row>
    <row r="131" spans="1:23">
      <c r="A131" s="27" t="s">
        <v>119</v>
      </c>
      <c r="B131" s="27" t="s">
        <v>74</v>
      </c>
      <c r="C131" s="23">
        <v>95.719822136101001</v>
      </c>
      <c r="D131" s="23">
        <v>107.70356035351099</v>
      </c>
      <c r="E131" s="23">
        <v>110.19468254691201</v>
      </c>
      <c r="F131" s="23">
        <v>122.19463273932401</v>
      </c>
      <c r="G131" s="23">
        <v>141.77158350128201</v>
      </c>
      <c r="H131" s="23">
        <v>157.94287387183201</v>
      </c>
      <c r="I131" s="23">
        <v>172.60374336612901</v>
      </c>
      <c r="J131" s="23">
        <v>165.396699385944</v>
      </c>
      <c r="K131" s="23">
        <v>186.55461694176401</v>
      </c>
      <c r="L131" s="23">
        <v>193.45374517868899</v>
      </c>
      <c r="M131" s="23">
        <v>220.50967053098</v>
      </c>
      <c r="N131" s="23">
        <v>250.176334018641</v>
      </c>
      <c r="O131" s="23">
        <v>273.59037765058599</v>
      </c>
      <c r="P131" s="23">
        <v>291.23234826470201</v>
      </c>
      <c r="Q131" s="23">
        <v>301.08755990901102</v>
      </c>
      <c r="R131" s="23">
        <v>305.65493016913302</v>
      </c>
      <c r="S131" s="23">
        <v>279.13505929146999</v>
      </c>
      <c r="T131" s="23">
        <v>304.44580938304199</v>
      </c>
      <c r="U131" s="23">
        <v>306.70939980653299</v>
      </c>
      <c r="V131" s="23">
        <v>309.44696877677001</v>
      </c>
      <c r="W131" s="23">
        <v>312.01301894275002</v>
      </c>
    </row>
    <row r="133" spans="1:23">
      <c r="A133" s="17" t="s">
        <v>96</v>
      </c>
      <c r="B133" s="17" t="s">
        <v>97</v>
      </c>
      <c r="C133" s="17" t="s">
        <v>75</v>
      </c>
      <c r="D133" s="17" t="s">
        <v>98</v>
      </c>
      <c r="E133" s="17" t="s">
        <v>99</v>
      </c>
      <c r="F133" s="17" t="s">
        <v>100</v>
      </c>
      <c r="G133" s="17" t="s">
        <v>101</v>
      </c>
      <c r="H133" s="17" t="s">
        <v>102</v>
      </c>
      <c r="I133" s="17" t="s">
        <v>103</v>
      </c>
      <c r="J133" s="17" t="s">
        <v>104</v>
      </c>
      <c r="K133" s="17" t="s">
        <v>105</v>
      </c>
      <c r="L133" s="17" t="s">
        <v>106</v>
      </c>
      <c r="M133" s="17" t="s">
        <v>107</v>
      </c>
      <c r="N133" s="17" t="s">
        <v>108</v>
      </c>
      <c r="O133" s="17" t="s">
        <v>109</v>
      </c>
      <c r="P133" s="17" t="s">
        <v>110</v>
      </c>
      <c r="Q133" s="17" t="s">
        <v>111</v>
      </c>
      <c r="R133" s="17" t="s">
        <v>112</v>
      </c>
      <c r="S133" s="17" t="s">
        <v>113</v>
      </c>
      <c r="T133" s="17" t="s">
        <v>114</v>
      </c>
      <c r="U133" s="17" t="s">
        <v>115</v>
      </c>
      <c r="V133" s="17" t="s">
        <v>116</v>
      </c>
      <c r="W133" s="17" t="s">
        <v>117</v>
      </c>
    </row>
    <row r="134" spans="1:23">
      <c r="A134" s="27" t="s">
        <v>120</v>
      </c>
      <c r="B134" s="27" t="s">
        <v>22</v>
      </c>
      <c r="C134" s="23">
        <v>5920.4119274223458</v>
      </c>
      <c r="D134" s="23">
        <v>6373.104216659277</v>
      </c>
      <c r="E134" s="23">
        <v>6625.1980723174511</v>
      </c>
      <c r="F134" s="23">
        <v>6486.1466164344347</v>
      </c>
      <c r="G134" s="23">
        <v>6843.7722630914386</v>
      </c>
      <c r="H134" s="23">
        <v>7444.3432203943685</v>
      </c>
      <c r="I134" s="23">
        <v>7821.0204564335618</v>
      </c>
      <c r="J134" s="23">
        <v>7466.1332646317178</v>
      </c>
      <c r="K134" s="23">
        <v>8253.6546971662792</v>
      </c>
      <c r="L134" s="23">
        <v>8789.8106019832794</v>
      </c>
      <c r="M134" s="23">
        <v>9451.6360528846308</v>
      </c>
      <c r="N134" s="23">
        <v>9788.69234171879</v>
      </c>
      <c r="O134" s="23">
        <v>9582.7577406870605</v>
      </c>
      <c r="P134" s="23">
        <v>10035.492268589649</v>
      </c>
      <c r="Q134" s="23">
        <v>10787.200681782469</v>
      </c>
      <c r="R134" s="23">
        <v>11208.87473935719</v>
      </c>
      <c r="S134" s="23">
        <v>10547.130095993591</v>
      </c>
      <c r="T134" s="23">
        <v>11604.162955242911</v>
      </c>
      <c r="U134" s="23">
        <v>12303.791492556969</v>
      </c>
      <c r="V134" s="23">
        <v>13099.268095263989</v>
      </c>
      <c r="W134" s="23">
        <v>13393.196304214069</v>
      </c>
    </row>
    <row r="135" spans="1:23">
      <c r="A135" s="27" t="s">
        <v>120</v>
      </c>
      <c r="B135" s="27" t="s">
        <v>73</v>
      </c>
      <c r="C135" s="23">
        <v>42.673861696180502</v>
      </c>
      <c r="D135" s="23">
        <v>44.727812070175503</v>
      </c>
      <c r="E135" s="23">
        <v>44.764066871479997</v>
      </c>
      <c r="F135" s="23">
        <v>47.6476262381005</v>
      </c>
      <c r="G135" s="23">
        <v>56.468531748564097</v>
      </c>
      <c r="H135" s="23">
        <v>65.375622746918793</v>
      </c>
      <c r="I135" s="23">
        <v>72.955437599401705</v>
      </c>
      <c r="J135" s="23">
        <v>71.257107184579397</v>
      </c>
      <c r="K135" s="23">
        <v>81.612066189011003</v>
      </c>
      <c r="L135" s="23">
        <v>86.030423074279895</v>
      </c>
      <c r="M135" s="23">
        <v>101.154513709374</v>
      </c>
      <c r="N135" s="23">
        <v>115.379254390651</v>
      </c>
      <c r="O135" s="23">
        <v>125.454077885524</v>
      </c>
      <c r="P135" s="23">
        <v>134.215416626071</v>
      </c>
      <c r="Q135" s="23">
        <v>138.319205257573</v>
      </c>
      <c r="R135" s="23">
        <v>139.98063358674</v>
      </c>
      <c r="S135" s="23">
        <v>128.63526716517799</v>
      </c>
      <c r="T135" s="23">
        <v>142.041689389407</v>
      </c>
      <c r="U135" s="23">
        <v>145.10117100805601</v>
      </c>
      <c r="V135" s="23">
        <v>146.61096787045301</v>
      </c>
      <c r="W135" s="23">
        <v>148.133955306958</v>
      </c>
    </row>
    <row r="136" spans="1:23">
      <c r="A136" s="27" t="s">
        <v>120</v>
      </c>
      <c r="B136" s="27" t="s">
        <v>74</v>
      </c>
      <c r="C136" s="23">
        <v>42.688311271391299</v>
      </c>
      <c r="D136" s="23">
        <v>44.734030687203898</v>
      </c>
      <c r="E136" s="23">
        <v>44.727951642013998</v>
      </c>
      <c r="F136" s="23">
        <v>47.651385385612599</v>
      </c>
      <c r="G136" s="23">
        <v>56.51508836483</v>
      </c>
      <c r="H136" s="23">
        <v>65.353001007315299</v>
      </c>
      <c r="I136" s="23">
        <v>72.964075221973403</v>
      </c>
      <c r="J136" s="23">
        <v>71.276513776366997</v>
      </c>
      <c r="K136" s="23">
        <v>81.602246559056496</v>
      </c>
      <c r="L136" s="23">
        <v>85.896727856182906</v>
      </c>
      <c r="M136" s="23">
        <v>100.96822408026399</v>
      </c>
      <c r="N136" s="23">
        <v>115.24985887510699</v>
      </c>
      <c r="O136" s="23">
        <v>125.238100497426</v>
      </c>
      <c r="P136" s="23">
        <v>133.88511072710099</v>
      </c>
      <c r="Q136" s="23">
        <v>138.19432221032599</v>
      </c>
      <c r="R136" s="23">
        <v>139.99056256738101</v>
      </c>
      <c r="S136" s="23">
        <v>128.5427557429</v>
      </c>
      <c r="T136" s="23">
        <v>141.94224065071199</v>
      </c>
      <c r="U136" s="23">
        <v>144.67140911209501</v>
      </c>
      <c r="V136" s="23">
        <v>146.35507916695701</v>
      </c>
      <c r="W136" s="23">
        <v>148.00106457548</v>
      </c>
    </row>
    <row r="138" spans="1:23">
      <c r="A138" s="17" t="s">
        <v>96</v>
      </c>
      <c r="B138" s="17" t="s">
        <v>97</v>
      </c>
      <c r="C138" s="17" t="s">
        <v>75</v>
      </c>
      <c r="D138" s="17" t="s">
        <v>98</v>
      </c>
      <c r="E138" s="17" t="s">
        <v>99</v>
      </c>
      <c r="F138" s="17" t="s">
        <v>100</v>
      </c>
      <c r="G138" s="17" t="s">
        <v>101</v>
      </c>
      <c r="H138" s="17" t="s">
        <v>102</v>
      </c>
      <c r="I138" s="17" t="s">
        <v>103</v>
      </c>
      <c r="J138" s="17" t="s">
        <v>104</v>
      </c>
      <c r="K138" s="17" t="s">
        <v>105</v>
      </c>
      <c r="L138" s="17" t="s">
        <v>106</v>
      </c>
      <c r="M138" s="17" t="s">
        <v>107</v>
      </c>
      <c r="N138" s="17" t="s">
        <v>108</v>
      </c>
      <c r="O138" s="17" t="s">
        <v>109</v>
      </c>
      <c r="P138" s="17" t="s">
        <v>110</v>
      </c>
      <c r="Q138" s="17" t="s">
        <v>111</v>
      </c>
      <c r="R138" s="17" t="s">
        <v>112</v>
      </c>
      <c r="S138" s="17" t="s">
        <v>113</v>
      </c>
      <c r="T138" s="17" t="s">
        <v>114</v>
      </c>
      <c r="U138" s="17" t="s">
        <v>115</v>
      </c>
      <c r="V138" s="17" t="s">
        <v>116</v>
      </c>
      <c r="W138" s="17" t="s">
        <v>117</v>
      </c>
    </row>
    <row r="139" spans="1:23">
      <c r="A139" s="27" t="s">
        <v>121</v>
      </c>
      <c r="B139" s="27" t="s">
        <v>22</v>
      </c>
      <c r="C139" s="23">
        <v>4228.3039661620323</v>
      </c>
      <c r="D139" s="23">
        <v>4792.7657761275887</v>
      </c>
      <c r="E139" s="23">
        <v>5783.6543087328855</v>
      </c>
      <c r="F139" s="23">
        <v>5714.188286073173</v>
      </c>
      <c r="G139" s="23">
        <v>6236.9031632565348</v>
      </c>
      <c r="H139" s="23">
        <v>7052.4465029683843</v>
      </c>
      <c r="I139" s="23">
        <v>7894.8075699474048</v>
      </c>
      <c r="J139" s="23">
        <v>8374.3496730453335</v>
      </c>
      <c r="K139" s="23">
        <v>9061.5644337549475</v>
      </c>
      <c r="L139" s="23">
        <v>9630.0668476916726</v>
      </c>
      <c r="M139" s="23">
        <v>9521.7864697340101</v>
      </c>
      <c r="N139" s="23">
        <v>10230.019671525648</v>
      </c>
      <c r="O139" s="23">
        <v>9322.4405246849474</v>
      </c>
      <c r="P139" s="23">
        <v>9418.9596246267829</v>
      </c>
      <c r="Q139" s="23">
        <v>9931.9131148527376</v>
      </c>
      <c r="R139" s="23">
        <v>10355.158333940071</v>
      </c>
      <c r="S139" s="23">
        <v>10260.001621080994</v>
      </c>
      <c r="T139" s="23">
        <v>10823.981155918404</v>
      </c>
      <c r="U139" s="23">
        <v>11503.450135112984</v>
      </c>
      <c r="V139" s="23">
        <v>11376.272523840511</v>
      </c>
      <c r="W139" s="23">
        <v>12236.467226369125</v>
      </c>
    </row>
    <row r="140" spans="1:23">
      <c r="A140" s="27" t="s">
        <v>121</v>
      </c>
      <c r="B140" s="27" t="s">
        <v>73</v>
      </c>
      <c r="C140" s="23">
        <v>53.831401221125503</v>
      </c>
      <c r="D140" s="23">
        <v>64.9331355506622</v>
      </c>
      <c r="E140" s="23">
        <v>68.379170345557498</v>
      </c>
      <c r="F140" s="23">
        <v>73.6792841618349</v>
      </c>
      <c r="G140" s="23">
        <v>84.810167143181701</v>
      </c>
      <c r="H140" s="23">
        <v>94.949551961854795</v>
      </c>
      <c r="I140" s="23">
        <v>104.92579768740001</v>
      </c>
      <c r="J140" s="23">
        <v>101.68353465188</v>
      </c>
      <c r="K140" s="23">
        <v>117.057376025469</v>
      </c>
      <c r="L140" s="23">
        <v>123.76804232572201</v>
      </c>
      <c r="M140" s="23">
        <v>148.98597909794501</v>
      </c>
      <c r="N140" s="23">
        <v>173.82924547228299</v>
      </c>
      <c r="O140" s="23">
        <v>197.48295920536401</v>
      </c>
      <c r="P140" s="23">
        <v>215.49482460502699</v>
      </c>
      <c r="Q140" s="23">
        <v>223.94368120779899</v>
      </c>
      <c r="R140" s="23">
        <v>229.42447257985901</v>
      </c>
      <c r="S140" s="23">
        <v>212.143969398482</v>
      </c>
      <c r="T140" s="23">
        <v>234.943191210674</v>
      </c>
      <c r="U140" s="23">
        <v>238.74722697202199</v>
      </c>
      <c r="V140" s="23">
        <v>242.92316413523301</v>
      </c>
      <c r="W140" s="23">
        <v>246.47273805696199</v>
      </c>
    </row>
    <row r="141" spans="1:23">
      <c r="A141" s="27" t="s">
        <v>121</v>
      </c>
      <c r="B141" s="27" t="s">
        <v>74</v>
      </c>
      <c r="C141" s="23">
        <v>53.788378675870398</v>
      </c>
      <c r="D141" s="23">
        <v>64.9583202077457</v>
      </c>
      <c r="E141" s="23">
        <v>68.370107368256299</v>
      </c>
      <c r="F141" s="23">
        <v>73.743008199480798</v>
      </c>
      <c r="G141" s="23">
        <v>84.943366145111995</v>
      </c>
      <c r="H141" s="23">
        <v>94.948470471701498</v>
      </c>
      <c r="I141" s="23">
        <v>104.85934151452901</v>
      </c>
      <c r="J141" s="23">
        <v>101.59578090391901</v>
      </c>
      <c r="K141" s="23">
        <v>117.01245382507599</v>
      </c>
      <c r="L141" s="23">
        <v>123.490772244393</v>
      </c>
      <c r="M141" s="23">
        <v>148.77384224676999</v>
      </c>
      <c r="N141" s="23">
        <v>173.71989455084699</v>
      </c>
      <c r="O141" s="23">
        <v>197.55243631127999</v>
      </c>
      <c r="P141" s="23">
        <v>214.765237399238</v>
      </c>
      <c r="Q141" s="23">
        <v>224.165555281558</v>
      </c>
      <c r="R141" s="23">
        <v>229.749395262413</v>
      </c>
      <c r="S141" s="23">
        <v>211.714748320111</v>
      </c>
      <c r="T141" s="23">
        <v>234.68890626371899</v>
      </c>
      <c r="U141" s="23">
        <v>238.00536781795799</v>
      </c>
      <c r="V141" s="23">
        <v>242.48525688517699</v>
      </c>
      <c r="W141" s="23">
        <v>246.17698392305499</v>
      </c>
    </row>
    <row r="143" spans="1:23">
      <c r="A143" s="17" t="s">
        <v>96</v>
      </c>
      <c r="B143" s="17" t="s">
        <v>97</v>
      </c>
      <c r="C143" s="17" t="s">
        <v>75</v>
      </c>
      <c r="D143" s="17" t="s">
        <v>98</v>
      </c>
      <c r="E143" s="17" t="s">
        <v>99</v>
      </c>
      <c r="F143" s="17" t="s">
        <v>100</v>
      </c>
      <c r="G143" s="17" t="s">
        <v>101</v>
      </c>
      <c r="H143" s="17" t="s">
        <v>102</v>
      </c>
      <c r="I143" s="17" t="s">
        <v>103</v>
      </c>
      <c r="J143" s="17" t="s">
        <v>104</v>
      </c>
      <c r="K143" s="17" t="s">
        <v>105</v>
      </c>
      <c r="L143" s="17" t="s">
        <v>106</v>
      </c>
      <c r="M143" s="17" t="s">
        <v>107</v>
      </c>
      <c r="N143" s="17" t="s">
        <v>108</v>
      </c>
      <c r="O143" s="17" t="s">
        <v>109</v>
      </c>
      <c r="P143" s="17" t="s">
        <v>110</v>
      </c>
      <c r="Q143" s="17" t="s">
        <v>111</v>
      </c>
      <c r="R143" s="17" t="s">
        <v>112</v>
      </c>
      <c r="S143" s="17" t="s">
        <v>113</v>
      </c>
      <c r="T143" s="17" t="s">
        <v>114</v>
      </c>
      <c r="U143" s="17" t="s">
        <v>115</v>
      </c>
      <c r="V143" s="17" t="s">
        <v>116</v>
      </c>
      <c r="W143" s="17" t="s">
        <v>117</v>
      </c>
    </row>
    <row r="144" spans="1:23">
      <c r="A144" s="27" t="s">
        <v>122</v>
      </c>
      <c r="B144" s="27" t="s">
        <v>22</v>
      </c>
      <c r="C144" s="23">
        <v>2723.4785574550915</v>
      </c>
      <c r="D144" s="23">
        <v>2804.5231470777021</v>
      </c>
      <c r="E144" s="23">
        <v>3002.8484342713268</v>
      </c>
      <c r="F144" s="23">
        <v>2841.3191609358182</v>
      </c>
      <c r="G144" s="23">
        <v>2833.8702194933512</v>
      </c>
      <c r="H144" s="23">
        <v>2887.1880768189117</v>
      </c>
      <c r="I144" s="23">
        <v>3104.1670100723177</v>
      </c>
      <c r="J144" s="23">
        <v>3041.8651634752327</v>
      </c>
      <c r="K144" s="23">
        <v>3273.5944070427786</v>
      </c>
      <c r="L144" s="23">
        <v>3387.0293392300696</v>
      </c>
      <c r="M144" s="23">
        <v>3373.3575176459508</v>
      </c>
      <c r="N144" s="23">
        <v>3539.0289168227537</v>
      </c>
      <c r="O144" s="23">
        <v>3380.5747839765595</v>
      </c>
      <c r="P144" s="23">
        <v>3387.2130005509084</v>
      </c>
      <c r="Q144" s="23">
        <v>3462.239164923787</v>
      </c>
      <c r="R144" s="23">
        <v>3701.0675555039502</v>
      </c>
      <c r="S144" s="23">
        <v>3663.0631577935119</v>
      </c>
      <c r="T144" s="23">
        <v>3872.0136383574281</v>
      </c>
      <c r="U144" s="23">
        <v>4048.3730624586256</v>
      </c>
      <c r="V144" s="23">
        <v>4002.6049400218735</v>
      </c>
      <c r="W144" s="23">
        <v>4187.2828423421433</v>
      </c>
    </row>
    <row r="145" spans="1:23">
      <c r="A145" s="27" t="s">
        <v>122</v>
      </c>
      <c r="B145" s="27" t="s">
        <v>73</v>
      </c>
      <c r="C145" s="23">
        <v>44.235183973791997</v>
      </c>
      <c r="D145" s="23">
        <v>62.983047245203601</v>
      </c>
      <c r="E145" s="23">
        <v>72.386754406789805</v>
      </c>
      <c r="F145" s="23">
        <v>74.366749558924397</v>
      </c>
      <c r="G145" s="23">
        <v>76.930474510082703</v>
      </c>
      <c r="H145" s="23">
        <v>81.158224220859196</v>
      </c>
      <c r="I145" s="23">
        <v>85.935711461119496</v>
      </c>
      <c r="J145" s="23">
        <v>81.120897529258698</v>
      </c>
      <c r="K145" s="23">
        <v>90.657344024416702</v>
      </c>
      <c r="L145" s="23">
        <v>92.2617150473706</v>
      </c>
      <c r="M145" s="23">
        <v>94.875471367518102</v>
      </c>
      <c r="N145" s="23">
        <v>96.872323723955304</v>
      </c>
      <c r="O145" s="23">
        <v>99.657375343022395</v>
      </c>
      <c r="P145" s="23">
        <v>101.718742543245</v>
      </c>
      <c r="Q145" s="23">
        <v>104.795453634547</v>
      </c>
      <c r="R145" s="23">
        <v>106.381081981497</v>
      </c>
      <c r="S145" s="23">
        <v>98.4086614964353</v>
      </c>
      <c r="T145" s="23">
        <v>110.080698084791</v>
      </c>
      <c r="U145" s="23">
        <v>112.055440175683</v>
      </c>
      <c r="V145" s="23">
        <v>114.041549344329</v>
      </c>
      <c r="W145" s="23">
        <v>116.184079976514</v>
      </c>
    </row>
    <row r="146" spans="1:23">
      <c r="A146" s="27" t="s">
        <v>122</v>
      </c>
      <c r="B146" s="27" t="s">
        <v>74</v>
      </c>
      <c r="C146" s="23">
        <v>44.249234230190801</v>
      </c>
      <c r="D146" s="23">
        <v>63.047297437961603</v>
      </c>
      <c r="E146" s="23">
        <v>72.410837976367404</v>
      </c>
      <c r="F146" s="23">
        <v>74.424021653975402</v>
      </c>
      <c r="G146" s="23">
        <v>76.982575631772306</v>
      </c>
      <c r="H146" s="23">
        <v>81.242623923711804</v>
      </c>
      <c r="I146" s="23">
        <v>85.903106395267201</v>
      </c>
      <c r="J146" s="23">
        <v>81.147859502236898</v>
      </c>
      <c r="K146" s="23">
        <v>90.645431980599895</v>
      </c>
      <c r="L146" s="23">
        <v>92.033923897637905</v>
      </c>
      <c r="M146" s="23">
        <v>94.7418012349614</v>
      </c>
      <c r="N146" s="23">
        <v>96.802483627190199</v>
      </c>
      <c r="O146" s="23">
        <v>99.537481633915107</v>
      </c>
      <c r="P146" s="23">
        <v>101.736771435447</v>
      </c>
      <c r="Q146" s="23">
        <v>104.691322470356</v>
      </c>
      <c r="R146" s="23">
        <v>106.354536975184</v>
      </c>
      <c r="S146" s="23">
        <v>98.332547885236295</v>
      </c>
      <c r="T146" s="23">
        <v>109.98426789631</v>
      </c>
      <c r="U146" s="23">
        <v>111.746754141247</v>
      </c>
      <c r="V146" s="23">
        <v>113.82801434677999</v>
      </c>
      <c r="W146" s="23">
        <v>116.07970089230101</v>
      </c>
    </row>
    <row r="148" spans="1:23">
      <c r="A148" s="17" t="s">
        <v>96</v>
      </c>
      <c r="B148" s="17" t="s">
        <v>97</v>
      </c>
      <c r="C148" s="17" t="s">
        <v>75</v>
      </c>
      <c r="D148" s="17" t="s">
        <v>98</v>
      </c>
      <c r="E148" s="17" t="s">
        <v>99</v>
      </c>
      <c r="F148" s="17" t="s">
        <v>100</v>
      </c>
      <c r="G148" s="17" t="s">
        <v>101</v>
      </c>
      <c r="H148" s="17" t="s">
        <v>102</v>
      </c>
      <c r="I148" s="17" t="s">
        <v>103</v>
      </c>
      <c r="J148" s="17" t="s">
        <v>104</v>
      </c>
      <c r="K148" s="17" t="s">
        <v>105</v>
      </c>
      <c r="L148" s="17" t="s">
        <v>106</v>
      </c>
      <c r="M148" s="17" t="s">
        <v>107</v>
      </c>
      <c r="N148" s="17" t="s">
        <v>108</v>
      </c>
      <c r="O148" s="17" t="s">
        <v>109</v>
      </c>
      <c r="P148" s="17" t="s">
        <v>110</v>
      </c>
      <c r="Q148" s="17" t="s">
        <v>111</v>
      </c>
      <c r="R148" s="17" t="s">
        <v>112</v>
      </c>
      <c r="S148" s="17" t="s">
        <v>113</v>
      </c>
      <c r="T148" s="17" t="s">
        <v>114</v>
      </c>
      <c r="U148" s="17" t="s">
        <v>115</v>
      </c>
      <c r="V148" s="17" t="s">
        <v>116</v>
      </c>
      <c r="W148" s="17" t="s">
        <v>117</v>
      </c>
    </row>
    <row r="149" spans="1:23">
      <c r="A149" s="27" t="s">
        <v>123</v>
      </c>
      <c r="B149" s="27" t="s">
        <v>22</v>
      </c>
      <c r="C149" s="23">
        <v>266.38034573222848</v>
      </c>
      <c r="D149" s="23">
        <v>264.38346127674419</v>
      </c>
      <c r="E149" s="23">
        <v>278.37183611219598</v>
      </c>
      <c r="F149" s="23">
        <v>260.67985002222787</v>
      </c>
      <c r="G149" s="23">
        <v>256.48965476697117</v>
      </c>
      <c r="H149" s="23">
        <v>268.85860487495387</v>
      </c>
      <c r="I149" s="23">
        <v>273.14954339380358</v>
      </c>
      <c r="J149" s="23">
        <v>287.94371663456019</v>
      </c>
      <c r="K149" s="23">
        <v>295.53336220625511</v>
      </c>
      <c r="L149" s="23">
        <v>309.09414980417472</v>
      </c>
      <c r="M149" s="23">
        <v>302.46003621891072</v>
      </c>
      <c r="N149" s="23">
        <v>314.90182823204884</v>
      </c>
      <c r="O149" s="23">
        <v>293.59126147898587</v>
      </c>
      <c r="P149" s="23">
        <v>292.05024312283098</v>
      </c>
      <c r="Q149" s="23">
        <v>303.05750753013268</v>
      </c>
      <c r="R149" s="23">
        <v>307.10589507726013</v>
      </c>
      <c r="S149" s="23">
        <v>325.67650182303396</v>
      </c>
      <c r="T149" s="23">
        <v>334.32761930662986</v>
      </c>
      <c r="U149" s="23">
        <v>352.64002053243297</v>
      </c>
      <c r="V149" s="23">
        <v>344.81504832838613</v>
      </c>
      <c r="W149" s="23">
        <v>359.58040681491258</v>
      </c>
    </row>
    <row r="150" spans="1:23">
      <c r="A150" s="27" t="s">
        <v>123</v>
      </c>
      <c r="B150" s="27" t="s">
        <v>73</v>
      </c>
      <c r="C150" s="23">
        <v>7.1186456563663798</v>
      </c>
      <c r="D150" s="23">
        <v>7.5846636702948098</v>
      </c>
      <c r="E150" s="23">
        <v>7.4301829352355098</v>
      </c>
      <c r="F150" s="23">
        <v>7.9649431450548196</v>
      </c>
      <c r="G150" s="23">
        <v>8.8620146280120302</v>
      </c>
      <c r="H150" s="23">
        <v>9.9379138749225895</v>
      </c>
      <c r="I150" s="23">
        <v>11.2969740278487</v>
      </c>
      <c r="J150" s="23">
        <v>10.813590101070201</v>
      </c>
      <c r="K150" s="23">
        <v>12.5292310713936</v>
      </c>
      <c r="L150" s="23">
        <v>13.0824610639685</v>
      </c>
      <c r="M150" s="23">
        <v>15.317326023184499</v>
      </c>
      <c r="N150" s="23">
        <v>17.014379177134298</v>
      </c>
      <c r="O150" s="23">
        <v>18.5017030540889</v>
      </c>
      <c r="P150" s="23">
        <v>19.395992986029398</v>
      </c>
      <c r="Q150" s="23">
        <v>19.723053912793802</v>
      </c>
      <c r="R150" s="23">
        <v>19.9633139399632</v>
      </c>
      <c r="S150" s="23">
        <v>18.039588478764799</v>
      </c>
      <c r="T150" s="23">
        <v>20.008905690482599</v>
      </c>
      <c r="U150" s="23">
        <v>19.970828934514</v>
      </c>
      <c r="V150" s="23">
        <v>20.095943658740399</v>
      </c>
      <c r="W150" s="23">
        <v>19.9449980434837</v>
      </c>
    </row>
    <row r="151" spans="1:23">
      <c r="A151" s="27" t="s">
        <v>123</v>
      </c>
      <c r="B151" s="27" t="s">
        <v>74</v>
      </c>
      <c r="C151" s="23">
        <v>7.1132605584231499</v>
      </c>
      <c r="D151" s="23">
        <v>7.5881641818872501</v>
      </c>
      <c r="E151" s="23">
        <v>7.4263171222321001</v>
      </c>
      <c r="F151" s="23">
        <v>7.9706883511571203</v>
      </c>
      <c r="G151" s="23">
        <v>8.8668068205066302</v>
      </c>
      <c r="H151" s="23">
        <v>9.9158017937872192</v>
      </c>
      <c r="I151" s="23">
        <v>11.2697177864538</v>
      </c>
      <c r="J151" s="23">
        <v>10.8004321964625</v>
      </c>
      <c r="K151" s="23">
        <v>12.523844743438399</v>
      </c>
      <c r="L151" s="23">
        <v>13.0565015833097</v>
      </c>
      <c r="M151" s="23">
        <v>15.273777985322001</v>
      </c>
      <c r="N151" s="23">
        <v>17.034839849417899</v>
      </c>
      <c r="O151" s="23">
        <v>18.4828083432154</v>
      </c>
      <c r="P151" s="23">
        <v>19.3622030712373</v>
      </c>
      <c r="Q151" s="23">
        <v>19.7076613916994</v>
      </c>
      <c r="R151" s="23">
        <v>19.976395087764399</v>
      </c>
      <c r="S151" s="23">
        <v>18.015805930185198</v>
      </c>
      <c r="T151" s="23">
        <v>19.998470440684802</v>
      </c>
      <c r="U151" s="23">
        <v>19.9197471026743</v>
      </c>
      <c r="V151" s="23">
        <v>20.065992998909699</v>
      </c>
      <c r="W151" s="23">
        <v>19.932160827982202</v>
      </c>
    </row>
    <row r="153" spans="1:23" collapsed="1"/>
    <row r="154" spans="1:23">
      <c r="A154" s="7" t="s">
        <v>93</v>
      </c>
    </row>
  </sheetData>
  <sheetProtection algorithmName="SHA-512" hashValue="zcTZwgnDVdnqtEu1uFvLi3uVWfnseHq/IbssCriapBd8AxhZSI6fe5Mj3v4LyWSKrp/47yabX74xJIi+3zNvyw==" saltValue="5xm7iUefbs5wTkr4DVyCPg=="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5A0A42"/>
  </sheetPr>
  <dimension ref="A1:W154"/>
  <sheetViews>
    <sheetView zoomScale="85" zoomScaleNormal="85" workbookViewId="0"/>
  </sheetViews>
  <sheetFormatPr defaultColWidth="9.140625" defaultRowHeight="15"/>
  <cols>
    <col min="1" max="1" width="9.28515625" style="7" customWidth="1"/>
    <col min="2" max="2" width="30.5703125" style="7" customWidth="1"/>
    <col min="3" max="23" width="9.28515625" style="7" customWidth="1"/>
    <col min="24" max="16384" width="9.140625" style="7"/>
  </cols>
  <sheetData>
    <row r="1" spans="1:23" s="26" customFormat="1" ht="23.25" customHeight="1">
      <c r="A1" s="25" t="s">
        <v>146</v>
      </c>
      <c r="B1" s="17"/>
      <c r="C1" s="17"/>
      <c r="D1" s="17"/>
      <c r="E1" s="17"/>
      <c r="F1" s="17"/>
      <c r="G1" s="17"/>
      <c r="H1" s="17"/>
      <c r="I1" s="17"/>
      <c r="J1" s="17"/>
      <c r="K1" s="17"/>
      <c r="L1" s="17"/>
      <c r="M1" s="17"/>
      <c r="N1" s="17"/>
      <c r="O1" s="17"/>
      <c r="P1" s="17"/>
      <c r="Q1" s="17"/>
      <c r="R1" s="17"/>
      <c r="S1" s="17"/>
      <c r="T1" s="17"/>
      <c r="U1" s="17"/>
      <c r="V1" s="17"/>
      <c r="W1" s="17"/>
    </row>
    <row r="2" spans="1:23" s="26" customFormat="1">
      <c r="A2" s="16" t="s">
        <v>127</v>
      </c>
    </row>
    <row r="3" spans="1:23">
      <c r="A3" s="26"/>
      <c r="B3" s="16"/>
      <c r="C3" s="26"/>
      <c r="D3" s="26"/>
      <c r="E3" s="26"/>
      <c r="F3" s="26"/>
      <c r="G3" s="26"/>
      <c r="H3" s="26"/>
      <c r="I3" s="26"/>
      <c r="J3" s="26"/>
      <c r="K3" s="26"/>
      <c r="L3" s="26"/>
      <c r="M3" s="26"/>
      <c r="N3" s="26"/>
      <c r="O3" s="26"/>
      <c r="P3" s="26"/>
      <c r="Q3" s="26"/>
      <c r="R3" s="26"/>
      <c r="S3" s="26"/>
      <c r="T3" s="26"/>
      <c r="U3" s="26"/>
      <c r="V3" s="26"/>
      <c r="W3" s="26"/>
    </row>
    <row r="4" spans="1:23">
      <c r="A4" s="16" t="s">
        <v>95</v>
      </c>
      <c r="B4" s="16"/>
      <c r="C4" s="26"/>
      <c r="D4" s="26"/>
      <c r="E4" s="26"/>
      <c r="F4" s="26"/>
      <c r="G4" s="26"/>
      <c r="H4" s="26"/>
      <c r="I4" s="26"/>
      <c r="J4" s="26"/>
      <c r="K4" s="26"/>
      <c r="L4" s="26"/>
      <c r="M4" s="26"/>
      <c r="N4" s="26"/>
      <c r="O4" s="26"/>
      <c r="P4" s="26"/>
      <c r="Q4" s="26"/>
      <c r="R4" s="26"/>
      <c r="S4" s="26"/>
      <c r="T4" s="26"/>
      <c r="U4" s="26"/>
      <c r="V4" s="26"/>
      <c r="W4" s="2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18366</v>
      </c>
      <c r="D6" s="23">
        <v>17891</v>
      </c>
      <c r="E6" s="23">
        <v>16416</v>
      </c>
      <c r="F6" s="23">
        <v>16416</v>
      </c>
      <c r="G6" s="23">
        <v>16416</v>
      </c>
      <c r="H6" s="23">
        <v>16416</v>
      </c>
      <c r="I6" s="23">
        <v>16416</v>
      </c>
      <c r="J6" s="23">
        <v>15716</v>
      </c>
      <c r="K6" s="23">
        <v>14396</v>
      </c>
      <c r="L6" s="23">
        <v>14396</v>
      </c>
      <c r="M6" s="23">
        <v>14396</v>
      </c>
      <c r="N6" s="23">
        <v>11516</v>
      </c>
      <c r="O6" s="23">
        <v>11516</v>
      </c>
      <c r="P6" s="23">
        <v>11516</v>
      </c>
      <c r="Q6" s="23">
        <v>10395.99586944377</v>
      </c>
      <c r="R6" s="23">
        <v>10395.99580944375</v>
      </c>
      <c r="S6" s="23">
        <v>10019.94117944372</v>
      </c>
      <c r="T6" s="23">
        <v>10019.9411794437</v>
      </c>
      <c r="U6" s="23">
        <v>10019.941179443649</v>
      </c>
      <c r="V6" s="23">
        <v>10019.941179443591</v>
      </c>
      <c r="W6" s="23">
        <v>10019.941179443471</v>
      </c>
    </row>
    <row r="7" spans="1:23">
      <c r="A7" s="27" t="s">
        <v>36</v>
      </c>
      <c r="B7" s="27" t="s">
        <v>67</v>
      </c>
      <c r="C7" s="23">
        <v>4820</v>
      </c>
      <c r="D7" s="23">
        <v>4835</v>
      </c>
      <c r="E7" s="23">
        <v>4835</v>
      </c>
      <c r="F7" s="23">
        <v>4835</v>
      </c>
      <c r="G7" s="23">
        <v>4835</v>
      </c>
      <c r="H7" s="23">
        <v>4835</v>
      </c>
      <c r="I7" s="23">
        <v>4835</v>
      </c>
      <c r="J7" s="23">
        <v>4835</v>
      </c>
      <c r="K7" s="23">
        <v>4485</v>
      </c>
      <c r="L7" s="23">
        <v>4135</v>
      </c>
      <c r="M7" s="23">
        <v>3760</v>
      </c>
      <c r="N7" s="23">
        <v>3388.9235976</v>
      </c>
      <c r="O7" s="23">
        <v>3388.9235976</v>
      </c>
      <c r="P7" s="23">
        <v>3388.9235976</v>
      </c>
      <c r="Q7" s="23">
        <v>3388.9235976</v>
      </c>
      <c r="R7" s="23">
        <v>3388.9235976</v>
      </c>
      <c r="S7" s="23">
        <v>3388.9235976</v>
      </c>
      <c r="T7" s="23">
        <v>3388.9235976</v>
      </c>
      <c r="U7" s="23">
        <v>3388.9235976</v>
      </c>
      <c r="V7" s="23">
        <v>3388.9235976</v>
      </c>
      <c r="W7" s="23">
        <v>3388.9235976</v>
      </c>
    </row>
    <row r="8" spans="1:23">
      <c r="A8" s="27" t="s">
        <v>36</v>
      </c>
      <c r="B8" s="27" t="s">
        <v>18</v>
      </c>
      <c r="C8" s="23">
        <v>3055</v>
      </c>
      <c r="D8" s="23">
        <v>3055</v>
      </c>
      <c r="E8" s="23">
        <v>3055</v>
      </c>
      <c r="F8" s="23">
        <v>2875</v>
      </c>
      <c r="G8" s="23">
        <v>2875</v>
      </c>
      <c r="H8" s="23">
        <v>2875</v>
      </c>
      <c r="I8" s="23">
        <v>2875</v>
      </c>
      <c r="J8" s="23">
        <v>2875</v>
      </c>
      <c r="K8" s="23">
        <v>2875</v>
      </c>
      <c r="L8" s="23">
        <v>2875</v>
      </c>
      <c r="M8" s="23">
        <v>2875</v>
      </c>
      <c r="N8" s="23">
        <v>2875</v>
      </c>
      <c r="O8" s="23">
        <v>2875</v>
      </c>
      <c r="P8" s="23">
        <v>2875</v>
      </c>
      <c r="Q8" s="23">
        <v>2875</v>
      </c>
      <c r="R8" s="23">
        <v>2490</v>
      </c>
      <c r="S8" s="23">
        <v>1961</v>
      </c>
      <c r="T8" s="23">
        <v>1961</v>
      </c>
      <c r="U8" s="23">
        <v>1818</v>
      </c>
      <c r="V8" s="23">
        <v>1818</v>
      </c>
      <c r="W8" s="23">
        <v>1818</v>
      </c>
    </row>
    <row r="9" spans="1:23">
      <c r="A9" s="27" t="s">
        <v>36</v>
      </c>
      <c r="B9" s="27" t="s">
        <v>28</v>
      </c>
      <c r="C9" s="23">
        <v>1864</v>
      </c>
      <c r="D9" s="23">
        <v>1864</v>
      </c>
      <c r="E9" s="23">
        <v>1384</v>
      </c>
      <c r="F9" s="23">
        <v>1384</v>
      </c>
      <c r="G9" s="23">
        <v>1384</v>
      </c>
      <c r="H9" s="23">
        <v>1384</v>
      </c>
      <c r="I9" s="23">
        <v>1384</v>
      </c>
      <c r="J9" s="23">
        <v>1384</v>
      </c>
      <c r="K9" s="23">
        <v>1384</v>
      </c>
      <c r="L9" s="23">
        <v>1384</v>
      </c>
      <c r="M9" s="23">
        <v>1384</v>
      </c>
      <c r="N9" s="23">
        <v>1384</v>
      </c>
      <c r="O9" s="23">
        <v>1384</v>
      </c>
      <c r="P9" s="23">
        <v>1384</v>
      </c>
      <c r="Q9" s="23">
        <v>584</v>
      </c>
      <c r="R9" s="23">
        <v>584</v>
      </c>
      <c r="S9" s="23">
        <v>584</v>
      </c>
      <c r="T9" s="23">
        <v>584</v>
      </c>
      <c r="U9" s="23">
        <v>84</v>
      </c>
      <c r="V9" s="23">
        <v>84</v>
      </c>
      <c r="W9" s="23">
        <v>84</v>
      </c>
    </row>
    <row r="10" spans="1:23">
      <c r="A10" s="27" t="s">
        <v>36</v>
      </c>
      <c r="B10" s="27" t="s">
        <v>62</v>
      </c>
      <c r="C10" s="23">
        <v>6741</v>
      </c>
      <c r="D10" s="23">
        <v>6741</v>
      </c>
      <c r="E10" s="23">
        <v>6741</v>
      </c>
      <c r="F10" s="23">
        <v>6741</v>
      </c>
      <c r="G10" s="23">
        <v>6741</v>
      </c>
      <c r="H10" s="23">
        <v>6741</v>
      </c>
      <c r="I10" s="23">
        <v>6741</v>
      </c>
      <c r="J10" s="23">
        <v>6741</v>
      </c>
      <c r="K10" s="23">
        <v>6741</v>
      </c>
      <c r="L10" s="23">
        <v>6358</v>
      </c>
      <c r="M10" s="23">
        <v>6358</v>
      </c>
      <c r="N10" s="23">
        <v>6089</v>
      </c>
      <c r="O10" s="23">
        <v>5627</v>
      </c>
      <c r="P10" s="23">
        <v>5510</v>
      </c>
      <c r="Q10" s="23">
        <v>5380</v>
      </c>
      <c r="R10" s="23">
        <v>5380</v>
      </c>
      <c r="S10" s="23">
        <v>5380</v>
      </c>
      <c r="T10" s="23">
        <v>5380</v>
      </c>
      <c r="U10" s="23">
        <v>4940</v>
      </c>
      <c r="V10" s="23">
        <v>4959.2790800000002</v>
      </c>
      <c r="W10" s="23">
        <v>4959.2790800000002</v>
      </c>
    </row>
    <row r="11" spans="1:23">
      <c r="A11" s="27" t="s">
        <v>36</v>
      </c>
      <c r="B11" s="27" t="s">
        <v>61</v>
      </c>
      <c r="C11" s="23">
        <v>7364.8999938964844</v>
      </c>
      <c r="D11" s="23">
        <v>7364.8999938964844</v>
      </c>
      <c r="E11" s="23">
        <v>7364.8999938964844</v>
      </c>
      <c r="F11" s="23">
        <v>7364.8999938964844</v>
      </c>
      <c r="G11" s="23">
        <v>7364.8999938964844</v>
      </c>
      <c r="H11" s="23">
        <v>7364.8999938964844</v>
      </c>
      <c r="I11" s="23">
        <v>7614.8999938964844</v>
      </c>
      <c r="J11" s="23">
        <v>7614.8999938964844</v>
      </c>
      <c r="K11" s="23">
        <v>7614.8999938964844</v>
      </c>
      <c r="L11" s="23">
        <v>7614.8999938964844</v>
      </c>
      <c r="M11" s="23">
        <v>7614.8999938964844</v>
      </c>
      <c r="N11" s="23">
        <v>7614.8999938964844</v>
      </c>
      <c r="O11" s="23">
        <v>7614.8999938964844</v>
      </c>
      <c r="P11" s="23">
        <v>7614.8999938964844</v>
      </c>
      <c r="Q11" s="23">
        <v>7614.8999938964844</v>
      </c>
      <c r="R11" s="23">
        <v>7614.8999938964844</v>
      </c>
      <c r="S11" s="23">
        <v>7528.8999938964844</v>
      </c>
      <c r="T11" s="23">
        <v>7528.8999938964844</v>
      </c>
      <c r="U11" s="23">
        <v>7528.8999938964844</v>
      </c>
      <c r="V11" s="23">
        <v>7528.8999938964844</v>
      </c>
      <c r="W11" s="23">
        <v>7528.8999938964844</v>
      </c>
    </row>
    <row r="12" spans="1:23">
      <c r="A12" s="27" t="s">
        <v>36</v>
      </c>
      <c r="B12" s="27" t="s">
        <v>65</v>
      </c>
      <c r="C12" s="23">
        <v>9260</v>
      </c>
      <c r="D12" s="23">
        <v>9346</v>
      </c>
      <c r="E12" s="23">
        <v>9487.6558029999997</v>
      </c>
      <c r="F12" s="23">
        <v>9629.3118450000002</v>
      </c>
      <c r="G12" s="23">
        <v>9770.7039604999991</v>
      </c>
      <c r="H12" s="23">
        <v>9907.8593799999999</v>
      </c>
      <c r="I12" s="23">
        <v>10012.01505</v>
      </c>
      <c r="J12" s="23">
        <v>10149.170459999999</v>
      </c>
      <c r="K12" s="23">
        <v>10195.32589</v>
      </c>
      <c r="L12" s="23">
        <v>10220.481539999999</v>
      </c>
      <c r="M12" s="23">
        <v>10357.63696</v>
      </c>
      <c r="N12" s="23">
        <v>10494.79233</v>
      </c>
      <c r="O12" s="23">
        <v>10431.0463</v>
      </c>
      <c r="P12" s="23">
        <v>10568.2017</v>
      </c>
      <c r="Q12" s="23">
        <v>10483.35706</v>
      </c>
      <c r="R12" s="23">
        <v>10433.423524</v>
      </c>
      <c r="S12" s="23">
        <v>10244.261763</v>
      </c>
      <c r="T12" s="23">
        <v>9604.9175329999998</v>
      </c>
      <c r="U12" s="23">
        <v>9597.2595529999999</v>
      </c>
      <c r="V12" s="23">
        <v>9611.8116399999999</v>
      </c>
      <c r="W12" s="23">
        <v>9563.8116399999999</v>
      </c>
    </row>
    <row r="13" spans="1:23">
      <c r="A13" s="27" t="s">
        <v>36</v>
      </c>
      <c r="B13" s="27" t="s">
        <v>64</v>
      </c>
      <c r="C13" s="23">
        <v>6097</v>
      </c>
      <c r="D13" s="23">
        <v>6302</v>
      </c>
      <c r="E13" s="23">
        <v>6302</v>
      </c>
      <c r="F13" s="23">
        <v>6302</v>
      </c>
      <c r="G13" s="23">
        <v>6302</v>
      </c>
      <c r="H13" s="23">
        <v>6302</v>
      </c>
      <c r="I13" s="23">
        <v>6302</v>
      </c>
      <c r="J13" s="23">
        <v>6302</v>
      </c>
      <c r="K13" s="23">
        <v>6302</v>
      </c>
      <c r="L13" s="23">
        <v>6302</v>
      </c>
      <c r="M13" s="23">
        <v>6302</v>
      </c>
      <c r="N13" s="23">
        <v>6302</v>
      </c>
      <c r="O13" s="23">
        <v>6316.7403510000004</v>
      </c>
      <c r="P13" s="23">
        <v>6316.7403510000004</v>
      </c>
      <c r="Q13" s="23">
        <v>6316.7403510000004</v>
      </c>
      <c r="R13" s="23">
        <v>6558.2781510000004</v>
      </c>
      <c r="S13" s="23">
        <v>6936.1321927900799</v>
      </c>
      <c r="T13" s="23">
        <v>7687.0383510000001</v>
      </c>
      <c r="U13" s="23">
        <v>8524.4342510000006</v>
      </c>
      <c r="V13" s="23">
        <v>9134.5854510000008</v>
      </c>
      <c r="W13" s="23">
        <v>9180.0776509999996</v>
      </c>
    </row>
    <row r="14" spans="1:23">
      <c r="A14" s="27" t="s">
        <v>36</v>
      </c>
      <c r="B14" s="27" t="s">
        <v>32</v>
      </c>
      <c r="C14" s="23">
        <v>300</v>
      </c>
      <c r="D14" s="23">
        <v>300</v>
      </c>
      <c r="E14" s="23">
        <v>300</v>
      </c>
      <c r="F14" s="23">
        <v>300</v>
      </c>
      <c r="G14" s="23">
        <v>300</v>
      </c>
      <c r="H14" s="23">
        <v>300</v>
      </c>
      <c r="I14" s="23">
        <v>300</v>
      </c>
      <c r="J14" s="23">
        <v>300</v>
      </c>
      <c r="K14" s="23">
        <v>300</v>
      </c>
      <c r="L14" s="23">
        <v>270</v>
      </c>
      <c r="M14" s="23">
        <v>270</v>
      </c>
      <c r="N14" s="23">
        <v>270</v>
      </c>
      <c r="O14" s="23">
        <v>215</v>
      </c>
      <c r="P14" s="23">
        <v>190</v>
      </c>
      <c r="Q14" s="23">
        <v>282.92925000000002</v>
      </c>
      <c r="R14" s="23">
        <v>671.46901213513001</v>
      </c>
      <c r="S14" s="23">
        <v>1095.15471213654</v>
      </c>
      <c r="T14" s="23">
        <v>1095.1547121367701</v>
      </c>
      <c r="U14" s="23">
        <v>1095.15471213704</v>
      </c>
      <c r="V14" s="23">
        <v>3045.8465340000002</v>
      </c>
      <c r="W14" s="23">
        <v>3045.8465340000002</v>
      </c>
    </row>
    <row r="15" spans="1:23">
      <c r="A15" s="27" t="s">
        <v>36</v>
      </c>
      <c r="B15" s="27" t="s">
        <v>69</v>
      </c>
      <c r="C15" s="23">
        <v>810</v>
      </c>
      <c r="D15" s="23">
        <v>810</v>
      </c>
      <c r="E15" s="23">
        <v>810</v>
      </c>
      <c r="F15" s="23">
        <v>810</v>
      </c>
      <c r="G15" s="23">
        <v>2850</v>
      </c>
      <c r="H15" s="23">
        <v>2850</v>
      </c>
      <c r="I15" s="23">
        <v>2850</v>
      </c>
      <c r="J15" s="23">
        <v>2850</v>
      </c>
      <c r="K15" s="23">
        <v>2850</v>
      </c>
      <c r="L15" s="23">
        <v>2850</v>
      </c>
      <c r="M15" s="23">
        <v>2850</v>
      </c>
      <c r="N15" s="23">
        <v>2875.6877899999999</v>
      </c>
      <c r="O15" s="23">
        <v>2899.612854</v>
      </c>
      <c r="P15" s="23">
        <v>2899.612854</v>
      </c>
      <c r="Q15" s="23">
        <v>2912.9595570000001</v>
      </c>
      <c r="R15" s="23">
        <v>2912.9595570000001</v>
      </c>
      <c r="S15" s="23">
        <v>3152.8917000000001</v>
      </c>
      <c r="T15" s="23">
        <v>3152.8917000000001</v>
      </c>
      <c r="U15" s="23">
        <v>3152.8917000000001</v>
      </c>
      <c r="V15" s="23">
        <v>3152.8917000000001</v>
      </c>
      <c r="W15" s="23">
        <v>3152.8917000000001</v>
      </c>
    </row>
    <row r="16" spans="1:23">
      <c r="A16" s="27" t="s">
        <v>36</v>
      </c>
      <c r="B16" s="27" t="s">
        <v>52</v>
      </c>
      <c r="C16" s="23">
        <v>16.663999937474706</v>
      </c>
      <c r="D16" s="23">
        <v>23.784000307321524</v>
      </c>
      <c r="E16" s="23">
        <v>29.264000087976427</v>
      </c>
      <c r="F16" s="23">
        <v>39.575999312102766</v>
      </c>
      <c r="G16" s="23">
        <v>51.967000901698917</v>
      </c>
      <c r="H16" s="23">
        <v>65.293000504374191</v>
      </c>
      <c r="I16" s="23">
        <v>79.860000461339666</v>
      </c>
      <c r="J16" s="23">
        <v>94.305999964475447</v>
      </c>
      <c r="K16" s="23">
        <v>109.74100050330138</v>
      </c>
      <c r="L16" s="23">
        <v>119.14800074696512</v>
      </c>
      <c r="M16" s="23">
        <v>146.6789977848527</v>
      </c>
      <c r="N16" s="23">
        <v>164.37900176644305</v>
      </c>
      <c r="O16" s="23">
        <v>187.38500016927702</v>
      </c>
      <c r="P16" s="23">
        <v>202.9000056982039</v>
      </c>
      <c r="Q16" s="23">
        <v>213.63299745321248</v>
      </c>
      <c r="R16" s="23">
        <v>223.14900249242763</v>
      </c>
      <c r="S16" s="23">
        <v>232.42299431562418</v>
      </c>
      <c r="T16" s="23">
        <v>242.16899555921535</v>
      </c>
      <c r="U16" s="23">
        <v>252.81699961423854</v>
      </c>
      <c r="V16" s="23">
        <v>263.66700142621983</v>
      </c>
      <c r="W16" s="23">
        <v>274.3820015192029</v>
      </c>
    </row>
    <row r="17" spans="1:23">
      <c r="A17" s="29" t="s">
        <v>118</v>
      </c>
      <c r="B17" s="29"/>
      <c r="C17" s="28">
        <v>57567.899993896484</v>
      </c>
      <c r="D17" s="28">
        <v>57398.899993896484</v>
      </c>
      <c r="E17" s="28">
        <v>55585.555796896486</v>
      </c>
      <c r="F17" s="28">
        <v>55547.211838896488</v>
      </c>
      <c r="G17" s="28">
        <v>55688.603954396487</v>
      </c>
      <c r="H17" s="28">
        <v>55825.759373896486</v>
      </c>
      <c r="I17" s="28">
        <v>56179.915043896486</v>
      </c>
      <c r="J17" s="28">
        <v>55617.070453896486</v>
      </c>
      <c r="K17" s="28">
        <v>53993.225883896484</v>
      </c>
      <c r="L17" s="28">
        <v>53285.381533896485</v>
      </c>
      <c r="M17" s="28">
        <v>53047.536953896488</v>
      </c>
      <c r="N17" s="28">
        <v>49664.615921496486</v>
      </c>
      <c r="O17" s="28">
        <v>49153.610242496485</v>
      </c>
      <c r="P17" s="28">
        <v>49173.765642496481</v>
      </c>
      <c r="Q17" s="28">
        <v>47038.916871940259</v>
      </c>
      <c r="R17" s="28">
        <v>46845.521075940233</v>
      </c>
      <c r="S17" s="28">
        <v>46043.158726730282</v>
      </c>
      <c r="T17" s="28">
        <v>46154.720654940189</v>
      </c>
      <c r="U17" s="28">
        <v>45901.45857494013</v>
      </c>
      <c r="V17" s="28">
        <v>46545.440941940076</v>
      </c>
      <c r="W17" s="28">
        <v>46542.933141939953</v>
      </c>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s="26" customFormat="1">
      <c r="A20" s="27" t="s">
        <v>119</v>
      </c>
      <c r="B20" s="27" t="s">
        <v>60</v>
      </c>
      <c r="C20" s="23">
        <v>10240</v>
      </c>
      <c r="D20" s="23">
        <v>9765</v>
      </c>
      <c r="E20" s="23">
        <v>8290</v>
      </c>
      <c r="F20" s="23">
        <v>8290</v>
      </c>
      <c r="G20" s="23">
        <v>8290</v>
      </c>
      <c r="H20" s="23">
        <v>8290</v>
      </c>
      <c r="I20" s="23">
        <v>8290</v>
      </c>
      <c r="J20" s="23">
        <v>8290</v>
      </c>
      <c r="K20" s="23">
        <v>6970</v>
      </c>
      <c r="L20" s="23">
        <v>6970</v>
      </c>
      <c r="M20" s="23">
        <v>6970</v>
      </c>
      <c r="N20" s="23">
        <v>4090</v>
      </c>
      <c r="O20" s="23">
        <v>4090</v>
      </c>
      <c r="P20" s="23">
        <v>4090</v>
      </c>
      <c r="Q20" s="23">
        <v>4090</v>
      </c>
      <c r="R20" s="23">
        <v>4090</v>
      </c>
      <c r="S20" s="23">
        <v>4090</v>
      </c>
      <c r="T20" s="23">
        <v>4090</v>
      </c>
      <c r="U20" s="23">
        <v>4090</v>
      </c>
      <c r="V20" s="23">
        <v>4090</v>
      </c>
      <c r="W20" s="23">
        <v>4090</v>
      </c>
    </row>
    <row r="21" spans="1:23" s="26" customFormat="1">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s="26" customFormat="1">
      <c r="A22" s="27" t="s">
        <v>119</v>
      </c>
      <c r="B22" s="27" t="s">
        <v>18</v>
      </c>
      <c r="C22" s="23">
        <v>625</v>
      </c>
      <c r="D22" s="23">
        <v>625</v>
      </c>
      <c r="E22" s="23">
        <v>625</v>
      </c>
      <c r="F22" s="23">
        <v>625</v>
      </c>
      <c r="G22" s="23">
        <v>625</v>
      </c>
      <c r="H22" s="23">
        <v>625</v>
      </c>
      <c r="I22" s="23">
        <v>625</v>
      </c>
      <c r="J22" s="23">
        <v>625</v>
      </c>
      <c r="K22" s="23">
        <v>625</v>
      </c>
      <c r="L22" s="23">
        <v>625</v>
      </c>
      <c r="M22" s="23">
        <v>625</v>
      </c>
      <c r="N22" s="23">
        <v>625</v>
      </c>
      <c r="O22" s="23">
        <v>625</v>
      </c>
      <c r="P22" s="23">
        <v>625</v>
      </c>
      <c r="Q22" s="23">
        <v>625</v>
      </c>
      <c r="R22" s="23">
        <v>625</v>
      </c>
      <c r="S22" s="23">
        <v>625</v>
      </c>
      <c r="T22" s="23">
        <v>625</v>
      </c>
      <c r="U22" s="23">
        <v>625</v>
      </c>
      <c r="V22" s="23">
        <v>625</v>
      </c>
      <c r="W22" s="23">
        <v>625</v>
      </c>
    </row>
    <row r="23" spans="1:23" s="26" customFormat="1">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s="26" customFormat="1">
      <c r="A24" s="27" t="s">
        <v>119</v>
      </c>
      <c r="B24" s="27" t="s">
        <v>62</v>
      </c>
      <c r="C24" s="23">
        <v>1438</v>
      </c>
      <c r="D24" s="23">
        <v>1438</v>
      </c>
      <c r="E24" s="23">
        <v>1438</v>
      </c>
      <c r="F24" s="23">
        <v>1438</v>
      </c>
      <c r="G24" s="23">
        <v>1438</v>
      </c>
      <c r="H24" s="23">
        <v>1438</v>
      </c>
      <c r="I24" s="23">
        <v>1438</v>
      </c>
      <c r="J24" s="23">
        <v>1438</v>
      </c>
      <c r="K24" s="23">
        <v>1438</v>
      </c>
      <c r="L24" s="23">
        <v>1438</v>
      </c>
      <c r="M24" s="23">
        <v>1438</v>
      </c>
      <c r="N24" s="23">
        <v>1438</v>
      </c>
      <c r="O24" s="23">
        <v>1438</v>
      </c>
      <c r="P24" s="23">
        <v>1438</v>
      </c>
      <c r="Q24" s="23">
        <v>1388</v>
      </c>
      <c r="R24" s="23">
        <v>1388</v>
      </c>
      <c r="S24" s="23">
        <v>1388</v>
      </c>
      <c r="T24" s="23">
        <v>1388</v>
      </c>
      <c r="U24" s="23">
        <v>1388</v>
      </c>
      <c r="V24" s="23">
        <v>1388</v>
      </c>
      <c r="W24" s="23">
        <v>1388</v>
      </c>
    </row>
    <row r="25" spans="1:23" s="26" customFormat="1">
      <c r="A25" s="27" t="s">
        <v>119</v>
      </c>
      <c r="B25" s="27" t="s">
        <v>61</v>
      </c>
      <c r="C25" s="23">
        <v>2585</v>
      </c>
      <c r="D25" s="23">
        <v>2585</v>
      </c>
      <c r="E25" s="23">
        <v>2585</v>
      </c>
      <c r="F25" s="23">
        <v>2585</v>
      </c>
      <c r="G25" s="23">
        <v>2585</v>
      </c>
      <c r="H25" s="23">
        <v>2585</v>
      </c>
      <c r="I25" s="23">
        <v>2585</v>
      </c>
      <c r="J25" s="23">
        <v>2585</v>
      </c>
      <c r="K25" s="23">
        <v>2585</v>
      </c>
      <c r="L25" s="23">
        <v>2585</v>
      </c>
      <c r="M25" s="23">
        <v>2585</v>
      </c>
      <c r="N25" s="23">
        <v>2585</v>
      </c>
      <c r="O25" s="23">
        <v>2585</v>
      </c>
      <c r="P25" s="23">
        <v>2585</v>
      </c>
      <c r="Q25" s="23">
        <v>2585</v>
      </c>
      <c r="R25" s="23">
        <v>2585</v>
      </c>
      <c r="S25" s="23">
        <v>2585</v>
      </c>
      <c r="T25" s="23">
        <v>2585</v>
      </c>
      <c r="U25" s="23">
        <v>2585</v>
      </c>
      <c r="V25" s="23">
        <v>2585</v>
      </c>
      <c r="W25" s="23">
        <v>2585</v>
      </c>
    </row>
    <row r="26" spans="1:23" s="26" customFormat="1">
      <c r="A26" s="27" t="s">
        <v>119</v>
      </c>
      <c r="B26" s="27" t="s">
        <v>65</v>
      </c>
      <c r="C26" s="23">
        <v>2137</v>
      </c>
      <c r="D26" s="23">
        <v>2137</v>
      </c>
      <c r="E26" s="23">
        <v>2137</v>
      </c>
      <c r="F26" s="23">
        <v>2137</v>
      </c>
      <c r="G26" s="23">
        <v>2137</v>
      </c>
      <c r="H26" s="23">
        <v>2137</v>
      </c>
      <c r="I26" s="23">
        <v>2137</v>
      </c>
      <c r="J26" s="23">
        <v>2137</v>
      </c>
      <c r="K26" s="23">
        <v>2137</v>
      </c>
      <c r="L26" s="23">
        <v>2137</v>
      </c>
      <c r="M26" s="23">
        <v>2137</v>
      </c>
      <c r="N26" s="23">
        <v>2137</v>
      </c>
      <c r="O26" s="23">
        <v>2137</v>
      </c>
      <c r="P26" s="23">
        <v>2137</v>
      </c>
      <c r="Q26" s="23">
        <v>2137</v>
      </c>
      <c r="R26" s="23">
        <v>2134.9107739999999</v>
      </c>
      <c r="S26" s="23">
        <v>1872.1514930000001</v>
      </c>
      <c r="T26" s="23">
        <v>1670.1514930000001</v>
      </c>
      <c r="U26" s="23">
        <v>1670.1514930000001</v>
      </c>
      <c r="V26" s="23">
        <v>1756.99992</v>
      </c>
      <c r="W26" s="23">
        <v>1708.99992</v>
      </c>
    </row>
    <row r="27" spans="1:23" s="26" customFormat="1">
      <c r="A27" s="27" t="s">
        <v>119</v>
      </c>
      <c r="B27" s="27" t="s">
        <v>64</v>
      </c>
      <c r="C27" s="23">
        <v>2282</v>
      </c>
      <c r="D27" s="23">
        <v>2432</v>
      </c>
      <c r="E27" s="23">
        <v>2432</v>
      </c>
      <c r="F27" s="23">
        <v>2432</v>
      </c>
      <c r="G27" s="23">
        <v>2432</v>
      </c>
      <c r="H27" s="23">
        <v>2432</v>
      </c>
      <c r="I27" s="23">
        <v>2432</v>
      </c>
      <c r="J27" s="23">
        <v>2432</v>
      </c>
      <c r="K27" s="23">
        <v>2432</v>
      </c>
      <c r="L27" s="23">
        <v>2432</v>
      </c>
      <c r="M27" s="23">
        <v>2432</v>
      </c>
      <c r="N27" s="23">
        <v>2432</v>
      </c>
      <c r="O27" s="23">
        <v>2432</v>
      </c>
      <c r="P27" s="23">
        <v>2432</v>
      </c>
      <c r="Q27" s="23">
        <v>2432</v>
      </c>
      <c r="R27" s="23">
        <v>2794.5378000000001</v>
      </c>
      <c r="S27" s="23">
        <v>2794.5380417900801</v>
      </c>
      <c r="T27" s="23">
        <v>3545.4441999999999</v>
      </c>
      <c r="U27" s="23">
        <v>4382.8400999999994</v>
      </c>
      <c r="V27" s="23">
        <v>4504.6174000000001</v>
      </c>
      <c r="W27" s="23">
        <v>4550.1095999999998</v>
      </c>
    </row>
    <row r="28" spans="1:23" s="26" customFormat="1">
      <c r="A28" s="27" t="s">
        <v>119</v>
      </c>
      <c r="B28" s="27" t="s">
        <v>32</v>
      </c>
      <c r="C28" s="23">
        <v>0</v>
      </c>
      <c r="D28" s="23">
        <v>0</v>
      </c>
      <c r="E28" s="23">
        <v>0</v>
      </c>
      <c r="F28" s="23">
        <v>0</v>
      </c>
      <c r="G28" s="23">
        <v>0</v>
      </c>
      <c r="H28" s="23">
        <v>0</v>
      </c>
      <c r="I28" s="23">
        <v>0</v>
      </c>
      <c r="J28" s="23">
        <v>0</v>
      </c>
      <c r="K28" s="23">
        <v>0</v>
      </c>
      <c r="L28" s="23">
        <v>0</v>
      </c>
      <c r="M28" s="23">
        <v>0</v>
      </c>
      <c r="N28" s="23">
        <v>0</v>
      </c>
      <c r="O28" s="23">
        <v>0</v>
      </c>
      <c r="P28" s="23">
        <v>0</v>
      </c>
      <c r="Q28" s="23">
        <v>0</v>
      </c>
      <c r="R28" s="23">
        <v>1.7213512999999999E-4</v>
      </c>
      <c r="S28" s="23">
        <v>1.7213653999999999E-4</v>
      </c>
      <c r="T28" s="23">
        <v>1.7213676999999999E-4</v>
      </c>
      <c r="U28" s="23">
        <v>1.72137039999999E-4</v>
      </c>
      <c r="V28" s="23">
        <v>799.94780000000003</v>
      </c>
      <c r="W28" s="23">
        <v>799.94780000000003</v>
      </c>
    </row>
    <row r="29" spans="1:23" s="26" customFormat="1">
      <c r="A29" s="27" t="s">
        <v>119</v>
      </c>
      <c r="B29" s="27" t="s">
        <v>69</v>
      </c>
      <c r="C29" s="23">
        <v>240</v>
      </c>
      <c r="D29" s="23">
        <v>240</v>
      </c>
      <c r="E29" s="23">
        <v>240</v>
      </c>
      <c r="F29" s="23">
        <v>240</v>
      </c>
      <c r="G29" s="23">
        <v>2280</v>
      </c>
      <c r="H29" s="23">
        <v>2280</v>
      </c>
      <c r="I29" s="23">
        <v>2280</v>
      </c>
      <c r="J29" s="23">
        <v>2280</v>
      </c>
      <c r="K29" s="23">
        <v>2280</v>
      </c>
      <c r="L29" s="23">
        <v>2280</v>
      </c>
      <c r="M29" s="23">
        <v>2280</v>
      </c>
      <c r="N29" s="23">
        <v>2280</v>
      </c>
      <c r="O29" s="23">
        <v>2280</v>
      </c>
      <c r="P29" s="23">
        <v>2280</v>
      </c>
      <c r="Q29" s="23">
        <v>2280</v>
      </c>
      <c r="R29" s="23">
        <v>2280</v>
      </c>
      <c r="S29" s="23">
        <v>2280</v>
      </c>
      <c r="T29" s="23">
        <v>2280</v>
      </c>
      <c r="U29" s="23">
        <v>2280</v>
      </c>
      <c r="V29" s="23">
        <v>2280</v>
      </c>
      <c r="W29" s="23">
        <v>2280</v>
      </c>
    </row>
    <row r="30" spans="1:23" s="26" customFormat="1">
      <c r="A30" s="27" t="s">
        <v>119</v>
      </c>
      <c r="B30" s="27" t="s">
        <v>52</v>
      </c>
      <c r="C30" s="23">
        <v>6.5580000877380309</v>
      </c>
      <c r="D30" s="23">
        <v>8.7860001325607229</v>
      </c>
      <c r="E30" s="23">
        <v>10.679999828338611</v>
      </c>
      <c r="F30" s="23">
        <v>15.38399958610532</v>
      </c>
      <c r="G30" s="23">
        <v>20.217000722885068</v>
      </c>
      <c r="H30" s="23">
        <v>25.635000705718891</v>
      </c>
      <c r="I30" s="23">
        <v>31.094999551772982</v>
      </c>
      <c r="J30" s="23">
        <v>36.872998952865565</v>
      </c>
      <c r="K30" s="23">
        <v>42.845001220703054</v>
      </c>
      <c r="L30" s="23">
        <v>46.410001754760678</v>
      </c>
      <c r="M30" s="23">
        <v>57.068999290466223</v>
      </c>
      <c r="N30" s="23">
        <v>64.705999374389634</v>
      </c>
      <c r="O30" s="23">
        <v>73.34999942779541</v>
      </c>
      <c r="P30" s="23">
        <v>79.327003479003906</v>
      </c>
      <c r="Q30" s="23">
        <v>83.165996074676499</v>
      </c>
      <c r="R30" s="23">
        <v>86.441000938415471</v>
      </c>
      <c r="S30" s="23">
        <v>89.565996170043888</v>
      </c>
      <c r="T30" s="23">
        <v>92.826001167297335</v>
      </c>
      <c r="U30" s="23">
        <v>96.448000907897935</v>
      </c>
      <c r="V30" s="23">
        <v>100.13800144195552</v>
      </c>
      <c r="W30" s="23">
        <v>103.72899723052973</v>
      </c>
    </row>
    <row r="31" spans="1:23" s="26" customFormat="1">
      <c r="A31" s="29" t="s">
        <v>118</v>
      </c>
      <c r="B31" s="29"/>
      <c r="C31" s="28">
        <v>19307</v>
      </c>
      <c r="D31" s="28">
        <v>18982</v>
      </c>
      <c r="E31" s="28">
        <v>17507</v>
      </c>
      <c r="F31" s="28">
        <v>17507</v>
      </c>
      <c r="G31" s="28">
        <v>17507</v>
      </c>
      <c r="H31" s="28">
        <v>17507</v>
      </c>
      <c r="I31" s="28">
        <v>17507</v>
      </c>
      <c r="J31" s="28">
        <v>17507</v>
      </c>
      <c r="K31" s="28">
        <v>16187</v>
      </c>
      <c r="L31" s="28">
        <v>16187</v>
      </c>
      <c r="M31" s="28">
        <v>16187</v>
      </c>
      <c r="N31" s="28">
        <v>13307</v>
      </c>
      <c r="O31" s="28">
        <v>13307</v>
      </c>
      <c r="P31" s="28">
        <v>13307</v>
      </c>
      <c r="Q31" s="28">
        <v>13257</v>
      </c>
      <c r="R31" s="28">
        <v>13617.448574</v>
      </c>
      <c r="S31" s="28">
        <v>13354.689534790079</v>
      </c>
      <c r="T31" s="28">
        <v>13903.595692999999</v>
      </c>
      <c r="U31" s="28">
        <v>14740.991592999999</v>
      </c>
      <c r="V31" s="28">
        <v>14949.617320000001</v>
      </c>
      <c r="W31" s="28">
        <v>14947.10952</v>
      </c>
    </row>
    <row r="32" spans="1:23" s="26" customFormat="1"/>
    <row r="33" spans="1:23" s="26" customFormat="1">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s="26" customFormat="1">
      <c r="A34" s="27" t="s">
        <v>120</v>
      </c>
      <c r="B34" s="27" t="s">
        <v>60</v>
      </c>
      <c r="C34" s="23">
        <v>8126</v>
      </c>
      <c r="D34" s="23">
        <v>8126</v>
      </c>
      <c r="E34" s="23">
        <v>8126</v>
      </c>
      <c r="F34" s="23">
        <v>8126</v>
      </c>
      <c r="G34" s="23">
        <v>8126</v>
      </c>
      <c r="H34" s="23">
        <v>8126</v>
      </c>
      <c r="I34" s="23">
        <v>8126</v>
      </c>
      <c r="J34" s="23">
        <v>7426</v>
      </c>
      <c r="K34" s="23">
        <v>7426</v>
      </c>
      <c r="L34" s="23">
        <v>7426</v>
      </c>
      <c r="M34" s="23">
        <v>7426</v>
      </c>
      <c r="N34" s="23">
        <v>7426</v>
      </c>
      <c r="O34" s="23">
        <v>7426</v>
      </c>
      <c r="P34" s="23">
        <v>7426</v>
      </c>
      <c r="Q34" s="23">
        <v>6305.9958694437701</v>
      </c>
      <c r="R34" s="23">
        <v>6305.9958094437497</v>
      </c>
      <c r="S34" s="23">
        <v>5929.9411794437201</v>
      </c>
      <c r="T34" s="23">
        <v>5929.9411794437001</v>
      </c>
      <c r="U34" s="23">
        <v>5929.9411794436501</v>
      </c>
      <c r="V34" s="23">
        <v>5929.94117944359</v>
      </c>
      <c r="W34" s="23">
        <v>5929.94117944347</v>
      </c>
    </row>
    <row r="35" spans="1:23" s="26" customFormat="1">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s="26" customFormat="1">
      <c r="A36" s="27" t="s">
        <v>120</v>
      </c>
      <c r="B36" s="27" t="s">
        <v>18</v>
      </c>
      <c r="C36" s="23">
        <v>1513</v>
      </c>
      <c r="D36" s="23">
        <v>1513</v>
      </c>
      <c r="E36" s="23">
        <v>1513</v>
      </c>
      <c r="F36" s="23">
        <v>1513</v>
      </c>
      <c r="G36" s="23">
        <v>1513</v>
      </c>
      <c r="H36" s="23">
        <v>1513</v>
      </c>
      <c r="I36" s="23">
        <v>1513</v>
      </c>
      <c r="J36" s="23">
        <v>1513</v>
      </c>
      <c r="K36" s="23">
        <v>1513</v>
      </c>
      <c r="L36" s="23">
        <v>1513</v>
      </c>
      <c r="M36" s="23">
        <v>1513</v>
      </c>
      <c r="N36" s="23">
        <v>1513</v>
      </c>
      <c r="O36" s="23">
        <v>1513</v>
      </c>
      <c r="P36" s="23">
        <v>1513</v>
      </c>
      <c r="Q36" s="23">
        <v>1513</v>
      </c>
      <c r="R36" s="23">
        <v>1128</v>
      </c>
      <c r="S36" s="23">
        <v>1128</v>
      </c>
      <c r="T36" s="23">
        <v>1128</v>
      </c>
      <c r="U36" s="23">
        <v>985</v>
      </c>
      <c r="V36" s="23">
        <v>985</v>
      </c>
      <c r="W36" s="23">
        <v>985</v>
      </c>
    </row>
    <row r="37" spans="1:23" s="26" customFormat="1">
      <c r="A37" s="27" t="s">
        <v>120</v>
      </c>
      <c r="B37" s="27" t="s">
        <v>28</v>
      </c>
      <c r="C37" s="23">
        <v>84</v>
      </c>
      <c r="D37" s="23">
        <v>84</v>
      </c>
      <c r="E37" s="23">
        <v>84</v>
      </c>
      <c r="F37" s="23">
        <v>84</v>
      </c>
      <c r="G37" s="23">
        <v>84</v>
      </c>
      <c r="H37" s="23">
        <v>84</v>
      </c>
      <c r="I37" s="23">
        <v>84</v>
      </c>
      <c r="J37" s="23">
        <v>84</v>
      </c>
      <c r="K37" s="23">
        <v>84</v>
      </c>
      <c r="L37" s="23">
        <v>84</v>
      </c>
      <c r="M37" s="23">
        <v>84</v>
      </c>
      <c r="N37" s="23">
        <v>84</v>
      </c>
      <c r="O37" s="23">
        <v>84</v>
      </c>
      <c r="P37" s="23">
        <v>84</v>
      </c>
      <c r="Q37" s="23">
        <v>84</v>
      </c>
      <c r="R37" s="23">
        <v>84</v>
      </c>
      <c r="S37" s="23">
        <v>84</v>
      </c>
      <c r="T37" s="23">
        <v>84</v>
      </c>
      <c r="U37" s="23">
        <v>84</v>
      </c>
      <c r="V37" s="23">
        <v>84</v>
      </c>
      <c r="W37" s="23">
        <v>84</v>
      </c>
    </row>
    <row r="38" spans="1:23" s="26" customFormat="1">
      <c r="A38" s="27" t="s">
        <v>120</v>
      </c>
      <c r="B38" s="27" t="s">
        <v>62</v>
      </c>
      <c r="C38" s="23">
        <v>1910</v>
      </c>
      <c r="D38" s="23">
        <v>1910</v>
      </c>
      <c r="E38" s="23">
        <v>1910</v>
      </c>
      <c r="F38" s="23">
        <v>1910</v>
      </c>
      <c r="G38" s="23">
        <v>1910</v>
      </c>
      <c r="H38" s="23">
        <v>1910</v>
      </c>
      <c r="I38" s="23">
        <v>1910</v>
      </c>
      <c r="J38" s="23">
        <v>1910</v>
      </c>
      <c r="K38" s="23">
        <v>1910</v>
      </c>
      <c r="L38" s="23">
        <v>1910</v>
      </c>
      <c r="M38" s="23">
        <v>1910</v>
      </c>
      <c r="N38" s="23">
        <v>1910</v>
      </c>
      <c r="O38" s="23">
        <v>1618</v>
      </c>
      <c r="P38" s="23">
        <v>1501</v>
      </c>
      <c r="Q38" s="23">
        <v>1501</v>
      </c>
      <c r="R38" s="23">
        <v>1501</v>
      </c>
      <c r="S38" s="23">
        <v>1501</v>
      </c>
      <c r="T38" s="23">
        <v>1501</v>
      </c>
      <c r="U38" s="23">
        <v>1501</v>
      </c>
      <c r="V38" s="23">
        <v>1501</v>
      </c>
      <c r="W38" s="23">
        <v>1501</v>
      </c>
    </row>
    <row r="39" spans="1:23" s="26" customFormat="1">
      <c r="A39" s="27" t="s">
        <v>120</v>
      </c>
      <c r="B39" s="27" t="s">
        <v>61</v>
      </c>
      <c r="C39" s="23">
        <v>152</v>
      </c>
      <c r="D39" s="23">
        <v>152</v>
      </c>
      <c r="E39" s="23">
        <v>152</v>
      </c>
      <c r="F39" s="23">
        <v>152</v>
      </c>
      <c r="G39" s="23">
        <v>152</v>
      </c>
      <c r="H39" s="23">
        <v>152</v>
      </c>
      <c r="I39" s="23">
        <v>152</v>
      </c>
      <c r="J39" s="23">
        <v>152</v>
      </c>
      <c r="K39" s="23">
        <v>152</v>
      </c>
      <c r="L39" s="23">
        <v>152</v>
      </c>
      <c r="M39" s="23">
        <v>152</v>
      </c>
      <c r="N39" s="23">
        <v>152</v>
      </c>
      <c r="O39" s="23">
        <v>152</v>
      </c>
      <c r="P39" s="23">
        <v>152</v>
      </c>
      <c r="Q39" s="23">
        <v>152</v>
      </c>
      <c r="R39" s="23">
        <v>152</v>
      </c>
      <c r="S39" s="23">
        <v>66</v>
      </c>
      <c r="T39" s="23">
        <v>66</v>
      </c>
      <c r="U39" s="23">
        <v>66</v>
      </c>
      <c r="V39" s="23">
        <v>66</v>
      </c>
      <c r="W39" s="23">
        <v>66</v>
      </c>
    </row>
    <row r="40" spans="1:23" s="26" customFormat="1">
      <c r="A40" s="27" t="s">
        <v>120</v>
      </c>
      <c r="B40" s="27" t="s">
        <v>65</v>
      </c>
      <c r="C40" s="23">
        <v>677</v>
      </c>
      <c r="D40" s="23">
        <v>677</v>
      </c>
      <c r="E40" s="23">
        <v>677</v>
      </c>
      <c r="F40" s="23">
        <v>677</v>
      </c>
      <c r="G40" s="23">
        <v>677</v>
      </c>
      <c r="H40" s="23">
        <v>677</v>
      </c>
      <c r="I40" s="23">
        <v>677</v>
      </c>
      <c r="J40" s="23">
        <v>677</v>
      </c>
      <c r="K40" s="23">
        <v>677</v>
      </c>
      <c r="L40" s="23">
        <v>677</v>
      </c>
      <c r="M40" s="23">
        <v>677</v>
      </c>
      <c r="N40" s="23">
        <v>677</v>
      </c>
      <c r="O40" s="23">
        <v>677</v>
      </c>
      <c r="P40" s="23">
        <v>677</v>
      </c>
      <c r="Q40" s="23">
        <v>677</v>
      </c>
      <c r="R40" s="23">
        <v>677</v>
      </c>
      <c r="S40" s="23">
        <v>677</v>
      </c>
      <c r="T40" s="23">
        <v>677</v>
      </c>
      <c r="U40" s="23">
        <v>855.84607000000005</v>
      </c>
      <c r="V40" s="23">
        <v>855.84607000000005</v>
      </c>
      <c r="W40" s="23">
        <v>855.84607000000005</v>
      </c>
    </row>
    <row r="41" spans="1:23" s="26" customFormat="1">
      <c r="A41" s="27" t="s">
        <v>120</v>
      </c>
      <c r="B41" s="27" t="s">
        <v>64</v>
      </c>
      <c r="C41" s="23">
        <v>2374</v>
      </c>
      <c r="D41" s="23">
        <v>2429</v>
      </c>
      <c r="E41" s="23">
        <v>2429</v>
      </c>
      <c r="F41" s="23">
        <v>2429</v>
      </c>
      <c r="G41" s="23">
        <v>2429</v>
      </c>
      <c r="H41" s="23">
        <v>2429</v>
      </c>
      <c r="I41" s="23">
        <v>2429</v>
      </c>
      <c r="J41" s="23">
        <v>2429</v>
      </c>
      <c r="K41" s="23">
        <v>2429</v>
      </c>
      <c r="L41" s="23">
        <v>2429</v>
      </c>
      <c r="M41" s="23">
        <v>2429</v>
      </c>
      <c r="N41" s="23">
        <v>2429</v>
      </c>
      <c r="O41" s="23">
        <v>2429</v>
      </c>
      <c r="P41" s="23">
        <v>2429</v>
      </c>
      <c r="Q41" s="23">
        <v>2429</v>
      </c>
      <c r="R41" s="23">
        <v>2308</v>
      </c>
      <c r="S41" s="23">
        <v>2258</v>
      </c>
      <c r="T41" s="23">
        <v>2258</v>
      </c>
      <c r="U41" s="23">
        <v>2258</v>
      </c>
      <c r="V41" s="23">
        <v>2258</v>
      </c>
      <c r="W41" s="23">
        <v>2258</v>
      </c>
    </row>
    <row r="42" spans="1:23" s="26" customFormat="1">
      <c r="A42" s="27" t="s">
        <v>120</v>
      </c>
      <c r="B42" s="27" t="s">
        <v>32</v>
      </c>
      <c r="C42" s="23">
        <v>20</v>
      </c>
      <c r="D42" s="23">
        <v>20</v>
      </c>
      <c r="E42" s="23">
        <v>20</v>
      </c>
      <c r="F42" s="23">
        <v>20</v>
      </c>
      <c r="G42" s="23">
        <v>20</v>
      </c>
      <c r="H42" s="23">
        <v>20</v>
      </c>
      <c r="I42" s="23">
        <v>20</v>
      </c>
      <c r="J42" s="23">
        <v>20</v>
      </c>
      <c r="K42" s="23">
        <v>20</v>
      </c>
      <c r="L42" s="23">
        <v>20</v>
      </c>
      <c r="M42" s="23">
        <v>20</v>
      </c>
      <c r="N42" s="23">
        <v>20</v>
      </c>
      <c r="O42" s="23">
        <v>20</v>
      </c>
      <c r="P42" s="23">
        <v>20</v>
      </c>
      <c r="Q42" s="23">
        <v>20</v>
      </c>
      <c r="R42" s="23">
        <v>20</v>
      </c>
      <c r="S42" s="23">
        <v>20</v>
      </c>
      <c r="T42" s="23">
        <v>20</v>
      </c>
      <c r="U42" s="23">
        <v>20</v>
      </c>
      <c r="V42" s="23">
        <v>53.334533999999998</v>
      </c>
      <c r="W42" s="23">
        <v>53.334533999999998</v>
      </c>
    </row>
    <row r="43" spans="1:23" s="26" customFormat="1">
      <c r="A43" s="27" t="s">
        <v>120</v>
      </c>
      <c r="B43" s="27" t="s">
        <v>69</v>
      </c>
      <c r="C43" s="23">
        <v>570</v>
      </c>
      <c r="D43" s="23">
        <v>570</v>
      </c>
      <c r="E43" s="23">
        <v>570</v>
      </c>
      <c r="F43" s="23">
        <v>570</v>
      </c>
      <c r="G43" s="23">
        <v>570</v>
      </c>
      <c r="H43" s="23">
        <v>570</v>
      </c>
      <c r="I43" s="23">
        <v>570</v>
      </c>
      <c r="J43" s="23">
        <v>570</v>
      </c>
      <c r="K43" s="23">
        <v>570</v>
      </c>
      <c r="L43" s="23">
        <v>570</v>
      </c>
      <c r="M43" s="23">
        <v>570</v>
      </c>
      <c r="N43" s="23">
        <v>570</v>
      </c>
      <c r="O43" s="23">
        <v>570</v>
      </c>
      <c r="P43" s="23">
        <v>570</v>
      </c>
      <c r="Q43" s="23">
        <v>570</v>
      </c>
      <c r="R43" s="23">
        <v>570</v>
      </c>
      <c r="S43" s="23">
        <v>570</v>
      </c>
      <c r="T43" s="23">
        <v>570</v>
      </c>
      <c r="U43" s="23">
        <v>570</v>
      </c>
      <c r="V43" s="23">
        <v>570</v>
      </c>
      <c r="W43" s="23">
        <v>570</v>
      </c>
    </row>
    <row r="44" spans="1:23" s="26" customFormat="1">
      <c r="A44" s="27" t="s">
        <v>120</v>
      </c>
      <c r="B44" s="27" t="s">
        <v>52</v>
      </c>
      <c r="C44" s="23">
        <v>2.6030000150203643</v>
      </c>
      <c r="D44" s="23">
        <v>3.3170000910758937</v>
      </c>
      <c r="E44" s="23">
        <v>4.0260000228881774</v>
      </c>
      <c r="F44" s="23">
        <v>5.4030001759529078</v>
      </c>
      <c r="G44" s="23">
        <v>7.6770000457763601</v>
      </c>
      <c r="H44" s="23">
        <v>9.8029999732971085</v>
      </c>
      <c r="I44" s="23">
        <v>12.359000444412139</v>
      </c>
      <c r="J44" s="23">
        <v>14.69100010395041</v>
      </c>
      <c r="K44" s="23">
        <v>17.289999723434399</v>
      </c>
      <c r="L44" s="23">
        <v>18.852000474929767</v>
      </c>
      <c r="M44" s="23">
        <v>24.21999907493586</v>
      </c>
      <c r="N44" s="23">
        <v>26.670000553131</v>
      </c>
      <c r="O44" s="23">
        <v>30.57900047302244</v>
      </c>
      <c r="P44" s="23">
        <v>33.136000633239718</v>
      </c>
      <c r="Q44" s="23">
        <v>34.829999446868804</v>
      </c>
      <c r="R44" s="23">
        <v>36.323000669479349</v>
      </c>
      <c r="S44" s="23">
        <v>37.833999156951897</v>
      </c>
      <c r="T44" s="23">
        <v>39.482998371124204</v>
      </c>
      <c r="U44" s="23">
        <v>41.236998558044355</v>
      </c>
      <c r="V44" s="23">
        <v>42.889000892639132</v>
      </c>
      <c r="W44" s="23">
        <v>44.434001445770186</v>
      </c>
    </row>
    <row r="45" spans="1:23" s="26" customFormat="1">
      <c r="A45" s="29" t="s">
        <v>118</v>
      </c>
      <c r="B45" s="29"/>
      <c r="C45" s="28">
        <v>14836</v>
      </c>
      <c r="D45" s="28">
        <v>14891</v>
      </c>
      <c r="E45" s="28">
        <v>14891</v>
      </c>
      <c r="F45" s="28">
        <v>14891</v>
      </c>
      <c r="G45" s="28">
        <v>14891</v>
      </c>
      <c r="H45" s="28">
        <v>14891</v>
      </c>
      <c r="I45" s="28">
        <v>14891</v>
      </c>
      <c r="J45" s="28">
        <v>14191</v>
      </c>
      <c r="K45" s="28">
        <v>14191</v>
      </c>
      <c r="L45" s="28">
        <v>14191</v>
      </c>
      <c r="M45" s="28">
        <v>14191</v>
      </c>
      <c r="N45" s="28">
        <v>14191</v>
      </c>
      <c r="O45" s="28">
        <v>13899</v>
      </c>
      <c r="P45" s="28">
        <v>13782</v>
      </c>
      <c r="Q45" s="28">
        <v>12661.99586944377</v>
      </c>
      <c r="R45" s="28">
        <v>12155.99580944375</v>
      </c>
      <c r="S45" s="28">
        <v>11643.94117944372</v>
      </c>
      <c r="T45" s="28">
        <v>11643.9411794437</v>
      </c>
      <c r="U45" s="28">
        <v>11679.787249443649</v>
      </c>
      <c r="V45" s="28">
        <v>11679.787249443591</v>
      </c>
      <c r="W45" s="28">
        <v>11679.787249443471</v>
      </c>
    </row>
    <row r="46" spans="1:23" s="26" customFormat="1"/>
    <row r="47" spans="1:23" s="26" customFormat="1">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s="26" customFormat="1">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s="26" customFormat="1">
      <c r="A49" s="27" t="s">
        <v>121</v>
      </c>
      <c r="B49" s="27" t="s">
        <v>67</v>
      </c>
      <c r="C49" s="23">
        <v>4820</v>
      </c>
      <c r="D49" s="23">
        <v>4835</v>
      </c>
      <c r="E49" s="23">
        <v>4835</v>
      </c>
      <c r="F49" s="23">
        <v>4835</v>
      </c>
      <c r="G49" s="23">
        <v>4835</v>
      </c>
      <c r="H49" s="23">
        <v>4835</v>
      </c>
      <c r="I49" s="23">
        <v>4835</v>
      </c>
      <c r="J49" s="23">
        <v>4835</v>
      </c>
      <c r="K49" s="23">
        <v>4485</v>
      </c>
      <c r="L49" s="23">
        <v>4135</v>
      </c>
      <c r="M49" s="23">
        <v>3760</v>
      </c>
      <c r="N49" s="23">
        <v>3388.9235976</v>
      </c>
      <c r="O49" s="23">
        <v>3388.9235976</v>
      </c>
      <c r="P49" s="23">
        <v>3388.9235976</v>
      </c>
      <c r="Q49" s="23">
        <v>3388.9235976</v>
      </c>
      <c r="R49" s="23">
        <v>3388.9235976</v>
      </c>
      <c r="S49" s="23">
        <v>3388.9235976</v>
      </c>
      <c r="T49" s="23">
        <v>3388.9235976</v>
      </c>
      <c r="U49" s="23">
        <v>3388.9235976</v>
      </c>
      <c r="V49" s="23">
        <v>3388.9235976</v>
      </c>
      <c r="W49" s="23">
        <v>3388.9235976</v>
      </c>
    </row>
    <row r="50" spans="1:23" s="26" customFormat="1">
      <c r="A50" s="27" t="s">
        <v>121</v>
      </c>
      <c r="B50" s="27" t="s">
        <v>18</v>
      </c>
      <c r="C50" s="23">
        <v>0</v>
      </c>
      <c r="D50" s="23">
        <v>0</v>
      </c>
      <c r="E50" s="23">
        <v>0</v>
      </c>
      <c r="F50" s="23">
        <v>0</v>
      </c>
      <c r="G50" s="23">
        <v>0</v>
      </c>
      <c r="H50" s="23">
        <v>0</v>
      </c>
      <c r="I50" s="23">
        <v>0</v>
      </c>
      <c r="J50" s="23">
        <v>0</v>
      </c>
      <c r="K50" s="23">
        <v>0</v>
      </c>
      <c r="L50" s="23">
        <v>0</v>
      </c>
      <c r="M50" s="23">
        <v>0</v>
      </c>
      <c r="N50" s="23">
        <v>0</v>
      </c>
      <c r="O50" s="23">
        <v>0</v>
      </c>
      <c r="P50" s="23">
        <v>0</v>
      </c>
      <c r="Q50" s="23">
        <v>0</v>
      </c>
      <c r="R50" s="23">
        <v>0</v>
      </c>
      <c r="S50" s="23">
        <v>0</v>
      </c>
      <c r="T50" s="23">
        <v>0</v>
      </c>
      <c r="U50" s="23">
        <v>0</v>
      </c>
      <c r="V50" s="23">
        <v>0</v>
      </c>
      <c r="W50" s="23">
        <v>0</v>
      </c>
    </row>
    <row r="51" spans="1:23" s="26" customFormat="1">
      <c r="A51" s="27" t="s">
        <v>121</v>
      </c>
      <c r="B51" s="27" t="s">
        <v>28</v>
      </c>
      <c r="C51" s="23">
        <v>500</v>
      </c>
      <c r="D51" s="23">
        <v>500</v>
      </c>
      <c r="E51" s="23">
        <v>500</v>
      </c>
      <c r="F51" s="23">
        <v>500</v>
      </c>
      <c r="G51" s="23">
        <v>500</v>
      </c>
      <c r="H51" s="23">
        <v>500</v>
      </c>
      <c r="I51" s="23">
        <v>500</v>
      </c>
      <c r="J51" s="23">
        <v>500</v>
      </c>
      <c r="K51" s="23">
        <v>500</v>
      </c>
      <c r="L51" s="23">
        <v>500</v>
      </c>
      <c r="M51" s="23">
        <v>500</v>
      </c>
      <c r="N51" s="23">
        <v>500</v>
      </c>
      <c r="O51" s="23">
        <v>500</v>
      </c>
      <c r="P51" s="23">
        <v>500</v>
      </c>
      <c r="Q51" s="23">
        <v>500</v>
      </c>
      <c r="R51" s="23">
        <v>500</v>
      </c>
      <c r="S51" s="23">
        <v>500</v>
      </c>
      <c r="T51" s="23">
        <v>500</v>
      </c>
      <c r="U51" s="23">
        <v>0</v>
      </c>
      <c r="V51" s="23">
        <v>0</v>
      </c>
      <c r="W51" s="23">
        <v>0</v>
      </c>
    </row>
    <row r="52" spans="1:23" s="26" customFormat="1">
      <c r="A52" s="27" t="s">
        <v>121</v>
      </c>
      <c r="B52" s="27" t="s">
        <v>62</v>
      </c>
      <c r="C52" s="23">
        <v>1900</v>
      </c>
      <c r="D52" s="23">
        <v>1900</v>
      </c>
      <c r="E52" s="23">
        <v>1900</v>
      </c>
      <c r="F52" s="23">
        <v>1900</v>
      </c>
      <c r="G52" s="23">
        <v>1900</v>
      </c>
      <c r="H52" s="23">
        <v>1900</v>
      </c>
      <c r="I52" s="23">
        <v>1900</v>
      </c>
      <c r="J52" s="23">
        <v>1900</v>
      </c>
      <c r="K52" s="23">
        <v>1900</v>
      </c>
      <c r="L52" s="23">
        <v>1900</v>
      </c>
      <c r="M52" s="23">
        <v>1900</v>
      </c>
      <c r="N52" s="23">
        <v>1900</v>
      </c>
      <c r="O52" s="23">
        <v>1730</v>
      </c>
      <c r="P52" s="23">
        <v>1730</v>
      </c>
      <c r="Q52" s="23">
        <v>1730</v>
      </c>
      <c r="R52" s="23">
        <v>1730</v>
      </c>
      <c r="S52" s="23">
        <v>1730</v>
      </c>
      <c r="T52" s="23">
        <v>1730</v>
      </c>
      <c r="U52" s="23">
        <v>1290</v>
      </c>
      <c r="V52" s="23">
        <v>1290</v>
      </c>
      <c r="W52" s="23">
        <v>1290</v>
      </c>
    </row>
    <row r="53" spans="1:23" s="26" customFormat="1">
      <c r="A53" s="27" t="s">
        <v>121</v>
      </c>
      <c r="B53" s="27" t="s">
        <v>61</v>
      </c>
      <c r="C53" s="23">
        <v>2219</v>
      </c>
      <c r="D53" s="23">
        <v>2219</v>
      </c>
      <c r="E53" s="23">
        <v>2219</v>
      </c>
      <c r="F53" s="23">
        <v>2219</v>
      </c>
      <c r="G53" s="23">
        <v>2219</v>
      </c>
      <c r="H53" s="23">
        <v>2219</v>
      </c>
      <c r="I53" s="23">
        <v>2219</v>
      </c>
      <c r="J53" s="23">
        <v>2219</v>
      </c>
      <c r="K53" s="23">
        <v>2219</v>
      </c>
      <c r="L53" s="23">
        <v>2219</v>
      </c>
      <c r="M53" s="23">
        <v>2219</v>
      </c>
      <c r="N53" s="23">
        <v>2219</v>
      </c>
      <c r="O53" s="23">
        <v>2219</v>
      </c>
      <c r="P53" s="23">
        <v>2219</v>
      </c>
      <c r="Q53" s="23">
        <v>2219</v>
      </c>
      <c r="R53" s="23">
        <v>2219</v>
      </c>
      <c r="S53" s="23">
        <v>2219</v>
      </c>
      <c r="T53" s="23">
        <v>2219</v>
      </c>
      <c r="U53" s="23">
        <v>2219</v>
      </c>
      <c r="V53" s="23">
        <v>2219</v>
      </c>
      <c r="W53" s="23">
        <v>2219</v>
      </c>
    </row>
    <row r="54" spans="1:23" s="26" customFormat="1">
      <c r="A54" s="27" t="s">
        <v>121</v>
      </c>
      <c r="B54" s="27" t="s">
        <v>65</v>
      </c>
      <c r="C54" s="23">
        <v>3818</v>
      </c>
      <c r="D54" s="23">
        <v>3818</v>
      </c>
      <c r="E54" s="23">
        <v>3818</v>
      </c>
      <c r="F54" s="23">
        <v>3818</v>
      </c>
      <c r="G54" s="23">
        <v>3818</v>
      </c>
      <c r="H54" s="23">
        <v>3818</v>
      </c>
      <c r="I54" s="23">
        <v>3818</v>
      </c>
      <c r="J54" s="23">
        <v>3818</v>
      </c>
      <c r="K54" s="23">
        <v>3818</v>
      </c>
      <c r="L54" s="23">
        <v>3818</v>
      </c>
      <c r="M54" s="23">
        <v>3818</v>
      </c>
      <c r="N54" s="23">
        <v>3818</v>
      </c>
      <c r="O54" s="23">
        <v>3818</v>
      </c>
      <c r="P54" s="23">
        <v>3818</v>
      </c>
      <c r="Q54" s="23">
        <v>3818</v>
      </c>
      <c r="R54" s="23">
        <v>3818</v>
      </c>
      <c r="S54" s="23">
        <v>3751</v>
      </c>
      <c r="T54" s="23">
        <v>3331</v>
      </c>
      <c r="U54" s="23">
        <v>3331</v>
      </c>
      <c r="V54" s="23">
        <v>3072</v>
      </c>
      <c r="W54" s="23">
        <v>3072</v>
      </c>
    </row>
    <row r="55" spans="1:23" s="26" customFormat="1">
      <c r="A55" s="27" t="s">
        <v>121</v>
      </c>
      <c r="B55" s="27" t="s">
        <v>64</v>
      </c>
      <c r="C55" s="23">
        <v>1088</v>
      </c>
      <c r="D55" s="23">
        <v>1088</v>
      </c>
      <c r="E55" s="23">
        <v>1088</v>
      </c>
      <c r="F55" s="23">
        <v>1088</v>
      </c>
      <c r="G55" s="23">
        <v>1088</v>
      </c>
      <c r="H55" s="23">
        <v>1088</v>
      </c>
      <c r="I55" s="23">
        <v>1088</v>
      </c>
      <c r="J55" s="23">
        <v>1088</v>
      </c>
      <c r="K55" s="23">
        <v>1088</v>
      </c>
      <c r="L55" s="23">
        <v>1088</v>
      </c>
      <c r="M55" s="23">
        <v>1088</v>
      </c>
      <c r="N55" s="23">
        <v>1088</v>
      </c>
      <c r="O55" s="23">
        <v>1088</v>
      </c>
      <c r="P55" s="23">
        <v>1088</v>
      </c>
      <c r="Q55" s="23">
        <v>1088</v>
      </c>
      <c r="R55" s="23">
        <v>1088</v>
      </c>
      <c r="S55" s="23">
        <v>1088</v>
      </c>
      <c r="T55" s="23">
        <v>1088</v>
      </c>
      <c r="U55" s="23">
        <v>1088</v>
      </c>
      <c r="V55" s="23">
        <v>1088</v>
      </c>
      <c r="W55" s="23">
        <v>1088</v>
      </c>
    </row>
    <row r="56" spans="1:23" s="26" customFormat="1">
      <c r="A56" s="27" t="s">
        <v>121</v>
      </c>
      <c r="B56" s="27" t="s">
        <v>32</v>
      </c>
      <c r="C56" s="23">
        <v>75</v>
      </c>
      <c r="D56" s="23">
        <v>75</v>
      </c>
      <c r="E56" s="23">
        <v>75</v>
      </c>
      <c r="F56" s="23">
        <v>75</v>
      </c>
      <c r="G56" s="23">
        <v>75</v>
      </c>
      <c r="H56" s="23">
        <v>75</v>
      </c>
      <c r="I56" s="23">
        <v>75</v>
      </c>
      <c r="J56" s="23">
        <v>75</v>
      </c>
      <c r="K56" s="23">
        <v>75</v>
      </c>
      <c r="L56" s="23">
        <v>75</v>
      </c>
      <c r="M56" s="23">
        <v>75</v>
      </c>
      <c r="N56" s="23">
        <v>75</v>
      </c>
      <c r="O56" s="23">
        <v>20</v>
      </c>
      <c r="P56" s="23">
        <v>20</v>
      </c>
      <c r="Q56" s="23">
        <v>20</v>
      </c>
      <c r="R56" s="23">
        <v>20</v>
      </c>
      <c r="S56" s="23">
        <v>20</v>
      </c>
      <c r="T56" s="23">
        <v>20</v>
      </c>
      <c r="U56" s="23">
        <v>20</v>
      </c>
      <c r="V56" s="23">
        <v>334.8143</v>
      </c>
      <c r="W56" s="23">
        <v>334.8143</v>
      </c>
    </row>
    <row r="57" spans="1:23" s="26" customFormat="1">
      <c r="A57" s="27" t="s">
        <v>121</v>
      </c>
      <c r="B57" s="27" t="s">
        <v>69</v>
      </c>
      <c r="C57" s="23">
        <v>0</v>
      </c>
      <c r="D57" s="23">
        <v>0</v>
      </c>
      <c r="E57" s="23">
        <v>0</v>
      </c>
      <c r="F57" s="23">
        <v>0</v>
      </c>
      <c r="G57" s="23">
        <v>0</v>
      </c>
      <c r="H57" s="23">
        <v>0</v>
      </c>
      <c r="I57" s="23">
        <v>0</v>
      </c>
      <c r="J57" s="23">
        <v>0</v>
      </c>
      <c r="K57" s="23">
        <v>0</v>
      </c>
      <c r="L57" s="23">
        <v>0</v>
      </c>
      <c r="M57" s="23">
        <v>0</v>
      </c>
      <c r="N57" s="23">
        <v>25.68779</v>
      </c>
      <c r="O57" s="23">
        <v>49.612853999999999</v>
      </c>
      <c r="P57" s="23">
        <v>49.612853999999999</v>
      </c>
      <c r="Q57" s="23">
        <v>62.959556999999997</v>
      </c>
      <c r="R57" s="23">
        <v>62.959556999999997</v>
      </c>
      <c r="S57" s="23">
        <v>302.89170000000001</v>
      </c>
      <c r="T57" s="23">
        <v>302.89170000000001</v>
      </c>
      <c r="U57" s="23">
        <v>302.89170000000001</v>
      </c>
      <c r="V57" s="23">
        <v>302.89170000000001</v>
      </c>
      <c r="W57" s="23">
        <v>302.89170000000001</v>
      </c>
    </row>
    <row r="58" spans="1:23" s="26" customFormat="1">
      <c r="A58" s="27" t="s">
        <v>121</v>
      </c>
      <c r="B58" s="27" t="s">
        <v>52</v>
      </c>
      <c r="C58" s="23">
        <v>3.730999946594233</v>
      </c>
      <c r="D58" s="23">
        <v>5.3370000422000805</v>
      </c>
      <c r="E58" s="23">
        <v>6.5620000958442661</v>
      </c>
      <c r="F58" s="23">
        <v>8.8679997920989955</v>
      </c>
      <c r="G58" s="23">
        <v>11.99400031566614</v>
      </c>
      <c r="H58" s="23">
        <v>15.010999917983911</v>
      </c>
      <c r="I58" s="23">
        <v>18.664000272750819</v>
      </c>
      <c r="J58" s="23">
        <v>22.177000880241362</v>
      </c>
      <c r="K58" s="23">
        <v>26.300000429153378</v>
      </c>
      <c r="L58" s="23">
        <v>28.99999904632562</v>
      </c>
      <c r="M58" s="23">
        <v>38.306999206542869</v>
      </c>
      <c r="N58" s="23">
        <v>44.082001686096135</v>
      </c>
      <c r="O58" s="23">
        <v>52.344999551773057</v>
      </c>
      <c r="P58" s="23">
        <v>57.273001432418774</v>
      </c>
      <c r="Q58" s="23">
        <v>60.753001213073674</v>
      </c>
      <c r="R58" s="23">
        <v>63.832001686096142</v>
      </c>
      <c r="S58" s="23">
        <v>66.790998935699449</v>
      </c>
      <c r="T58" s="23">
        <v>69.882997035980154</v>
      </c>
      <c r="U58" s="23">
        <v>73.295000076293931</v>
      </c>
      <c r="V58" s="23">
        <v>76.875997543334947</v>
      </c>
      <c r="W58" s="23">
        <v>80.486003398895207</v>
      </c>
    </row>
    <row r="59" spans="1:23" s="26" customFormat="1">
      <c r="A59" s="29" t="s">
        <v>118</v>
      </c>
      <c r="B59" s="29"/>
      <c r="C59" s="28">
        <v>14345</v>
      </c>
      <c r="D59" s="28">
        <v>14360</v>
      </c>
      <c r="E59" s="28">
        <v>14360</v>
      </c>
      <c r="F59" s="28">
        <v>14360</v>
      </c>
      <c r="G59" s="28">
        <v>14360</v>
      </c>
      <c r="H59" s="28">
        <v>14360</v>
      </c>
      <c r="I59" s="28">
        <v>14360</v>
      </c>
      <c r="J59" s="28">
        <v>14360</v>
      </c>
      <c r="K59" s="28">
        <v>14010</v>
      </c>
      <c r="L59" s="28">
        <v>13660</v>
      </c>
      <c r="M59" s="28">
        <v>13285</v>
      </c>
      <c r="N59" s="28">
        <v>12913.9235976</v>
      </c>
      <c r="O59" s="28">
        <v>12743.9235976</v>
      </c>
      <c r="P59" s="28">
        <v>12743.9235976</v>
      </c>
      <c r="Q59" s="28">
        <v>12743.9235976</v>
      </c>
      <c r="R59" s="28">
        <v>12743.9235976</v>
      </c>
      <c r="S59" s="28">
        <v>12676.9235976</v>
      </c>
      <c r="T59" s="28">
        <v>12256.9235976</v>
      </c>
      <c r="U59" s="28">
        <v>11316.9235976</v>
      </c>
      <c r="V59" s="28">
        <v>11057.9235976</v>
      </c>
      <c r="W59" s="28">
        <v>11057.9235976</v>
      </c>
    </row>
    <row r="60" spans="1:23" s="26" customFormat="1"/>
    <row r="61" spans="1:23" s="26" customFormat="1">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s="26" customFormat="1">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s="26" customFormat="1">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s="26" customFormat="1">
      <c r="A64" s="27" t="s">
        <v>122</v>
      </c>
      <c r="B64" s="27" t="s">
        <v>18</v>
      </c>
      <c r="C64" s="23">
        <v>709</v>
      </c>
      <c r="D64" s="23">
        <v>709</v>
      </c>
      <c r="E64" s="23">
        <v>709</v>
      </c>
      <c r="F64" s="23">
        <v>529</v>
      </c>
      <c r="G64" s="23">
        <v>529</v>
      </c>
      <c r="H64" s="23">
        <v>529</v>
      </c>
      <c r="I64" s="23">
        <v>529</v>
      </c>
      <c r="J64" s="23">
        <v>529</v>
      </c>
      <c r="K64" s="23">
        <v>529</v>
      </c>
      <c r="L64" s="23">
        <v>529</v>
      </c>
      <c r="M64" s="23">
        <v>529</v>
      </c>
      <c r="N64" s="23">
        <v>529</v>
      </c>
      <c r="O64" s="23">
        <v>529</v>
      </c>
      <c r="P64" s="23">
        <v>529</v>
      </c>
      <c r="Q64" s="23">
        <v>529</v>
      </c>
      <c r="R64" s="23">
        <v>529</v>
      </c>
      <c r="S64" s="23">
        <v>0</v>
      </c>
      <c r="T64" s="23">
        <v>0</v>
      </c>
      <c r="U64" s="23">
        <v>0</v>
      </c>
      <c r="V64" s="23">
        <v>0</v>
      </c>
      <c r="W64" s="23">
        <v>0</v>
      </c>
    </row>
    <row r="65" spans="1:23" s="26" customFormat="1">
      <c r="A65" s="27" t="s">
        <v>122</v>
      </c>
      <c r="B65" s="27" t="s">
        <v>28</v>
      </c>
      <c r="C65" s="23">
        <v>1280</v>
      </c>
      <c r="D65" s="23">
        <v>1280</v>
      </c>
      <c r="E65" s="23">
        <v>800</v>
      </c>
      <c r="F65" s="23">
        <v>800</v>
      </c>
      <c r="G65" s="23">
        <v>800</v>
      </c>
      <c r="H65" s="23">
        <v>800</v>
      </c>
      <c r="I65" s="23">
        <v>800</v>
      </c>
      <c r="J65" s="23">
        <v>800</v>
      </c>
      <c r="K65" s="23">
        <v>800</v>
      </c>
      <c r="L65" s="23">
        <v>800</v>
      </c>
      <c r="M65" s="23">
        <v>800</v>
      </c>
      <c r="N65" s="23">
        <v>800</v>
      </c>
      <c r="O65" s="23">
        <v>800</v>
      </c>
      <c r="P65" s="23">
        <v>800</v>
      </c>
      <c r="Q65" s="23">
        <v>0</v>
      </c>
      <c r="R65" s="23">
        <v>0</v>
      </c>
      <c r="S65" s="23">
        <v>0</v>
      </c>
      <c r="T65" s="23">
        <v>0</v>
      </c>
      <c r="U65" s="23">
        <v>0</v>
      </c>
      <c r="V65" s="23">
        <v>0</v>
      </c>
      <c r="W65" s="23">
        <v>0</v>
      </c>
    </row>
    <row r="66" spans="1:23" s="26" customFormat="1">
      <c r="A66" s="27" t="s">
        <v>122</v>
      </c>
      <c r="B66" s="27" t="s">
        <v>62</v>
      </c>
      <c r="C66" s="23">
        <v>1315</v>
      </c>
      <c r="D66" s="23">
        <v>1315</v>
      </c>
      <c r="E66" s="23">
        <v>1315</v>
      </c>
      <c r="F66" s="23">
        <v>1315</v>
      </c>
      <c r="G66" s="23">
        <v>1315</v>
      </c>
      <c r="H66" s="23">
        <v>1315</v>
      </c>
      <c r="I66" s="23">
        <v>1315</v>
      </c>
      <c r="J66" s="23">
        <v>1315</v>
      </c>
      <c r="K66" s="23">
        <v>1315</v>
      </c>
      <c r="L66" s="23">
        <v>932</v>
      </c>
      <c r="M66" s="23">
        <v>932</v>
      </c>
      <c r="N66" s="23">
        <v>663</v>
      </c>
      <c r="O66" s="23">
        <v>663</v>
      </c>
      <c r="P66" s="23">
        <v>663</v>
      </c>
      <c r="Q66" s="23">
        <v>583</v>
      </c>
      <c r="R66" s="23">
        <v>583</v>
      </c>
      <c r="S66" s="23">
        <v>583</v>
      </c>
      <c r="T66" s="23">
        <v>583</v>
      </c>
      <c r="U66" s="23">
        <v>583</v>
      </c>
      <c r="V66" s="23">
        <v>722.27908000000002</v>
      </c>
      <c r="W66" s="23">
        <v>722.27908000000002</v>
      </c>
    </row>
    <row r="67" spans="1:23" s="26" customFormat="1">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s="26" customFormat="1">
      <c r="A68" s="27" t="s">
        <v>122</v>
      </c>
      <c r="B68" s="27" t="s">
        <v>65</v>
      </c>
      <c r="C68" s="23">
        <v>2054</v>
      </c>
      <c r="D68" s="23">
        <v>2140</v>
      </c>
      <c r="E68" s="23">
        <v>2140</v>
      </c>
      <c r="F68" s="23">
        <v>2140</v>
      </c>
      <c r="G68" s="23">
        <v>2140</v>
      </c>
      <c r="H68" s="23">
        <v>2140</v>
      </c>
      <c r="I68" s="23">
        <v>2107</v>
      </c>
      <c r="J68" s="23">
        <v>2107</v>
      </c>
      <c r="K68" s="23">
        <v>2016</v>
      </c>
      <c r="L68" s="23">
        <v>1904</v>
      </c>
      <c r="M68" s="23">
        <v>1904</v>
      </c>
      <c r="N68" s="23">
        <v>1904</v>
      </c>
      <c r="O68" s="23">
        <v>1710</v>
      </c>
      <c r="P68" s="23">
        <v>1710</v>
      </c>
      <c r="Q68" s="23">
        <v>1488</v>
      </c>
      <c r="R68" s="23">
        <v>1303</v>
      </c>
      <c r="S68" s="23">
        <v>1303</v>
      </c>
      <c r="T68" s="23">
        <v>1144</v>
      </c>
      <c r="U68" s="23">
        <v>817</v>
      </c>
      <c r="V68" s="23">
        <v>861.77214000000004</v>
      </c>
      <c r="W68" s="23">
        <v>861.77214000000004</v>
      </c>
    </row>
    <row r="69" spans="1:23" s="26" customFormat="1">
      <c r="A69" s="27" t="s">
        <v>122</v>
      </c>
      <c r="B69" s="27" t="s">
        <v>64</v>
      </c>
      <c r="C69" s="23">
        <v>353</v>
      </c>
      <c r="D69" s="23">
        <v>353</v>
      </c>
      <c r="E69" s="23">
        <v>353</v>
      </c>
      <c r="F69" s="23">
        <v>353</v>
      </c>
      <c r="G69" s="23">
        <v>353</v>
      </c>
      <c r="H69" s="23">
        <v>353</v>
      </c>
      <c r="I69" s="23">
        <v>353</v>
      </c>
      <c r="J69" s="23">
        <v>353</v>
      </c>
      <c r="K69" s="23">
        <v>353</v>
      </c>
      <c r="L69" s="23">
        <v>353</v>
      </c>
      <c r="M69" s="23">
        <v>353</v>
      </c>
      <c r="N69" s="23">
        <v>353</v>
      </c>
      <c r="O69" s="23">
        <v>353</v>
      </c>
      <c r="P69" s="23">
        <v>353</v>
      </c>
      <c r="Q69" s="23">
        <v>353</v>
      </c>
      <c r="R69" s="23">
        <v>353</v>
      </c>
      <c r="S69" s="23">
        <v>780.85379999999998</v>
      </c>
      <c r="T69" s="23">
        <v>780.85379999999998</v>
      </c>
      <c r="U69" s="23">
        <v>780.85379999999998</v>
      </c>
      <c r="V69" s="23">
        <v>1269.2276999999999</v>
      </c>
      <c r="W69" s="23">
        <v>1269.2276999999999</v>
      </c>
    </row>
    <row r="70" spans="1:23" s="26" customFormat="1">
      <c r="A70" s="27" t="s">
        <v>122</v>
      </c>
      <c r="B70" s="27" t="s">
        <v>32</v>
      </c>
      <c r="C70" s="23">
        <v>205</v>
      </c>
      <c r="D70" s="23">
        <v>205</v>
      </c>
      <c r="E70" s="23">
        <v>205</v>
      </c>
      <c r="F70" s="23">
        <v>205</v>
      </c>
      <c r="G70" s="23">
        <v>205</v>
      </c>
      <c r="H70" s="23">
        <v>205</v>
      </c>
      <c r="I70" s="23">
        <v>205</v>
      </c>
      <c r="J70" s="23">
        <v>205</v>
      </c>
      <c r="K70" s="23">
        <v>205</v>
      </c>
      <c r="L70" s="23">
        <v>175</v>
      </c>
      <c r="M70" s="23">
        <v>175</v>
      </c>
      <c r="N70" s="23">
        <v>175</v>
      </c>
      <c r="O70" s="23">
        <v>175</v>
      </c>
      <c r="P70" s="23">
        <v>150</v>
      </c>
      <c r="Q70" s="23">
        <v>242.92925</v>
      </c>
      <c r="R70" s="23">
        <v>631.46884</v>
      </c>
      <c r="S70" s="23">
        <v>1055.15454</v>
      </c>
      <c r="T70" s="23">
        <v>1055.15454</v>
      </c>
      <c r="U70" s="23">
        <v>1055.15454</v>
      </c>
      <c r="V70" s="23">
        <v>1857.7499</v>
      </c>
      <c r="W70" s="23">
        <v>1857.7499</v>
      </c>
    </row>
    <row r="71" spans="1:23" s="26" customFormat="1">
      <c r="A71" s="27" t="s">
        <v>122</v>
      </c>
      <c r="B71" s="27" t="s">
        <v>69</v>
      </c>
      <c r="C71" s="23">
        <v>0</v>
      </c>
      <c r="D71" s="23">
        <v>0</v>
      </c>
      <c r="E71" s="23">
        <v>0</v>
      </c>
      <c r="F71" s="23">
        <v>0</v>
      </c>
      <c r="G71" s="23">
        <v>0</v>
      </c>
      <c r="H71" s="23">
        <v>0</v>
      </c>
      <c r="I71" s="23">
        <v>0</v>
      </c>
      <c r="J71" s="23">
        <v>0</v>
      </c>
      <c r="K71" s="23">
        <v>0</v>
      </c>
      <c r="L71" s="23">
        <v>0</v>
      </c>
      <c r="M71" s="23">
        <v>0</v>
      </c>
      <c r="N71" s="23">
        <v>0</v>
      </c>
      <c r="O71" s="23">
        <v>0</v>
      </c>
      <c r="P71" s="23">
        <v>0</v>
      </c>
      <c r="Q71" s="23">
        <v>0</v>
      </c>
      <c r="R71" s="23">
        <v>0</v>
      </c>
      <c r="S71" s="23">
        <v>0</v>
      </c>
      <c r="T71" s="23">
        <v>0</v>
      </c>
      <c r="U71" s="23">
        <v>0</v>
      </c>
      <c r="V71" s="23">
        <v>0</v>
      </c>
      <c r="W71" s="23">
        <v>0</v>
      </c>
    </row>
    <row r="72" spans="1:23" s="26" customFormat="1">
      <c r="A72" s="27" t="s">
        <v>122</v>
      </c>
      <c r="B72" s="27" t="s">
        <v>52</v>
      </c>
      <c r="C72" s="23">
        <v>3.3319998979568428</v>
      </c>
      <c r="D72" s="23">
        <v>5.7880000472068707</v>
      </c>
      <c r="E72" s="23">
        <v>7.3300001621246249</v>
      </c>
      <c r="F72" s="23">
        <v>9.0219997763633728</v>
      </c>
      <c r="G72" s="23">
        <v>10.891999840736368</v>
      </c>
      <c r="H72" s="23">
        <v>13.30499988794317</v>
      </c>
      <c r="I72" s="23">
        <v>15.80500018596643</v>
      </c>
      <c r="J72" s="23">
        <v>18.292000055313078</v>
      </c>
      <c r="K72" s="23">
        <v>20.64899909496302</v>
      </c>
      <c r="L72" s="23">
        <v>22.004999399185081</v>
      </c>
      <c r="M72" s="23">
        <v>23.441000103950451</v>
      </c>
      <c r="N72" s="23">
        <v>24.951000094413729</v>
      </c>
      <c r="O72" s="23">
        <v>26.615000486373798</v>
      </c>
      <c r="P72" s="23">
        <v>28.315000057220409</v>
      </c>
      <c r="Q72" s="23">
        <v>29.831000804901041</v>
      </c>
      <c r="R72" s="23">
        <v>31.334999322891168</v>
      </c>
      <c r="S72" s="23">
        <v>32.86299991607666</v>
      </c>
      <c r="T72" s="23">
        <v>34.454999208450289</v>
      </c>
      <c r="U72" s="23">
        <v>36.142000198364173</v>
      </c>
      <c r="V72" s="23">
        <v>37.889001607894848</v>
      </c>
      <c r="W72" s="23">
        <v>39.683999538421531</v>
      </c>
    </row>
    <row r="73" spans="1:23" s="26" customFormat="1">
      <c r="A73" s="29" t="s">
        <v>118</v>
      </c>
      <c r="B73" s="29"/>
      <c r="C73" s="28">
        <v>5711</v>
      </c>
      <c r="D73" s="28">
        <v>5797</v>
      </c>
      <c r="E73" s="28">
        <v>5317</v>
      </c>
      <c r="F73" s="28">
        <v>5137</v>
      </c>
      <c r="G73" s="28">
        <v>5137</v>
      </c>
      <c r="H73" s="28">
        <v>5137</v>
      </c>
      <c r="I73" s="28">
        <v>5104</v>
      </c>
      <c r="J73" s="28">
        <v>5104</v>
      </c>
      <c r="K73" s="28">
        <v>5013</v>
      </c>
      <c r="L73" s="28">
        <v>4518</v>
      </c>
      <c r="M73" s="28">
        <v>4518</v>
      </c>
      <c r="N73" s="28">
        <v>4249</v>
      </c>
      <c r="O73" s="28">
        <v>4055</v>
      </c>
      <c r="P73" s="28">
        <v>4055</v>
      </c>
      <c r="Q73" s="28">
        <v>2953</v>
      </c>
      <c r="R73" s="28">
        <v>2768</v>
      </c>
      <c r="S73" s="28">
        <v>2666.8537999999999</v>
      </c>
      <c r="T73" s="28">
        <v>2507.8537999999999</v>
      </c>
      <c r="U73" s="28">
        <v>2180.8537999999999</v>
      </c>
      <c r="V73" s="28">
        <v>2853.2789199999997</v>
      </c>
      <c r="W73" s="28">
        <v>2853.2789199999997</v>
      </c>
    </row>
    <row r="74" spans="1:23" s="26" customFormat="1"/>
    <row r="75" spans="1:23" s="26" customFormat="1">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s="26" customFormat="1">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s="26" customFormat="1">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s="26" customFormat="1">
      <c r="A78" s="27" t="s">
        <v>123</v>
      </c>
      <c r="B78" s="27" t="s">
        <v>18</v>
      </c>
      <c r="C78" s="23">
        <v>208</v>
      </c>
      <c r="D78" s="23">
        <v>208</v>
      </c>
      <c r="E78" s="23">
        <v>208</v>
      </c>
      <c r="F78" s="23">
        <v>208</v>
      </c>
      <c r="G78" s="23">
        <v>208</v>
      </c>
      <c r="H78" s="23">
        <v>208</v>
      </c>
      <c r="I78" s="23">
        <v>208</v>
      </c>
      <c r="J78" s="23">
        <v>208</v>
      </c>
      <c r="K78" s="23">
        <v>208</v>
      </c>
      <c r="L78" s="23">
        <v>208</v>
      </c>
      <c r="M78" s="23">
        <v>208</v>
      </c>
      <c r="N78" s="23">
        <v>208</v>
      </c>
      <c r="O78" s="23">
        <v>208</v>
      </c>
      <c r="P78" s="23">
        <v>208</v>
      </c>
      <c r="Q78" s="23">
        <v>208</v>
      </c>
      <c r="R78" s="23">
        <v>208</v>
      </c>
      <c r="S78" s="23">
        <v>208</v>
      </c>
      <c r="T78" s="23">
        <v>208</v>
      </c>
      <c r="U78" s="23">
        <v>208</v>
      </c>
      <c r="V78" s="23">
        <v>208</v>
      </c>
      <c r="W78" s="23">
        <v>208</v>
      </c>
    </row>
    <row r="79" spans="1:23" s="26" customFormat="1">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s="26" customFormat="1">
      <c r="A80" s="27" t="s">
        <v>123</v>
      </c>
      <c r="B80" s="27" t="s">
        <v>62</v>
      </c>
      <c r="C80" s="23">
        <v>178</v>
      </c>
      <c r="D80" s="23">
        <v>178</v>
      </c>
      <c r="E80" s="23">
        <v>178</v>
      </c>
      <c r="F80" s="23">
        <v>178</v>
      </c>
      <c r="G80" s="23">
        <v>178</v>
      </c>
      <c r="H80" s="23">
        <v>178</v>
      </c>
      <c r="I80" s="23">
        <v>178</v>
      </c>
      <c r="J80" s="23">
        <v>178</v>
      </c>
      <c r="K80" s="23">
        <v>178</v>
      </c>
      <c r="L80" s="23">
        <v>178</v>
      </c>
      <c r="M80" s="23">
        <v>178</v>
      </c>
      <c r="N80" s="23">
        <v>178</v>
      </c>
      <c r="O80" s="23">
        <v>178</v>
      </c>
      <c r="P80" s="23">
        <v>178</v>
      </c>
      <c r="Q80" s="23">
        <v>178</v>
      </c>
      <c r="R80" s="23">
        <v>178</v>
      </c>
      <c r="S80" s="23">
        <v>178</v>
      </c>
      <c r="T80" s="23">
        <v>178</v>
      </c>
      <c r="U80" s="23">
        <v>178</v>
      </c>
      <c r="V80" s="23">
        <v>58</v>
      </c>
      <c r="W80" s="23">
        <v>58</v>
      </c>
    </row>
    <row r="81" spans="1:23" s="26" customFormat="1">
      <c r="A81" s="27" t="s">
        <v>123</v>
      </c>
      <c r="B81" s="27" t="s">
        <v>61</v>
      </c>
      <c r="C81" s="23">
        <v>2408.8999938964839</v>
      </c>
      <c r="D81" s="23">
        <v>2408.8999938964839</v>
      </c>
      <c r="E81" s="23">
        <v>2408.8999938964839</v>
      </c>
      <c r="F81" s="23">
        <v>2408.8999938964839</v>
      </c>
      <c r="G81" s="23">
        <v>2408.8999938964839</v>
      </c>
      <c r="H81" s="23">
        <v>2408.8999938964839</v>
      </c>
      <c r="I81" s="23">
        <v>2658.8999938964839</v>
      </c>
      <c r="J81" s="23">
        <v>2658.8999938964839</v>
      </c>
      <c r="K81" s="23">
        <v>2658.8999938964839</v>
      </c>
      <c r="L81" s="23">
        <v>2658.8999938964839</v>
      </c>
      <c r="M81" s="23">
        <v>2658.8999938964839</v>
      </c>
      <c r="N81" s="23">
        <v>2658.8999938964839</v>
      </c>
      <c r="O81" s="23">
        <v>2658.8999938964839</v>
      </c>
      <c r="P81" s="23">
        <v>2658.8999938964839</v>
      </c>
      <c r="Q81" s="23">
        <v>2658.8999938964839</v>
      </c>
      <c r="R81" s="23">
        <v>2658.8999938964839</v>
      </c>
      <c r="S81" s="23">
        <v>2658.8999938964839</v>
      </c>
      <c r="T81" s="23">
        <v>2658.8999938964839</v>
      </c>
      <c r="U81" s="23">
        <v>2658.8999938964839</v>
      </c>
      <c r="V81" s="23">
        <v>2658.8999938964839</v>
      </c>
      <c r="W81" s="23">
        <v>2658.8999938964839</v>
      </c>
    </row>
    <row r="82" spans="1:23" s="26" customFormat="1">
      <c r="A82" s="27" t="s">
        <v>123</v>
      </c>
      <c r="B82" s="27" t="s">
        <v>65</v>
      </c>
      <c r="C82" s="23">
        <v>574</v>
      </c>
      <c r="D82" s="23">
        <v>574</v>
      </c>
      <c r="E82" s="23">
        <v>715.65580299999999</v>
      </c>
      <c r="F82" s="23">
        <v>857.31184500000006</v>
      </c>
      <c r="G82" s="23">
        <v>998.70396049999999</v>
      </c>
      <c r="H82" s="23">
        <v>1135.8593799999999</v>
      </c>
      <c r="I82" s="23">
        <v>1273.01505</v>
      </c>
      <c r="J82" s="23">
        <v>1410.1704599999989</v>
      </c>
      <c r="K82" s="23">
        <v>1547.3258899999998</v>
      </c>
      <c r="L82" s="23">
        <v>1684.4815399999991</v>
      </c>
      <c r="M82" s="23">
        <v>1821.6369599999998</v>
      </c>
      <c r="N82" s="23">
        <v>1958.7923299999998</v>
      </c>
      <c r="O82" s="23">
        <v>2089.0463</v>
      </c>
      <c r="P82" s="23">
        <v>2226.2017000000001</v>
      </c>
      <c r="Q82" s="23">
        <v>2363.3570599999998</v>
      </c>
      <c r="R82" s="23">
        <v>2500.5127499999999</v>
      </c>
      <c r="S82" s="23">
        <v>2641.1102700000001</v>
      </c>
      <c r="T82" s="23">
        <v>2782.76604</v>
      </c>
      <c r="U82" s="23">
        <v>2923.26199</v>
      </c>
      <c r="V82" s="23">
        <v>3065.1935100000001</v>
      </c>
      <c r="W82" s="23">
        <v>3065.1935100000001</v>
      </c>
    </row>
    <row r="83" spans="1:23" s="26" customFormat="1">
      <c r="A83" s="27" t="s">
        <v>123</v>
      </c>
      <c r="B83" s="27" t="s">
        <v>64</v>
      </c>
      <c r="C83" s="23">
        <v>0</v>
      </c>
      <c r="D83" s="23">
        <v>0</v>
      </c>
      <c r="E83" s="23">
        <v>0</v>
      </c>
      <c r="F83" s="23">
        <v>0</v>
      </c>
      <c r="G83" s="23">
        <v>0</v>
      </c>
      <c r="H83" s="23">
        <v>0</v>
      </c>
      <c r="I83" s="23">
        <v>0</v>
      </c>
      <c r="J83" s="23">
        <v>0</v>
      </c>
      <c r="K83" s="23">
        <v>0</v>
      </c>
      <c r="L83" s="23">
        <v>0</v>
      </c>
      <c r="M83" s="23">
        <v>0</v>
      </c>
      <c r="N83" s="23">
        <v>0</v>
      </c>
      <c r="O83" s="23">
        <v>14.740351</v>
      </c>
      <c r="P83" s="23">
        <v>14.740351</v>
      </c>
      <c r="Q83" s="23">
        <v>14.740351</v>
      </c>
      <c r="R83" s="23">
        <v>14.740351</v>
      </c>
      <c r="S83" s="23">
        <v>14.740351</v>
      </c>
      <c r="T83" s="23">
        <v>14.740351</v>
      </c>
      <c r="U83" s="23">
        <v>14.740351</v>
      </c>
      <c r="V83" s="23">
        <v>14.740351</v>
      </c>
      <c r="W83" s="23">
        <v>14.740351</v>
      </c>
    </row>
    <row r="84" spans="1:23" s="26" customFormat="1">
      <c r="A84" s="27" t="s">
        <v>123</v>
      </c>
      <c r="B84" s="27" t="s">
        <v>32</v>
      </c>
      <c r="C84" s="23">
        <v>0</v>
      </c>
      <c r="D84" s="23">
        <v>0</v>
      </c>
      <c r="E84" s="23">
        <v>0</v>
      </c>
      <c r="F84" s="23">
        <v>0</v>
      </c>
      <c r="G84" s="23">
        <v>0</v>
      </c>
      <c r="H84" s="23">
        <v>0</v>
      </c>
      <c r="I84" s="23">
        <v>0</v>
      </c>
      <c r="J84" s="23">
        <v>0</v>
      </c>
      <c r="K84" s="23">
        <v>0</v>
      </c>
      <c r="L84" s="23">
        <v>0</v>
      </c>
      <c r="M84" s="23">
        <v>0</v>
      </c>
      <c r="N84" s="23">
        <v>0</v>
      </c>
      <c r="O84" s="23">
        <v>0</v>
      </c>
      <c r="P84" s="23">
        <v>0</v>
      </c>
      <c r="Q84" s="23">
        <v>0</v>
      </c>
      <c r="R84" s="23">
        <v>0</v>
      </c>
      <c r="S84" s="23">
        <v>0</v>
      </c>
      <c r="T84" s="23">
        <v>0</v>
      </c>
      <c r="U84" s="23">
        <v>0</v>
      </c>
      <c r="V84" s="23">
        <v>0</v>
      </c>
      <c r="W84" s="23">
        <v>0</v>
      </c>
    </row>
    <row r="85" spans="1:23" s="26" customFormat="1">
      <c r="A85" s="27" t="s">
        <v>123</v>
      </c>
      <c r="B85" s="27" t="s">
        <v>69</v>
      </c>
      <c r="C85" s="23">
        <v>0</v>
      </c>
      <c r="D85" s="23">
        <v>0</v>
      </c>
      <c r="E85" s="23">
        <v>0</v>
      </c>
      <c r="F85" s="23">
        <v>0</v>
      </c>
      <c r="G85" s="23">
        <v>0</v>
      </c>
      <c r="H85" s="23">
        <v>0</v>
      </c>
      <c r="I85" s="23">
        <v>0</v>
      </c>
      <c r="J85" s="23">
        <v>0</v>
      </c>
      <c r="K85" s="23">
        <v>0</v>
      </c>
      <c r="L85" s="23">
        <v>0</v>
      </c>
      <c r="M85" s="23">
        <v>0</v>
      </c>
      <c r="N85" s="23">
        <v>0</v>
      </c>
      <c r="O85" s="23">
        <v>0</v>
      </c>
      <c r="P85" s="23">
        <v>0</v>
      </c>
      <c r="Q85" s="23">
        <v>0</v>
      </c>
      <c r="R85" s="23">
        <v>0</v>
      </c>
      <c r="S85" s="23">
        <v>0</v>
      </c>
      <c r="T85" s="23">
        <v>0</v>
      </c>
      <c r="U85" s="23">
        <v>0</v>
      </c>
      <c r="V85" s="23">
        <v>0</v>
      </c>
      <c r="W85" s="23">
        <v>0</v>
      </c>
    </row>
    <row r="86" spans="1:23" s="26" customFormat="1">
      <c r="A86" s="27" t="s">
        <v>123</v>
      </c>
      <c r="B86" s="27" t="s">
        <v>52</v>
      </c>
      <c r="C86" s="23">
        <v>0.43999999016523272</v>
      </c>
      <c r="D86" s="23">
        <v>0.55599999427795399</v>
      </c>
      <c r="E86" s="23">
        <v>0.66599997878074546</v>
      </c>
      <c r="F86" s="23">
        <v>0.89899998158216399</v>
      </c>
      <c r="G86" s="23">
        <v>1.1869999766349781</v>
      </c>
      <c r="H86" s="23">
        <v>1.5390000194311091</v>
      </c>
      <c r="I86" s="23">
        <v>1.937000006437295</v>
      </c>
      <c r="J86" s="23">
        <v>2.2729999721050209</v>
      </c>
      <c r="K86" s="23">
        <v>2.6570000350475249</v>
      </c>
      <c r="L86" s="23">
        <v>2.8810000717639852</v>
      </c>
      <c r="M86" s="23">
        <v>3.6420001089572818</v>
      </c>
      <c r="N86" s="23">
        <v>3.9700000584125439</v>
      </c>
      <c r="O86" s="23">
        <v>4.4960002303123456</v>
      </c>
      <c r="P86" s="23">
        <v>4.8490000963210989</v>
      </c>
      <c r="Q86" s="23">
        <v>5.0529999136924735</v>
      </c>
      <c r="R86" s="23">
        <v>5.2179998755454955</v>
      </c>
      <c r="S86" s="23">
        <v>5.3690001368522609</v>
      </c>
      <c r="T86" s="23">
        <v>5.5219997763633675</v>
      </c>
      <c r="U86" s="23">
        <v>5.6949998736381451</v>
      </c>
      <c r="V86" s="23">
        <v>5.8749999403953517</v>
      </c>
      <c r="W86" s="23">
        <v>6.0489999055862418</v>
      </c>
    </row>
    <row r="87" spans="1:23" s="26" customFormat="1">
      <c r="A87" s="29" t="s">
        <v>118</v>
      </c>
      <c r="B87" s="29"/>
      <c r="C87" s="28">
        <v>3368.8999938964839</v>
      </c>
      <c r="D87" s="28">
        <v>3368.8999938964839</v>
      </c>
      <c r="E87" s="28">
        <v>3510.555796896484</v>
      </c>
      <c r="F87" s="28">
        <v>3652.2118388964841</v>
      </c>
      <c r="G87" s="28">
        <v>3793.6039543964839</v>
      </c>
      <c r="H87" s="28">
        <v>3930.7593738964838</v>
      </c>
      <c r="I87" s="28">
        <v>4317.9150438964843</v>
      </c>
      <c r="J87" s="28">
        <v>4455.0704538964828</v>
      </c>
      <c r="K87" s="28">
        <v>4592.2258838964835</v>
      </c>
      <c r="L87" s="28">
        <v>4729.3815338964832</v>
      </c>
      <c r="M87" s="28">
        <v>4866.5369538964842</v>
      </c>
      <c r="N87" s="28">
        <v>5003.6923238964837</v>
      </c>
      <c r="O87" s="28">
        <v>5148.6866448964847</v>
      </c>
      <c r="P87" s="28">
        <v>5285.8420448964844</v>
      </c>
      <c r="Q87" s="28">
        <v>5422.9974048964841</v>
      </c>
      <c r="R87" s="28">
        <v>5560.1530948964846</v>
      </c>
      <c r="S87" s="28">
        <v>5700.750614896484</v>
      </c>
      <c r="T87" s="28">
        <v>5842.4063848964843</v>
      </c>
      <c r="U87" s="28">
        <v>5982.9023348964838</v>
      </c>
      <c r="V87" s="28">
        <v>6004.8338548964839</v>
      </c>
      <c r="W87" s="28">
        <v>6004.8338548964839</v>
      </c>
    </row>
    <row r="88" spans="1:23" s="26" customFormat="1">
      <c r="A88" s="7"/>
      <c r="B88" s="7"/>
      <c r="C88" s="7"/>
      <c r="D88" s="7"/>
      <c r="E88" s="7"/>
      <c r="F88" s="7"/>
      <c r="G88" s="7"/>
      <c r="H88" s="7"/>
      <c r="I88" s="7"/>
      <c r="J88" s="7"/>
      <c r="K88" s="7"/>
      <c r="L88" s="7"/>
      <c r="M88" s="7"/>
      <c r="N88" s="7"/>
      <c r="O88" s="7"/>
      <c r="P88" s="7"/>
      <c r="Q88" s="7"/>
      <c r="R88" s="7"/>
      <c r="S88" s="7"/>
      <c r="T88" s="7"/>
      <c r="U88" s="7"/>
      <c r="V88" s="7"/>
      <c r="W88" s="7"/>
    </row>
    <row r="89" spans="1:23" s="26" customFormat="1">
      <c r="A89" s="7"/>
      <c r="B89" s="7"/>
      <c r="C89" s="7"/>
      <c r="D89" s="7"/>
      <c r="E89" s="7"/>
      <c r="F89" s="7"/>
      <c r="G89" s="7"/>
      <c r="H89" s="7"/>
      <c r="I89" s="7"/>
      <c r="J89" s="7"/>
      <c r="K89" s="7"/>
      <c r="L89" s="7"/>
      <c r="M89" s="7"/>
      <c r="N89" s="7"/>
      <c r="O89" s="7"/>
      <c r="P89" s="7"/>
      <c r="Q89" s="7"/>
      <c r="R89" s="7"/>
      <c r="S89" s="7"/>
      <c r="T89" s="7"/>
      <c r="U89" s="7"/>
      <c r="V89" s="7"/>
      <c r="W89" s="7"/>
    </row>
    <row r="90" spans="1:23" s="26" customFormat="1" collapsed="1">
      <c r="A90" s="16" t="s">
        <v>124</v>
      </c>
      <c r="B90" s="7"/>
      <c r="C90" s="7"/>
      <c r="D90" s="7"/>
      <c r="E90" s="7"/>
      <c r="F90" s="7"/>
      <c r="G90" s="7"/>
      <c r="H90" s="7"/>
      <c r="I90" s="7"/>
      <c r="J90" s="7"/>
      <c r="K90" s="7"/>
      <c r="L90" s="7"/>
      <c r="M90" s="7"/>
      <c r="N90" s="7"/>
      <c r="O90" s="7"/>
      <c r="P90" s="7"/>
      <c r="Q90" s="7"/>
      <c r="R90" s="7"/>
      <c r="S90" s="7"/>
      <c r="T90" s="7"/>
      <c r="U90" s="7"/>
      <c r="V90" s="7"/>
      <c r="W90" s="7"/>
    </row>
    <row r="91" spans="1:23" s="26" customFormat="1">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s="26" customFormat="1">
      <c r="A92" s="27" t="s">
        <v>36</v>
      </c>
      <c r="B92" s="27" t="s">
        <v>66</v>
      </c>
      <c r="C92" s="23">
        <v>300</v>
      </c>
      <c r="D92" s="23">
        <v>300</v>
      </c>
      <c r="E92" s="23">
        <v>300</v>
      </c>
      <c r="F92" s="23">
        <v>300</v>
      </c>
      <c r="G92" s="23">
        <v>300</v>
      </c>
      <c r="H92" s="23">
        <v>300</v>
      </c>
      <c r="I92" s="23">
        <v>300</v>
      </c>
      <c r="J92" s="23">
        <v>300</v>
      </c>
      <c r="K92" s="23">
        <v>300</v>
      </c>
      <c r="L92" s="23">
        <v>270</v>
      </c>
      <c r="M92" s="23">
        <v>270</v>
      </c>
      <c r="N92" s="23">
        <v>270</v>
      </c>
      <c r="O92" s="23">
        <v>215</v>
      </c>
      <c r="P92" s="23">
        <v>190</v>
      </c>
      <c r="Q92" s="23">
        <v>282.92925000000002</v>
      </c>
      <c r="R92" s="23">
        <v>671.46901213513001</v>
      </c>
      <c r="S92" s="23">
        <v>1095.15471213654</v>
      </c>
      <c r="T92" s="23">
        <v>1095.1547121367701</v>
      </c>
      <c r="U92" s="23">
        <v>1095.15471213704</v>
      </c>
      <c r="V92" s="23">
        <v>3045.8465340000002</v>
      </c>
      <c r="W92" s="23">
        <v>3045.8465340000002</v>
      </c>
    </row>
    <row r="93" spans="1:23" s="26" customFormat="1">
      <c r="A93" s="27" t="s">
        <v>36</v>
      </c>
      <c r="B93" s="27" t="s">
        <v>68</v>
      </c>
      <c r="C93" s="23">
        <v>1410</v>
      </c>
      <c r="D93" s="23">
        <v>1410</v>
      </c>
      <c r="E93" s="23">
        <v>1410</v>
      </c>
      <c r="F93" s="23">
        <v>1410</v>
      </c>
      <c r="G93" s="23">
        <v>3450</v>
      </c>
      <c r="H93" s="23">
        <v>3450</v>
      </c>
      <c r="I93" s="23">
        <v>3450</v>
      </c>
      <c r="J93" s="23">
        <v>3450</v>
      </c>
      <c r="K93" s="23">
        <v>3450</v>
      </c>
      <c r="L93" s="23">
        <v>3450</v>
      </c>
      <c r="M93" s="23">
        <v>3450</v>
      </c>
      <c r="N93" s="23">
        <v>3475.6877899999999</v>
      </c>
      <c r="O93" s="23">
        <v>3499.612854</v>
      </c>
      <c r="P93" s="23">
        <v>3499.612854</v>
      </c>
      <c r="Q93" s="23">
        <v>3512.9595570000001</v>
      </c>
      <c r="R93" s="23">
        <v>3512.9595570000001</v>
      </c>
      <c r="S93" s="23">
        <v>3752.8917000000001</v>
      </c>
      <c r="T93" s="23">
        <v>3752.8917000000001</v>
      </c>
      <c r="U93" s="23">
        <v>3752.8917000000001</v>
      </c>
      <c r="V93" s="23">
        <v>3752.8917000000001</v>
      </c>
      <c r="W93" s="23">
        <v>3752.8917000000001</v>
      </c>
    </row>
    <row r="94" spans="1:23" s="26" customFormat="1">
      <c r="A94" s="27" t="s">
        <v>36</v>
      </c>
      <c r="B94" s="27" t="s">
        <v>72</v>
      </c>
      <c r="C94" s="23">
        <v>16.663999937474706</v>
      </c>
      <c r="D94" s="23">
        <v>23.784000307321524</v>
      </c>
      <c r="E94" s="23">
        <v>29.264000087976427</v>
      </c>
      <c r="F94" s="23">
        <v>39.575999312102766</v>
      </c>
      <c r="G94" s="23">
        <v>51.967000901698917</v>
      </c>
      <c r="H94" s="23">
        <v>65.293000504374191</v>
      </c>
      <c r="I94" s="23">
        <v>79.860000461339666</v>
      </c>
      <c r="J94" s="23">
        <v>94.305999964475447</v>
      </c>
      <c r="K94" s="23">
        <v>109.74100050330138</v>
      </c>
      <c r="L94" s="23">
        <v>119.14800074696512</v>
      </c>
      <c r="M94" s="23">
        <v>146.6789977848527</v>
      </c>
      <c r="N94" s="23">
        <v>164.37900176644305</v>
      </c>
      <c r="O94" s="23">
        <v>187.38500016927702</v>
      </c>
      <c r="P94" s="23">
        <v>202.9000056982039</v>
      </c>
      <c r="Q94" s="23">
        <v>213.63299745321248</v>
      </c>
      <c r="R94" s="23">
        <v>223.14900249242763</v>
      </c>
      <c r="S94" s="23">
        <v>232.42299431562418</v>
      </c>
      <c r="T94" s="23">
        <v>242.16899555921535</v>
      </c>
      <c r="U94" s="23">
        <v>252.81699961423854</v>
      </c>
      <c r="V94" s="23">
        <v>263.66700142621983</v>
      </c>
      <c r="W94" s="23">
        <v>274.3820015192029</v>
      </c>
    </row>
    <row r="95" spans="1:23" s="26" customFormat="1">
      <c r="A95" s="7"/>
      <c r="B95" s="7"/>
      <c r="C95" s="7"/>
      <c r="D95" s="7"/>
      <c r="E95" s="7"/>
      <c r="F95" s="7"/>
      <c r="G95" s="7"/>
      <c r="H95" s="7"/>
      <c r="I95" s="7"/>
      <c r="J95" s="7"/>
      <c r="K95" s="7"/>
      <c r="L95" s="7"/>
      <c r="M95" s="7"/>
      <c r="N95" s="7"/>
      <c r="O95" s="7"/>
      <c r="P95" s="7"/>
      <c r="Q95" s="7"/>
      <c r="R95" s="7"/>
      <c r="S95" s="7"/>
      <c r="T95" s="7"/>
      <c r="U95" s="7"/>
      <c r="V95" s="7"/>
      <c r="W95" s="7"/>
    </row>
    <row r="96" spans="1:23" s="26" customFormat="1">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3" s="26" customFormat="1">
      <c r="A97" s="27" t="s">
        <v>119</v>
      </c>
      <c r="B97" s="27" t="s">
        <v>66</v>
      </c>
      <c r="C97" s="23">
        <v>0</v>
      </c>
      <c r="D97" s="23">
        <v>0</v>
      </c>
      <c r="E97" s="23">
        <v>0</v>
      </c>
      <c r="F97" s="23">
        <v>0</v>
      </c>
      <c r="G97" s="23">
        <v>0</v>
      </c>
      <c r="H97" s="23">
        <v>0</v>
      </c>
      <c r="I97" s="23">
        <v>0</v>
      </c>
      <c r="J97" s="23">
        <v>0</v>
      </c>
      <c r="K97" s="23">
        <v>0</v>
      </c>
      <c r="L97" s="23">
        <v>0</v>
      </c>
      <c r="M97" s="23">
        <v>0</v>
      </c>
      <c r="N97" s="23">
        <v>0</v>
      </c>
      <c r="O97" s="23">
        <v>0</v>
      </c>
      <c r="P97" s="23">
        <v>0</v>
      </c>
      <c r="Q97" s="23">
        <v>0</v>
      </c>
      <c r="R97" s="23">
        <v>1.7213512999999999E-4</v>
      </c>
      <c r="S97" s="23">
        <v>1.7213653999999999E-4</v>
      </c>
      <c r="T97" s="23">
        <v>1.7213676999999999E-4</v>
      </c>
      <c r="U97" s="23">
        <v>1.72137039999999E-4</v>
      </c>
      <c r="V97" s="23">
        <v>799.94780000000003</v>
      </c>
      <c r="W97" s="23">
        <v>799.94780000000003</v>
      </c>
    </row>
    <row r="98" spans="1:23" s="26" customFormat="1">
      <c r="A98" s="27" t="s">
        <v>119</v>
      </c>
      <c r="B98" s="27" t="s">
        <v>68</v>
      </c>
      <c r="C98" s="23">
        <v>840</v>
      </c>
      <c r="D98" s="23">
        <v>840</v>
      </c>
      <c r="E98" s="23">
        <v>840</v>
      </c>
      <c r="F98" s="23">
        <v>840</v>
      </c>
      <c r="G98" s="23">
        <v>2880</v>
      </c>
      <c r="H98" s="23">
        <v>2880</v>
      </c>
      <c r="I98" s="23">
        <v>2880</v>
      </c>
      <c r="J98" s="23">
        <v>2880</v>
      </c>
      <c r="K98" s="23">
        <v>2880</v>
      </c>
      <c r="L98" s="23">
        <v>2880</v>
      </c>
      <c r="M98" s="23">
        <v>2880</v>
      </c>
      <c r="N98" s="23">
        <v>2880</v>
      </c>
      <c r="O98" s="23">
        <v>2880</v>
      </c>
      <c r="P98" s="23">
        <v>2880</v>
      </c>
      <c r="Q98" s="23">
        <v>2880</v>
      </c>
      <c r="R98" s="23">
        <v>2880</v>
      </c>
      <c r="S98" s="23">
        <v>2880</v>
      </c>
      <c r="T98" s="23">
        <v>2880</v>
      </c>
      <c r="U98" s="23">
        <v>2880</v>
      </c>
      <c r="V98" s="23">
        <v>2880</v>
      </c>
      <c r="W98" s="23">
        <v>2880</v>
      </c>
    </row>
    <row r="99" spans="1:23" s="26" customFormat="1">
      <c r="A99" s="27" t="s">
        <v>119</v>
      </c>
      <c r="B99" s="27" t="s">
        <v>72</v>
      </c>
      <c r="C99" s="23">
        <v>6.5580000877380309</v>
      </c>
      <c r="D99" s="23">
        <v>8.7860001325607229</v>
      </c>
      <c r="E99" s="23">
        <v>10.679999828338611</v>
      </c>
      <c r="F99" s="23">
        <v>15.38399958610532</v>
      </c>
      <c r="G99" s="23">
        <v>20.217000722885068</v>
      </c>
      <c r="H99" s="23">
        <v>25.635000705718891</v>
      </c>
      <c r="I99" s="23">
        <v>31.094999551772982</v>
      </c>
      <c r="J99" s="23">
        <v>36.872998952865565</v>
      </c>
      <c r="K99" s="23">
        <v>42.845001220703054</v>
      </c>
      <c r="L99" s="23">
        <v>46.410001754760678</v>
      </c>
      <c r="M99" s="23">
        <v>57.068999290466223</v>
      </c>
      <c r="N99" s="23">
        <v>64.705999374389634</v>
      </c>
      <c r="O99" s="23">
        <v>73.34999942779541</v>
      </c>
      <c r="P99" s="23">
        <v>79.327003479003906</v>
      </c>
      <c r="Q99" s="23">
        <v>83.165996074676499</v>
      </c>
      <c r="R99" s="23">
        <v>86.441000938415471</v>
      </c>
      <c r="S99" s="23">
        <v>89.565996170043888</v>
      </c>
      <c r="T99" s="23">
        <v>92.826001167297335</v>
      </c>
      <c r="U99" s="23">
        <v>96.448000907897935</v>
      </c>
      <c r="V99" s="23">
        <v>100.13800144195552</v>
      </c>
      <c r="W99" s="23">
        <v>103.72899723052973</v>
      </c>
    </row>
    <row r="100" spans="1:23" s="26" customFormat="1">
      <c r="A100" s="7"/>
      <c r="B100" s="7"/>
      <c r="C100" s="7"/>
      <c r="D100" s="7"/>
      <c r="E100" s="7"/>
      <c r="F100" s="7"/>
      <c r="G100" s="7"/>
      <c r="H100" s="7"/>
      <c r="I100" s="7"/>
      <c r="J100" s="7"/>
      <c r="K100" s="7"/>
      <c r="L100" s="7"/>
      <c r="M100" s="7"/>
      <c r="N100" s="7"/>
      <c r="O100" s="7"/>
      <c r="P100" s="7"/>
      <c r="Q100" s="7"/>
      <c r="R100" s="7"/>
      <c r="S100" s="7"/>
      <c r="T100" s="7"/>
      <c r="U100" s="7"/>
      <c r="V100" s="7"/>
      <c r="W100" s="7"/>
    </row>
    <row r="101" spans="1:23" s="26" customFormat="1">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3" s="26" customFormat="1">
      <c r="A102" s="27" t="s">
        <v>120</v>
      </c>
      <c r="B102" s="27" t="s">
        <v>66</v>
      </c>
      <c r="C102" s="23">
        <v>20</v>
      </c>
      <c r="D102" s="23">
        <v>20</v>
      </c>
      <c r="E102" s="23">
        <v>20</v>
      </c>
      <c r="F102" s="23">
        <v>20</v>
      </c>
      <c r="G102" s="23">
        <v>20</v>
      </c>
      <c r="H102" s="23">
        <v>20</v>
      </c>
      <c r="I102" s="23">
        <v>20</v>
      </c>
      <c r="J102" s="23">
        <v>20</v>
      </c>
      <c r="K102" s="23">
        <v>20</v>
      </c>
      <c r="L102" s="23">
        <v>20</v>
      </c>
      <c r="M102" s="23">
        <v>20</v>
      </c>
      <c r="N102" s="23">
        <v>20</v>
      </c>
      <c r="O102" s="23">
        <v>20</v>
      </c>
      <c r="P102" s="23">
        <v>20</v>
      </c>
      <c r="Q102" s="23">
        <v>20</v>
      </c>
      <c r="R102" s="23">
        <v>20</v>
      </c>
      <c r="S102" s="23">
        <v>20</v>
      </c>
      <c r="T102" s="23">
        <v>20</v>
      </c>
      <c r="U102" s="23">
        <v>20</v>
      </c>
      <c r="V102" s="23">
        <v>53.334533999999998</v>
      </c>
      <c r="W102" s="23">
        <v>53.334533999999998</v>
      </c>
    </row>
    <row r="103" spans="1:23">
      <c r="A103" s="27" t="s">
        <v>120</v>
      </c>
      <c r="B103" s="27" t="s">
        <v>68</v>
      </c>
      <c r="C103" s="23">
        <v>570</v>
      </c>
      <c r="D103" s="23">
        <v>570</v>
      </c>
      <c r="E103" s="23">
        <v>570</v>
      </c>
      <c r="F103" s="23">
        <v>570</v>
      </c>
      <c r="G103" s="23">
        <v>570</v>
      </c>
      <c r="H103" s="23">
        <v>570</v>
      </c>
      <c r="I103" s="23">
        <v>570</v>
      </c>
      <c r="J103" s="23">
        <v>570</v>
      </c>
      <c r="K103" s="23">
        <v>570</v>
      </c>
      <c r="L103" s="23">
        <v>570</v>
      </c>
      <c r="M103" s="23">
        <v>570</v>
      </c>
      <c r="N103" s="23">
        <v>570</v>
      </c>
      <c r="O103" s="23">
        <v>570</v>
      </c>
      <c r="P103" s="23">
        <v>570</v>
      </c>
      <c r="Q103" s="23">
        <v>570</v>
      </c>
      <c r="R103" s="23">
        <v>570</v>
      </c>
      <c r="S103" s="23">
        <v>570</v>
      </c>
      <c r="T103" s="23">
        <v>570</v>
      </c>
      <c r="U103" s="23">
        <v>570</v>
      </c>
      <c r="V103" s="23">
        <v>570</v>
      </c>
      <c r="W103" s="23">
        <v>570</v>
      </c>
    </row>
    <row r="104" spans="1:23">
      <c r="A104" s="27" t="s">
        <v>120</v>
      </c>
      <c r="B104" s="27" t="s">
        <v>72</v>
      </c>
      <c r="C104" s="23">
        <v>2.6030000150203643</v>
      </c>
      <c r="D104" s="23">
        <v>3.3170000910758937</v>
      </c>
      <c r="E104" s="23">
        <v>4.0260000228881774</v>
      </c>
      <c r="F104" s="23">
        <v>5.4030001759529078</v>
      </c>
      <c r="G104" s="23">
        <v>7.6770000457763601</v>
      </c>
      <c r="H104" s="23">
        <v>9.8029999732971085</v>
      </c>
      <c r="I104" s="23">
        <v>12.359000444412139</v>
      </c>
      <c r="J104" s="23">
        <v>14.69100010395041</v>
      </c>
      <c r="K104" s="23">
        <v>17.289999723434399</v>
      </c>
      <c r="L104" s="23">
        <v>18.852000474929767</v>
      </c>
      <c r="M104" s="23">
        <v>24.21999907493586</v>
      </c>
      <c r="N104" s="23">
        <v>26.670000553131</v>
      </c>
      <c r="O104" s="23">
        <v>30.57900047302244</v>
      </c>
      <c r="P104" s="23">
        <v>33.136000633239718</v>
      </c>
      <c r="Q104" s="23">
        <v>34.829999446868804</v>
      </c>
      <c r="R104" s="23">
        <v>36.323000669479349</v>
      </c>
      <c r="S104" s="23">
        <v>37.833999156951897</v>
      </c>
      <c r="T104" s="23">
        <v>39.482998371124204</v>
      </c>
      <c r="U104" s="23">
        <v>41.236998558044355</v>
      </c>
      <c r="V104" s="23">
        <v>42.889000892639132</v>
      </c>
      <c r="W104" s="23">
        <v>44.434001445770186</v>
      </c>
    </row>
    <row r="106" spans="1:23">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3">
      <c r="A107" s="27" t="s">
        <v>121</v>
      </c>
      <c r="B107" s="27" t="s">
        <v>66</v>
      </c>
      <c r="C107" s="23">
        <v>75</v>
      </c>
      <c r="D107" s="23">
        <v>75</v>
      </c>
      <c r="E107" s="23">
        <v>75</v>
      </c>
      <c r="F107" s="23">
        <v>75</v>
      </c>
      <c r="G107" s="23">
        <v>75</v>
      </c>
      <c r="H107" s="23">
        <v>75</v>
      </c>
      <c r="I107" s="23">
        <v>75</v>
      </c>
      <c r="J107" s="23">
        <v>75</v>
      </c>
      <c r="K107" s="23">
        <v>75</v>
      </c>
      <c r="L107" s="23">
        <v>75</v>
      </c>
      <c r="M107" s="23">
        <v>75</v>
      </c>
      <c r="N107" s="23">
        <v>75</v>
      </c>
      <c r="O107" s="23">
        <v>20</v>
      </c>
      <c r="P107" s="23">
        <v>20</v>
      </c>
      <c r="Q107" s="23">
        <v>20</v>
      </c>
      <c r="R107" s="23">
        <v>20</v>
      </c>
      <c r="S107" s="23">
        <v>20</v>
      </c>
      <c r="T107" s="23">
        <v>20</v>
      </c>
      <c r="U107" s="23">
        <v>20</v>
      </c>
      <c r="V107" s="23">
        <v>334.8143</v>
      </c>
      <c r="W107" s="23">
        <v>334.8143</v>
      </c>
    </row>
    <row r="108" spans="1:23">
      <c r="A108" s="27" t="s">
        <v>121</v>
      </c>
      <c r="B108" s="27" t="s">
        <v>68</v>
      </c>
      <c r="C108" s="23">
        <v>0</v>
      </c>
      <c r="D108" s="23">
        <v>0</v>
      </c>
      <c r="E108" s="23">
        <v>0</v>
      </c>
      <c r="F108" s="23">
        <v>0</v>
      </c>
      <c r="G108" s="23">
        <v>0</v>
      </c>
      <c r="H108" s="23">
        <v>0</v>
      </c>
      <c r="I108" s="23">
        <v>0</v>
      </c>
      <c r="J108" s="23">
        <v>0</v>
      </c>
      <c r="K108" s="23">
        <v>0</v>
      </c>
      <c r="L108" s="23">
        <v>0</v>
      </c>
      <c r="M108" s="23">
        <v>0</v>
      </c>
      <c r="N108" s="23">
        <v>25.68779</v>
      </c>
      <c r="O108" s="23">
        <v>49.612853999999999</v>
      </c>
      <c r="P108" s="23">
        <v>49.612853999999999</v>
      </c>
      <c r="Q108" s="23">
        <v>62.959556999999997</v>
      </c>
      <c r="R108" s="23">
        <v>62.959556999999997</v>
      </c>
      <c r="S108" s="23">
        <v>302.89170000000001</v>
      </c>
      <c r="T108" s="23">
        <v>302.89170000000001</v>
      </c>
      <c r="U108" s="23">
        <v>302.89170000000001</v>
      </c>
      <c r="V108" s="23">
        <v>302.89170000000001</v>
      </c>
      <c r="W108" s="23">
        <v>302.89170000000001</v>
      </c>
    </row>
    <row r="109" spans="1:23">
      <c r="A109" s="27" t="s">
        <v>121</v>
      </c>
      <c r="B109" s="27" t="s">
        <v>72</v>
      </c>
      <c r="C109" s="23">
        <v>3.730999946594233</v>
      </c>
      <c r="D109" s="23">
        <v>5.3370000422000805</v>
      </c>
      <c r="E109" s="23">
        <v>6.5620000958442661</v>
      </c>
      <c r="F109" s="23">
        <v>8.8679997920989955</v>
      </c>
      <c r="G109" s="23">
        <v>11.99400031566614</v>
      </c>
      <c r="H109" s="23">
        <v>15.010999917983911</v>
      </c>
      <c r="I109" s="23">
        <v>18.664000272750819</v>
      </c>
      <c r="J109" s="23">
        <v>22.177000880241362</v>
      </c>
      <c r="K109" s="23">
        <v>26.300000429153378</v>
      </c>
      <c r="L109" s="23">
        <v>28.99999904632562</v>
      </c>
      <c r="M109" s="23">
        <v>38.306999206542869</v>
      </c>
      <c r="N109" s="23">
        <v>44.082001686096135</v>
      </c>
      <c r="O109" s="23">
        <v>52.344999551773057</v>
      </c>
      <c r="P109" s="23">
        <v>57.273001432418774</v>
      </c>
      <c r="Q109" s="23">
        <v>60.753001213073674</v>
      </c>
      <c r="R109" s="23">
        <v>63.832001686096142</v>
      </c>
      <c r="S109" s="23">
        <v>66.790998935699449</v>
      </c>
      <c r="T109" s="23">
        <v>69.882997035980154</v>
      </c>
      <c r="U109" s="23">
        <v>73.295000076293931</v>
      </c>
      <c r="V109" s="23">
        <v>76.875997543334947</v>
      </c>
      <c r="W109" s="23">
        <v>80.486003398895207</v>
      </c>
    </row>
    <row r="111" spans="1:23">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3">
      <c r="A112" s="27" t="s">
        <v>122</v>
      </c>
      <c r="B112" s="27" t="s">
        <v>66</v>
      </c>
      <c r="C112" s="23">
        <v>205</v>
      </c>
      <c r="D112" s="23">
        <v>205</v>
      </c>
      <c r="E112" s="23">
        <v>205</v>
      </c>
      <c r="F112" s="23">
        <v>205</v>
      </c>
      <c r="G112" s="23">
        <v>205</v>
      </c>
      <c r="H112" s="23">
        <v>205</v>
      </c>
      <c r="I112" s="23">
        <v>205</v>
      </c>
      <c r="J112" s="23">
        <v>205</v>
      </c>
      <c r="K112" s="23">
        <v>205</v>
      </c>
      <c r="L112" s="23">
        <v>175</v>
      </c>
      <c r="M112" s="23">
        <v>175</v>
      </c>
      <c r="N112" s="23">
        <v>175</v>
      </c>
      <c r="O112" s="23">
        <v>175</v>
      </c>
      <c r="P112" s="23">
        <v>150</v>
      </c>
      <c r="Q112" s="23">
        <v>242.92925</v>
      </c>
      <c r="R112" s="23">
        <v>631.46884</v>
      </c>
      <c r="S112" s="23">
        <v>1055.15454</v>
      </c>
      <c r="T112" s="23">
        <v>1055.15454</v>
      </c>
      <c r="U112" s="23">
        <v>1055.15454</v>
      </c>
      <c r="V112" s="23">
        <v>1857.7499</v>
      </c>
      <c r="W112" s="23">
        <v>1857.7499</v>
      </c>
    </row>
    <row r="113" spans="1:23">
      <c r="A113" s="27" t="s">
        <v>122</v>
      </c>
      <c r="B113" s="27" t="s">
        <v>68</v>
      </c>
      <c r="C113" s="23">
        <v>0</v>
      </c>
      <c r="D113" s="23">
        <v>0</v>
      </c>
      <c r="E113" s="23">
        <v>0</v>
      </c>
      <c r="F113" s="23">
        <v>0</v>
      </c>
      <c r="G113" s="23">
        <v>0</v>
      </c>
      <c r="H113" s="23">
        <v>0</v>
      </c>
      <c r="I113" s="23">
        <v>0</v>
      </c>
      <c r="J113" s="23">
        <v>0</v>
      </c>
      <c r="K113" s="23">
        <v>0</v>
      </c>
      <c r="L113" s="23">
        <v>0</v>
      </c>
      <c r="M113" s="23">
        <v>0</v>
      </c>
      <c r="N113" s="23">
        <v>0</v>
      </c>
      <c r="O113" s="23">
        <v>0</v>
      </c>
      <c r="P113" s="23">
        <v>0</v>
      </c>
      <c r="Q113" s="23">
        <v>0</v>
      </c>
      <c r="R113" s="23">
        <v>0</v>
      </c>
      <c r="S113" s="23">
        <v>0</v>
      </c>
      <c r="T113" s="23">
        <v>0</v>
      </c>
      <c r="U113" s="23">
        <v>0</v>
      </c>
      <c r="V113" s="23">
        <v>0</v>
      </c>
      <c r="W113" s="23">
        <v>0</v>
      </c>
    </row>
    <row r="114" spans="1:23">
      <c r="A114" s="27" t="s">
        <v>122</v>
      </c>
      <c r="B114" s="27" t="s">
        <v>72</v>
      </c>
      <c r="C114" s="23">
        <v>3.3319998979568428</v>
      </c>
      <c r="D114" s="23">
        <v>5.7880000472068707</v>
      </c>
      <c r="E114" s="23">
        <v>7.3300001621246249</v>
      </c>
      <c r="F114" s="23">
        <v>9.0219997763633728</v>
      </c>
      <c r="G114" s="23">
        <v>10.891999840736368</v>
      </c>
      <c r="H114" s="23">
        <v>13.30499988794317</v>
      </c>
      <c r="I114" s="23">
        <v>15.80500018596643</v>
      </c>
      <c r="J114" s="23">
        <v>18.292000055313078</v>
      </c>
      <c r="K114" s="23">
        <v>20.64899909496302</v>
      </c>
      <c r="L114" s="23">
        <v>22.004999399185081</v>
      </c>
      <c r="M114" s="23">
        <v>23.441000103950451</v>
      </c>
      <c r="N114" s="23">
        <v>24.951000094413729</v>
      </c>
      <c r="O114" s="23">
        <v>26.615000486373798</v>
      </c>
      <c r="P114" s="23">
        <v>28.315000057220409</v>
      </c>
      <c r="Q114" s="23">
        <v>29.831000804901041</v>
      </c>
      <c r="R114" s="23">
        <v>31.334999322891168</v>
      </c>
      <c r="S114" s="23">
        <v>32.86299991607666</v>
      </c>
      <c r="T114" s="23">
        <v>34.454999208450289</v>
      </c>
      <c r="U114" s="23">
        <v>36.142000198364173</v>
      </c>
      <c r="V114" s="23">
        <v>37.889001607894848</v>
      </c>
      <c r="W114" s="23">
        <v>39.683999538421531</v>
      </c>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0</v>
      </c>
      <c r="D117" s="23">
        <v>0</v>
      </c>
      <c r="E117" s="23">
        <v>0</v>
      </c>
      <c r="F117" s="23">
        <v>0</v>
      </c>
      <c r="G117" s="23">
        <v>0</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row>
    <row r="118" spans="1:23">
      <c r="A118" s="27" t="s">
        <v>123</v>
      </c>
      <c r="B118" s="27" t="s">
        <v>68</v>
      </c>
      <c r="C118" s="23">
        <v>0</v>
      </c>
      <c r="D118" s="23">
        <v>0</v>
      </c>
      <c r="E118" s="23">
        <v>0</v>
      </c>
      <c r="F118" s="23">
        <v>0</v>
      </c>
      <c r="G118" s="23">
        <v>0</v>
      </c>
      <c r="H118" s="23">
        <v>0</v>
      </c>
      <c r="I118" s="23">
        <v>0</v>
      </c>
      <c r="J118" s="23">
        <v>0</v>
      </c>
      <c r="K118" s="23">
        <v>0</v>
      </c>
      <c r="L118" s="23">
        <v>0</v>
      </c>
      <c r="M118" s="23">
        <v>0</v>
      </c>
      <c r="N118" s="23">
        <v>0</v>
      </c>
      <c r="O118" s="23">
        <v>0</v>
      </c>
      <c r="P118" s="23">
        <v>0</v>
      </c>
      <c r="Q118" s="23">
        <v>0</v>
      </c>
      <c r="R118" s="23">
        <v>0</v>
      </c>
      <c r="S118" s="23">
        <v>0</v>
      </c>
      <c r="T118" s="23">
        <v>0</v>
      </c>
      <c r="U118" s="23">
        <v>0</v>
      </c>
      <c r="V118" s="23">
        <v>0</v>
      </c>
      <c r="W118" s="23">
        <v>0</v>
      </c>
    </row>
    <row r="119" spans="1:23">
      <c r="A119" s="27" t="s">
        <v>123</v>
      </c>
      <c r="B119" s="27" t="s">
        <v>72</v>
      </c>
      <c r="C119" s="23">
        <v>0.43999999016523272</v>
      </c>
      <c r="D119" s="23">
        <v>0.55599999427795399</v>
      </c>
      <c r="E119" s="23">
        <v>0.66599997878074546</v>
      </c>
      <c r="F119" s="23">
        <v>0.89899998158216399</v>
      </c>
      <c r="G119" s="23">
        <v>1.1869999766349781</v>
      </c>
      <c r="H119" s="23">
        <v>1.5390000194311091</v>
      </c>
      <c r="I119" s="23">
        <v>1.937000006437295</v>
      </c>
      <c r="J119" s="23">
        <v>2.2729999721050209</v>
      </c>
      <c r="K119" s="23">
        <v>2.6570000350475249</v>
      </c>
      <c r="L119" s="23">
        <v>2.8810000717639852</v>
      </c>
      <c r="M119" s="23">
        <v>3.6420001089572818</v>
      </c>
      <c r="N119" s="23">
        <v>3.9700000584125439</v>
      </c>
      <c r="O119" s="23">
        <v>4.4960002303123456</v>
      </c>
      <c r="P119" s="23">
        <v>4.8490000963210989</v>
      </c>
      <c r="Q119" s="23">
        <v>5.0529999136924735</v>
      </c>
      <c r="R119" s="23">
        <v>5.2179998755454955</v>
      </c>
      <c r="S119" s="23">
        <v>5.3690001368522609</v>
      </c>
      <c r="T119" s="23">
        <v>5.5219997763633675</v>
      </c>
      <c r="U119" s="23">
        <v>5.6949998736381451</v>
      </c>
      <c r="V119" s="23">
        <v>5.8749999403953517</v>
      </c>
      <c r="W119" s="23">
        <v>6.0489999055862418</v>
      </c>
    </row>
    <row r="122" spans="1:23" collapsed="1">
      <c r="A122" s="24" t="s">
        <v>128</v>
      </c>
    </row>
    <row r="123" spans="1:23">
      <c r="A123" s="17" t="s">
        <v>96</v>
      </c>
      <c r="B123" s="17" t="s">
        <v>97</v>
      </c>
      <c r="C123" s="17" t="s">
        <v>75</v>
      </c>
      <c r="D123" s="17" t="s">
        <v>98</v>
      </c>
      <c r="E123" s="17" t="s">
        <v>99</v>
      </c>
      <c r="F123" s="17" t="s">
        <v>100</v>
      </c>
      <c r="G123" s="17" t="s">
        <v>101</v>
      </c>
      <c r="H123" s="17" t="s">
        <v>102</v>
      </c>
      <c r="I123" s="17" t="s">
        <v>103</v>
      </c>
      <c r="J123" s="17" t="s">
        <v>104</v>
      </c>
      <c r="K123" s="17" t="s">
        <v>105</v>
      </c>
      <c r="L123" s="17" t="s">
        <v>106</v>
      </c>
      <c r="M123" s="17" t="s">
        <v>107</v>
      </c>
      <c r="N123" s="17" t="s">
        <v>108</v>
      </c>
      <c r="O123" s="17" t="s">
        <v>109</v>
      </c>
      <c r="P123" s="17" t="s">
        <v>110</v>
      </c>
      <c r="Q123" s="17" t="s">
        <v>111</v>
      </c>
      <c r="R123" s="17" t="s">
        <v>112</v>
      </c>
      <c r="S123" s="17" t="s">
        <v>113</v>
      </c>
      <c r="T123" s="17" t="s">
        <v>114</v>
      </c>
      <c r="U123" s="17" t="s">
        <v>115</v>
      </c>
      <c r="V123" s="17" t="s">
        <v>116</v>
      </c>
      <c r="W123" s="17" t="s">
        <v>117</v>
      </c>
    </row>
    <row r="124" spans="1:23">
      <c r="A124" s="27" t="s">
        <v>36</v>
      </c>
      <c r="B124" s="27" t="s">
        <v>22</v>
      </c>
      <c r="C124" s="23">
        <v>12071.960138797742</v>
      </c>
      <c r="D124" s="23">
        <v>12836.036116600026</v>
      </c>
      <c r="E124" s="23">
        <v>13523.72031211851</v>
      </c>
      <c r="F124" s="23">
        <v>14178.882212638842</v>
      </c>
      <c r="G124" s="23">
        <v>14835.355512619</v>
      </c>
      <c r="H124" s="23">
        <v>15512.532593727105</v>
      </c>
      <c r="I124" s="23">
        <v>16239.550806999192</v>
      </c>
      <c r="J124" s="23">
        <v>16947.038604736314</v>
      </c>
      <c r="K124" s="23">
        <v>17304.930604934685</v>
      </c>
      <c r="L124" s="23">
        <v>17661.801147460927</v>
      </c>
      <c r="M124" s="23">
        <v>18071.83115291594</v>
      </c>
      <c r="N124" s="23">
        <v>18473.599193572991</v>
      </c>
      <c r="O124" s="23">
        <v>18889.932415008538</v>
      </c>
      <c r="P124" s="23">
        <v>19279.64626789093</v>
      </c>
      <c r="Q124" s="23">
        <v>19731.767400741577</v>
      </c>
      <c r="R124" s="23">
        <v>20174.560653686523</v>
      </c>
      <c r="S124" s="23">
        <v>20632.948364257813</v>
      </c>
      <c r="T124" s="23">
        <v>21060.857141494744</v>
      </c>
      <c r="U124" s="23">
        <v>21555.578598022457</v>
      </c>
      <c r="V124" s="23">
        <v>22035.236612319939</v>
      </c>
      <c r="W124" s="23">
        <v>22529.408044815056</v>
      </c>
    </row>
    <row r="125" spans="1:23">
      <c r="A125" s="27" t="s">
        <v>36</v>
      </c>
      <c r="B125" s="27" t="s">
        <v>73</v>
      </c>
      <c r="C125" s="23">
        <v>514.10635948181073</v>
      </c>
      <c r="D125" s="23">
        <v>585.34781932830629</v>
      </c>
      <c r="E125" s="23">
        <v>595.34373474120991</v>
      </c>
      <c r="F125" s="23">
        <v>685.96843051910184</v>
      </c>
      <c r="G125" s="23">
        <v>782.65927505492823</v>
      </c>
      <c r="H125" s="23">
        <v>866.76380538940282</v>
      </c>
      <c r="I125" s="23">
        <v>945.37481689453</v>
      </c>
      <c r="J125" s="23">
        <v>1004.6752109527569</v>
      </c>
      <c r="K125" s="23">
        <v>1060.4115810394267</v>
      </c>
      <c r="L125" s="23">
        <v>1110.6700286865218</v>
      </c>
      <c r="M125" s="23">
        <v>1327.6238899230934</v>
      </c>
      <c r="N125" s="23">
        <v>1440.0892715454088</v>
      </c>
      <c r="O125" s="23">
        <v>1591.4467544555639</v>
      </c>
      <c r="P125" s="23">
        <v>1669.9922637939435</v>
      </c>
      <c r="Q125" s="23">
        <v>1705.2060050964333</v>
      </c>
      <c r="R125" s="23">
        <v>1728.7142066955546</v>
      </c>
      <c r="S125" s="23">
        <v>1748.9505920410138</v>
      </c>
      <c r="T125" s="23">
        <v>1771.3652114868141</v>
      </c>
      <c r="U125" s="23">
        <v>1798.8911399841284</v>
      </c>
      <c r="V125" s="23">
        <v>1826.0495033264156</v>
      </c>
      <c r="W125" s="23">
        <v>1850.4802551269518</v>
      </c>
    </row>
    <row r="126" spans="1:23">
      <c r="A126" s="27" t="s">
        <v>36</v>
      </c>
      <c r="B126" s="27" t="s">
        <v>74</v>
      </c>
      <c r="C126" s="23">
        <v>514.10635948181073</v>
      </c>
      <c r="D126" s="23">
        <v>585.34781932830629</v>
      </c>
      <c r="E126" s="23">
        <v>595.34373474120991</v>
      </c>
      <c r="F126" s="23">
        <v>685.96843051910184</v>
      </c>
      <c r="G126" s="23">
        <v>782.65927505492823</v>
      </c>
      <c r="H126" s="23">
        <v>866.76380538940282</v>
      </c>
      <c r="I126" s="23">
        <v>945.37481689453</v>
      </c>
      <c r="J126" s="23">
        <v>1004.6752109527569</v>
      </c>
      <c r="K126" s="23">
        <v>1060.4115810394267</v>
      </c>
      <c r="L126" s="23">
        <v>1110.6700286865218</v>
      </c>
      <c r="M126" s="23">
        <v>1327.6238899230934</v>
      </c>
      <c r="N126" s="23">
        <v>1440.0892715454088</v>
      </c>
      <c r="O126" s="23">
        <v>1591.4467544555639</v>
      </c>
      <c r="P126" s="23">
        <v>1669.9922637939435</v>
      </c>
      <c r="Q126" s="23">
        <v>1705.2060050964333</v>
      </c>
      <c r="R126" s="23">
        <v>1728.7142066955546</v>
      </c>
      <c r="S126" s="23">
        <v>1748.9505920410138</v>
      </c>
      <c r="T126" s="23">
        <v>1771.3652114868141</v>
      </c>
      <c r="U126" s="23">
        <v>1798.8911399841284</v>
      </c>
      <c r="V126" s="23">
        <v>1826.0495033264156</v>
      </c>
      <c r="W126" s="23">
        <v>1850.4802551269518</v>
      </c>
    </row>
    <row r="128" spans="1:23">
      <c r="A128" s="17" t="s">
        <v>96</v>
      </c>
      <c r="B128" s="17" t="s">
        <v>97</v>
      </c>
      <c r="C128" s="17" t="s">
        <v>75</v>
      </c>
      <c r="D128" s="17" t="s">
        <v>98</v>
      </c>
      <c r="E128" s="17" t="s">
        <v>99</v>
      </c>
      <c r="F128" s="17" t="s">
        <v>100</v>
      </c>
      <c r="G128" s="17" t="s">
        <v>101</v>
      </c>
      <c r="H128" s="17" t="s">
        <v>102</v>
      </c>
      <c r="I128" s="17" t="s">
        <v>103</v>
      </c>
      <c r="J128" s="17" t="s">
        <v>104</v>
      </c>
      <c r="K128" s="17" t="s">
        <v>105</v>
      </c>
      <c r="L128" s="17" t="s">
        <v>106</v>
      </c>
      <c r="M128" s="17" t="s">
        <v>107</v>
      </c>
      <c r="N128" s="17" t="s">
        <v>108</v>
      </c>
      <c r="O128" s="17" t="s">
        <v>109</v>
      </c>
      <c r="P128" s="17" t="s">
        <v>110</v>
      </c>
      <c r="Q128" s="17" t="s">
        <v>111</v>
      </c>
      <c r="R128" s="17" t="s">
        <v>112</v>
      </c>
      <c r="S128" s="17" t="s">
        <v>113</v>
      </c>
      <c r="T128" s="17" t="s">
        <v>114</v>
      </c>
      <c r="U128" s="17" t="s">
        <v>115</v>
      </c>
      <c r="V128" s="17" t="s">
        <v>116</v>
      </c>
      <c r="W128" s="17" t="s">
        <v>117</v>
      </c>
    </row>
    <row r="129" spans="1:23">
      <c r="A129" s="27" t="s">
        <v>119</v>
      </c>
      <c r="B129" s="27" t="s">
        <v>22</v>
      </c>
      <c r="C129" s="23">
        <v>3430.8612365722602</v>
      </c>
      <c r="D129" s="23">
        <v>3527.2650756835878</v>
      </c>
      <c r="E129" s="23">
        <v>3614.3143005371039</v>
      </c>
      <c r="F129" s="23">
        <v>3699.374237060546</v>
      </c>
      <c r="G129" s="23">
        <v>3789.5904235839789</v>
      </c>
      <c r="H129" s="23">
        <v>3891.821502685546</v>
      </c>
      <c r="I129" s="23">
        <v>4014.3247680664063</v>
      </c>
      <c r="J129" s="23">
        <v>4133.0651550292914</v>
      </c>
      <c r="K129" s="23">
        <v>4245.4668579101563</v>
      </c>
      <c r="L129" s="23">
        <v>4356.5246887206977</v>
      </c>
      <c r="M129" s="23">
        <v>4487.0786437988227</v>
      </c>
      <c r="N129" s="23">
        <v>4613.9457397460928</v>
      </c>
      <c r="O129" s="23">
        <v>4737.3366088867178</v>
      </c>
      <c r="P129" s="23">
        <v>4858.6192321777344</v>
      </c>
      <c r="Q129" s="23">
        <v>5000.9755859375</v>
      </c>
      <c r="R129" s="23">
        <v>5145.5394897460928</v>
      </c>
      <c r="S129" s="23">
        <v>5282.1839599609375</v>
      </c>
      <c r="T129" s="23">
        <v>5417.1154174804678</v>
      </c>
      <c r="U129" s="23">
        <v>5576.6412963867178</v>
      </c>
      <c r="V129" s="23">
        <v>5731.6154174804678</v>
      </c>
      <c r="W129" s="23">
        <v>5876.7806396484375</v>
      </c>
    </row>
    <row r="130" spans="1:23">
      <c r="A130" s="27" t="s">
        <v>119</v>
      </c>
      <c r="B130" s="27" t="s">
        <v>73</v>
      </c>
      <c r="C130" s="23">
        <v>201.84254455566401</v>
      </c>
      <c r="D130" s="23">
        <v>215.095611572265</v>
      </c>
      <c r="E130" s="23">
        <v>216.04396057128901</v>
      </c>
      <c r="F130" s="23">
        <v>265.72991943359301</v>
      </c>
      <c r="G130" s="23">
        <v>303.27017211914</v>
      </c>
      <c r="H130" s="23">
        <v>339.03305053710898</v>
      </c>
      <c r="I130" s="23">
        <v>366.64245605468699</v>
      </c>
      <c r="J130" s="23">
        <v>391.37390136718699</v>
      </c>
      <c r="K130" s="23">
        <v>412.43353271484301</v>
      </c>
      <c r="L130" s="23">
        <v>431.02249145507801</v>
      </c>
      <c r="M130" s="23">
        <v>514.93591308593705</v>
      </c>
      <c r="N130" s="23">
        <v>565.510498046875</v>
      </c>
      <c r="O130" s="23">
        <v>621.43011474609295</v>
      </c>
      <c r="P130" s="23">
        <v>651.41375732421795</v>
      </c>
      <c r="Q130" s="23">
        <v>662.34844970703102</v>
      </c>
      <c r="R130" s="23">
        <v>668.20593261718705</v>
      </c>
      <c r="S130" s="23">
        <v>672.53076171875</v>
      </c>
      <c r="T130" s="23">
        <v>677.50091552734295</v>
      </c>
      <c r="U130" s="23">
        <v>684.75476074218705</v>
      </c>
      <c r="V130" s="23">
        <v>691.967041015625</v>
      </c>
      <c r="W130" s="23">
        <v>697.981689453125</v>
      </c>
    </row>
    <row r="131" spans="1:23">
      <c r="A131" s="27" t="s">
        <v>119</v>
      </c>
      <c r="B131" s="27" t="s">
        <v>74</v>
      </c>
      <c r="C131" s="23">
        <v>201.84254455566401</v>
      </c>
      <c r="D131" s="23">
        <v>215.095611572265</v>
      </c>
      <c r="E131" s="23">
        <v>216.04396057128901</v>
      </c>
      <c r="F131" s="23">
        <v>265.72991943359301</v>
      </c>
      <c r="G131" s="23">
        <v>303.27017211914</v>
      </c>
      <c r="H131" s="23">
        <v>339.03305053710898</v>
      </c>
      <c r="I131" s="23">
        <v>366.64245605468699</v>
      </c>
      <c r="J131" s="23">
        <v>391.37390136718699</v>
      </c>
      <c r="K131" s="23">
        <v>412.43353271484301</v>
      </c>
      <c r="L131" s="23">
        <v>431.02249145507801</v>
      </c>
      <c r="M131" s="23">
        <v>514.93591308593705</v>
      </c>
      <c r="N131" s="23">
        <v>565.510498046875</v>
      </c>
      <c r="O131" s="23">
        <v>621.43011474609295</v>
      </c>
      <c r="P131" s="23">
        <v>651.41375732421795</v>
      </c>
      <c r="Q131" s="23">
        <v>662.34844970703102</v>
      </c>
      <c r="R131" s="23">
        <v>668.20593261718705</v>
      </c>
      <c r="S131" s="23">
        <v>672.53076171875</v>
      </c>
      <c r="T131" s="23">
        <v>677.50091552734295</v>
      </c>
      <c r="U131" s="23">
        <v>684.75476074218705</v>
      </c>
      <c r="V131" s="23">
        <v>691.967041015625</v>
      </c>
      <c r="W131" s="23">
        <v>697.981689453125</v>
      </c>
    </row>
    <row r="133" spans="1:23">
      <c r="A133" s="17" t="s">
        <v>96</v>
      </c>
      <c r="B133" s="17" t="s">
        <v>97</v>
      </c>
      <c r="C133" s="17" t="s">
        <v>75</v>
      </c>
      <c r="D133" s="17" t="s">
        <v>98</v>
      </c>
      <c r="E133" s="17" t="s">
        <v>99</v>
      </c>
      <c r="F133" s="17" t="s">
        <v>100</v>
      </c>
      <c r="G133" s="17" t="s">
        <v>101</v>
      </c>
      <c r="H133" s="17" t="s">
        <v>102</v>
      </c>
      <c r="I133" s="17" t="s">
        <v>103</v>
      </c>
      <c r="J133" s="17" t="s">
        <v>104</v>
      </c>
      <c r="K133" s="17" t="s">
        <v>105</v>
      </c>
      <c r="L133" s="17" t="s">
        <v>106</v>
      </c>
      <c r="M133" s="17" t="s">
        <v>107</v>
      </c>
      <c r="N133" s="17" t="s">
        <v>108</v>
      </c>
      <c r="O133" s="17" t="s">
        <v>109</v>
      </c>
      <c r="P133" s="17" t="s">
        <v>110</v>
      </c>
      <c r="Q133" s="17" t="s">
        <v>111</v>
      </c>
      <c r="R133" s="17" t="s">
        <v>112</v>
      </c>
      <c r="S133" s="17" t="s">
        <v>113</v>
      </c>
      <c r="T133" s="17" t="s">
        <v>114</v>
      </c>
      <c r="U133" s="17" t="s">
        <v>115</v>
      </c>
      <c r="V133" s="17" t="s">
        <v>116</v>
      </c>
      <c r="W133" s="17" t="s">
        <v>117</v>
      </c>
    </row>
    <row r="134" spans="1:23">
      <c r="A134" s="27" t="s">
        <v>120</v>
      </c>
      <c r="B134" s="27" t="s">
        <v>22</v>
      </c>
      <c r="C134" s="23">
        <v>3741.723846435541</v>
      </c>
      <c r="D134" s="23">
        <v>3869.0980834960928</v>
      </c>
      <c r="E134" s="23">
        <v>3973.673461914057</v>
      </c>
      <c r="F134" s="23">
        <v>4075.85522460937</v>
      </c>
      <c r="G134" s="23">
        <v>4172.3139953613227</v>
      </c>
      <c r="H134" s="23">
        <v>4278.4140930175781</v>
      </c>
      <c r="I134" s="23">
        <v>4391.7894897460883</v>
      </c>
      <c r="J134" s="23">
        <v>4494.3399658203116</v>
      </c>
      <c r="K134" s="23">
        <v>4600.5328063964844</v>
      </c>
      <c r="L134" s="23">
        <v>4727.8011169433594</v>
      </c>
      <c r="M134" s="23">
        <v>4862.316619873046</v>
      </c>
      <c r="N134" s="23">
        <v>4995.4090576171866</v>
      </c>
      <c r="O134" s="23">
        <v>5135.1279296875</v>
      </c>
      <c r="P134" s="23">
        <v>5271.4915466308594</v>
      </c>
      <c r="Q134" s="23">
        <v>5416.5844116210928</v>
      </c>
      <c r="R134" s="23">
        <v>5560.3623657226563</v>
      </c>
      <c r="S134" s="23">
        <v>5711.0650634765616</v>
      </c>
      <c r="T134" s="23">
        <v>5858.7107238769531</v>
      </c>
      <c r="U134" s="23">
        <v>6015.5150146484366</v>
      </c>
      <c r="V134" s="23">
        <v>6171.5709838867178</v>
      </c>
      <c r="W134" s="23">
        <v>6334.8511962890625</v>
      </c>
    </row>
    <row r="135" spans="1:23">
      <c r="A135" s="27" t="s">
        <v>120</v>
      </c>
      <c r="B135" s="27" t="s">
        <v>73</v>
      </c>
      <c r="C135" s="23">
        <v>79.161880493164006</v>
      </c>
      <c r="D135" s="23">
        <v>80.045600891113196</v>
      </c>
      <c r="E135" s="23">
        <v>80.255348205566406</v>
      </c>
      <c r="F135" s="23">
        <v>91.958892822265597</v>
      </c>
      <c r="G135" s="23">
        <v>113.954055786132</v>
      </c>
      <c r="H135" s="23">
        <v>128.24385070800699</v>
      </c>
      <c r="I135" s="23">
        <v>144.30473327636699</v>
      </c>
      <c r="J135" s="23">
        <v>154.24789428710901</v>
      </c>
      <c r="K135" s="23">
        <v>164.57141113281199</v>
      </c>
      <c r="L135" s="23">
        <v>173.113525390625</v>
      </c>
      <c r="M135" s="23">
        <v>216.867752075195</v>
      </c>
      <c r="N135" s="23">
        <v>231.04341125488199</v>
      </c>
      <c r="O135" s="23">
        <v>257.05596923828102</v>
      </c>
      <c r="P135" s="23">
        <v>270.09039306640602</v>
      </c>
      <c r="Q135" s="23">
        <v>275.42254638671801</v>
      </c>
      <c r="R135" s="23">
        <v>278.82443237304602</v>
      </c>
      <c r="S135" s="23">
        <v>282.16778564453102</v>
      </c>
      <c r="T135" s="23">
        <v>286.325103759765</v>
      </c>
      <c r="U135" s="23">
        <v>290.98214721679602</v>
      </c>
      <c r="V135" s="23">
        <v>294.61746215820301</v>
      </c>
      <c r="W135" s="23">
        <v>297.25213623046801</v>
      </c>
    </row>
    <row r="136" spans="1:23">
      <c r="A136" s="27" t="s">
        <v>120</v>
      </c>
      <c r="B136" s="27" t="s">
        <v>74</v>
      </c>
      <c r="C136" s="23">
        <v>79.161880493164006</v>
      </c>
      <c r="D136" s="23">
        <v>80.045600891113196</v>
      </c>
      <c r="E136" s="23">
        <v>80.255348205566406</v>
      </c>
      <c r="F136" s="23">
        <v>91.958892822265597</v>
      </c>
      <c r="G136" s="23">
        <v>113.954055786132</v>
      </c>
      <c r="H136" s="23">
        <v>128.24385070800699</v>
      </c>
      <c r="I136" s="23">
        <v>144.30473327636699</v>
      </c>
      <c r="J136" s="23">
        <v>154.24789428710901</v>
      </c>
      <c r="K136" s="23">
        <v>164.57141113281199</v>
      </c>
      <c r="L136" s="23">
        <v>173.113525390625</v>
      </c>
      <c r="M136" s="23">
        <v>216.867752075195</v>
      </c>
      <c r="N136" s="23">
        <v>231.04341125488199</v>
      </c>
      <c r="O136" s="23">
        <v>257.05596923828102</v>
      </c>
      <c r="P136" s="23">
        <v>270.09039306640602</v>
      </c>
      <c r="Q136" s="23">
        <v>275.42254638671801</v>
      </c>
      <c r="R136" s="23">
        <v>278.82443237304602</v>
      </c>
      <c r="S136" s="23">
        <v>282.16778564453102</v>
      </c>
      <c r="T136" s="23">
        <v>286.325103759765</v>
      </c>
      <c r="U136" s="23">
        <v>290.98214721679602</v>
      </c>
      <c r="V136" s="23">
        <v>294.61746215820301</v>
      </c>
      <c r="W136" s="23">
        <v>297.25213623046801</v>
      </c>
    </row>
    <row r="138" spans="1:23">
      <c r="A138" s="17" t="s">
        <v>96</v>
      </c>
      <c r="B138" s="17" t="s">
        <v>97</v>
      </c>
      <c r="C138" s="17" t="s">
        <v>75</v>
      </c>
      <c r="D138" s="17" t="s">
        <v>98</v>
      </c>
      <c r="E138" s="17" t="s">
        <v>99</v>
      </c>
      <c r="F138" s="17" t="s">
        <v>100</v>
      </c>
      <c r="G138" s="17" t="s">
        <v>101</v>
      </c>
      <c r="H138" s="17" t="s">
        <v>102</v>
      </c>
      <c r="I138" s="17" t="s">
        <v>103</v>
      </c>
      <c r="J138" s="17" t="s">
        <v>104</v>
      </c>
      <c r="K138" s="17" t="s">
        <v>105</v>
      </c>
      <c r="L138" s="17" t="s">
        <v>106</v>
      </c>
      <c r="M138" s="17" t="s">
        <v>107</v>
      </c>
      <c r="N138" s="17" t="s">
        <v>108</v>
      </c>
      <c r="O138" s="17" t="s">
        <v>109</v>
      </c>
      <c r="P138" s="17" t="s">
        <v>110</v>
      </c>
      <c r="Q138" s="17" t="s">
        <v>111</v>
      </c>
      <c r="R138" s="17" t="s">
        <v>112</v>
      </c>
      <c r="S138" s="17" t="s">
        <v>113</v>
      </c>
      <c r="T138" s="17" t="s">
        <v>114</v>
      </c>
      <c r="U138" s="17" t="s">
        <v>115</v>
      </c>
      <c r="V138" s="17" t="s">
        <v>116</v>
      </c>
      <c r="W138" s="17" t="s">
        <v>117</v>
      </c>
    </row>
    <row r="139" spans="1:23">
      <c r="A139" s="27" t="s">
        <v>121</v>
      </c>
      <c r="B139" s="27" t="s">
        <v>22</v>
      </c>
      <c r="C139" s="23">
        <v>3041.462371826171</v>
      </c>
      <c r="D139" s="23">
        <v>3518.175659179687</v>
      </c>
      <c r="E139" s="23">
        <v>3971.6672973632758</v>
      </c>
      <c r="F139" s="23">
        <v>4412.089324951171</v>
      </c>
      <c r="G139" s="23">
        <v>4853.2750244140616</v>
      </c>
      <c r="H139" s="23">
        <v>5291.2838439941397</v>
      </c>
      <c r="I139" s="23">
        <v>5750.2359924316397</v>
      </c>
      <c r="J139" s="23">
        <v>6186.4027099609366</v>
      </c>
      <c r="K139" s="23">
        <v>6286.9320373535147</v>
      </c>
      <c r="L139" s="23">
        <v>6368.0062866210928</v>
      </c>
      <c r="M139" s="23">
        <v>6473.0152282714844</v>
      </c>
      <c r="N139" s="23">
        <v>6560.8447570800781</v>
      </c>
      <c r="O139" s="23">
        <v>6673.5508422851563</v>
      </c>
      <c r="P139" s="23">
        <v>6766.6423950195313</v>
      </c>
      <c r="Q139" s="23">
        <v>6889.6154174804678</v>
      </c>
      <c r="R139" s="23">
        <v>6988.2176513671866</v>
      </c>
      <c r="S139" s="23">
        <v>7116.9713134765625</v>
      </c>
      <c r="T139" s="23">
        <v>7221.5689697265625</v>
      </c>
      <c r="U139" s="23">
        <v>7356.4660034179678</v>
      </c>
      <c r="V139" s="23">
        <v>7467.3853759765625</v>
      </c>
      <c r="W139" s="23">
        <v>7608.9017333984375</v>
      </c>
    </row>
    <row r="140" spans="1:23">
      <c r="A140" s="27" t="s">
        <v>121</v>
      </c>
      <c r="B140" s="27" t="s">
        <v>73</v>
      </c>
      <c r="C140" s="23">
        <v>115.73927307128901</v>
      </c>
      <c r="D140" s="23">
        <v>131.96348571777301</v>
      </c>
      <c r="E140" s="23">
        <v>134.01075744628901</v>
      </c>
      <c r="F140" s="23">
        <v>154.29414367675699</v>
      </c>
      <c r="G140" s="23">
        <v>181.577865600585</v>
      </c>
      <c r="H140" s="23">
        <v>200.44631958007801</v>
      </c>
      <c r="I140" s="23">
        <v>222.34645080566401</v>
      </c>
      <c r="J140" s="23">
        <v>237.77224731445301</v>
      </c>
      <c r="K140" s="23">
        <v>255.91850280761699</v>
      </c>
      <c r="L140" s="23">
        <v>272.17303466796801</v>
      </c>
      <c r="M140" s="23">
        <v>349.34982299804602</v>
      </c>
      <c r="N140" s="23">
        <v>389.071533203125</v>
      </c>
      <c r="O140" s="23">
        <v>447.97399902343699</v>
      </c>
      <c r="P140" s="23">
        <v>474.75677490234301</v>
      </c>
      <c r="Q140" s="23">
        <v>488.09906005859301</v>
      </c>
      <c r="R140" s="23">
        <v>497.51296997070301</v>
      </c>
      <c r="S140" s="23">
        <v>505.45257568359301</v>
      </c>
      <c r="T140" s="23">
        <v>513.92169189453102</v>
      </c>
      <c r="U140" s="23">
        <v>524.21350097656205</v>
      </c>
      <c r="V140" s="23">
        <v>535.067626953125</v>
      </c>
      <c r="W140" s="23">
        <v>545.44842529296795</v>
      </c>
    </row>
    <row r="141" spans="1:23">
      <c r="A141" s="27" t="s">
        <v>121</v>
      </c>
      <c r="B141" s="27" t="s">
        <v>74</v>
      </c>
      <c r="C141" s="23">
        <v>115.73927307128901</v>
      </c>
      <c r="D141" s="23">
        <v>131.96348571777301</v>
      </c>
      <c r="E141" s="23">
        <v>134.01075744628901</v>
      </c>
      <c r="F141" s="23">
        <v>154.29414367675699</v>
      </c>
      <c r="G141" s="23">
        <v>181.577865600585</v>
      </c>
      <c r="H141" s="23">
        <v>200.44631958007801</v>
      </c>
      <c r="I141" s="23">
        <v>222.34645080566401</v>
      </c>
      <c r="J141" s="23">
        <v>237.77224731445301</v>
      </c>
      <c r="K141" s="23">
        <v>255.91850280761699</v>
      </c>
      <c r="L141" s="23">
        <v>272.17303466796801</v>
      </c>
      <c r="M141" s="23">
        <v>349.34982299804602</v>
      </c>
      <c r="N141" s="23">
        <v>389.071533203125</v>
      </c>
      <c r="O141" s="23">
        <v>447.97399902343699</v>
      </c>
      <c r="P141" s="23">
        <v>474.75677490234301</v>
      </c>
      <c r="Q141" s="23">
        <v>488.09906005859301</v>
      </c>
      <c r="R141" s="23">
        <v>497.51296997070301</v>
      </c>
      <c r="S141" s="23">
        <v>505.45257568359301</v>
      </c>
      <c r="T141" s="23">
        <v>513.92169189453102</v>
      </c>
      <c r="U141" s="23">
        <v>524.21350097656205</v>
      </c>
      <c r="V141" s="23">
        <v>535.067626953125</v>
      </c>
      <c r="W141" s="23">
        <v>545.44842529296795</v>
      </c>
    </row>
    <row r="143" spans="1:23">
      <c r="A143" s="17" t="s">
        <v>96</v>
      </c>
      <c r="B143" s="17" t="s">
        <v>97</v>
      </c>
      <c r="C143" s="17" t="s">
        <v>75</v>
      </c>
      <c r="D143" s="17" t="s">
        <v>98</v>
      </c>
      <c r="E143" s="17" t="s">
        <v>99</v>
      </c>
      <c r="F143" s="17" t="s">
        <v>100</v>
      </c>
      <c r="G143" s="17" t="s">
        <v>101</v>
      </c>
      <c r="H143" s="17" t="s">
        <v>102</v>
      </c>
      <c r="I143" s="17" t="s">
        <v>103</v>
      </c>
      <c r="J143" s="17" t="s">
        <v>104</v>
      </c>
      <c r="K143" s="17" t="s">
        <v>105</v>
      </c>
      <c r="L143" s="17" t="s">
        <v>106</v>
      </c>
      <c r="M143" s="17" t="s">
        <v>107</v>
      </c>
      <c r="N143" s="17" t="s">
        <v>108</v>
      </c>
      <c r="O143" s="17" t="s">
        <v>109</v>
      </c>
      <c r="P143" s="17" t="s">
        <v>110</v>
      </c>
      <c r="Q143" s="17" t="s">
        <v>111</v>
      </c>
      <c r="R143" s="17" t="s">
        <v>112</v>
      </c>
      <c r="S143" s="17" t="s">
        <v>113</v>
      </c>
      <c r="T143" s="17" t="s">
        <v>114</v>
      </c>
      <c r="U143" s="17" t="s">
        <v>115</v>
      </c>
      <c r="V143" s="17" t="s">
        <v>116</v>
      </c>
      <c r="W143" s="17" t="s">
        <v>117</v>
      </c>
    </row>
    <row r="144" spans="1:23">
      <c r="A144" s="27" t="s">
        <v>122</v>
      </c>
      <c r="B144" s="27" t="s">
        <v>22</v>
      </c>
      <c r="C144" s="23">
        <v>1673.466720581047</v>
      </c>
      <c r="D144" s="23">
        <v>1732.869384765622</v>
      </c>
      <c r="E144" s="23">
        <v>1772.197753906247</v>
      </c>
      <c r="F144" s="23">
        <v>1795.639770507807</v>
      </c>
      <c r="G144" s="23">
        <v>1822.1359252929631</v>
      </c>
      <c r="H144" s="23">
        <v>1849.3844299316349</v>
      </c>
      <c r="I144" s="23">
        <v>1879.1234436035099</v>
      </c>
      <c r="J144" s="23">
        <v>1926.8971252441329</v>
      </c>
      <c r="K144" s="23">
        <v>1963.3836059570231</v>
      </c>
      <c r="L144" s="23">
        <v>1998.2746887206999</v>
      </c>
      <c r="M144" s="23">
        <v>2035.4872436523381</v>
      </c>
      <c r="N144" s="23">
        <v>2084.6971435546802</v>
      </c>
      <c r="O144" s="23">
        <v>2122.6241455078052</v>
      </c>
      <c r="P144" s="23">
        <v>2158.9148254394531</v>
      </c>
      <c r="Q144" s="23">
        <v>2197.7059631347652</v>
      </c>
      <c r="R144" s="23">
        <v>2248.5938110351563</v>
      </c>
      <c r="S144" s="23">
        <v>2288.067596435546</v>
      </c>
      <c r="T144" s="23">
        <v>2325.9800109863199</v>
      </c>
      <c r="U144" s="23">
        <v>2366.3689270019531</v>
      </c>
      <c r="V144" s="23">
        <v>2418.8951721191352</v>
      </c>
      <c r="W144" s="23">
        <v>2460.0783081054628</v>
      </c>
    </row>
    <row r="145" spans="1:23">
      <c r="A145" s="27" t="s">
        <v>122</v>
      </c>
      <c r="B145" s="27" t="s">
        <v>73</v>
      </c>
      <c r="C145" s="23">
        <v>103.877708435058</v>
      </c>
      <c r="D145" s="23">
        <v>144.69476318359301</v>
      </c>
      <c r="E145" s="23">
        <v>151.60932922363199</v>
      </c>
      <c r="F145" s="23">
        <v>158.56797790527301</v>
      </c>
      <c r="G145" s="23">
        <v>166.18917846679599</v>
      </c>
      <c r="H145" s="23">
        <v>178.847900390625</v>
      </c>
      <c r="I145" s="23">
        <v>189.38829040527301</v>
      </c>
      <c r="J145" s="23">
        <v>197.34640502929599</v>
      </c>
      <c r="K145" s="23">
        <v>202.09851074218699</v>
      </c>
      <c r="L145" s="23">
        <v>207.77288818359301</v>
      </c>
      <c r="M145" s="23">
        <v>213.708404541015</v>
      </c>
      <c r="N145" s="23">
        <v>219.90220642089801</v>
      </c>
      <c r="O145" s="23">
        <v>227.00971984863199</v>
      </c>
      <c r="P145" s="23">
        <v>234.0224609375</v>
      </c>
      <c r="Q145" s="23">
        <v>239.19476318359301</v>
      </c>
      <c r="R145" s="23">
        <v>243.935455322265</v>
      </c>
      <c r="S145" s="23">
        <v>248.57518005371</v>
      </c>
      <c r="T145" s="23">
        <v>253.40130615234301</v>
      </c>
      <c r="U145" s="23">
        <v>258.59197998046801</v>
      </c>
      <c r="V145" s="23">
        <v>263.88610839843699</v>
      </c>
      <c r="W145" s="23">
        <v>269.1748046875</v>
      </c>
    </row>
    <row r="146" spans="1:23">
      <c r="A146" s="27" t="s">
        <v>122</v>
      </c>
      <c r="B146" s="27" t="s">
        <v>74</v>
      </c>
      <c r="C146" s="23">
        <v>103.877708435058</v>
      </c>
      <c r="D146" s="23">
        <v>144.69476318359301</v>
      </c>
      <c r="E146" s="23">
        <v>151.60932922363199</v>
      </c>
      <c r="F146" s="23">
        <v>158.56797790527301</v>
      </c>
      <c r="G146" s="23">
        <v>166.18917846679599</v>
      </c>
      <c r="H146" s="23">
        <v>178.847900390625</v>
      </c>
      <c r="I146" s="23">
        <v>189.38829040527301</v>
      </c>
      <c r="J146" s="23">
        <v>197.34640502929599</v>
      </c>
      <c r="K146" s="23">
        <v>202.09851074218699</v>
      </c>
      <c r="L146" s="23">
        <v>207.77288818359301</v>
      </c>
      <c r="M146" s="23">
        <v>213.708404541015</v>
      </c>
      <c r="N146" s="23">
        <v>219.90220642089801</v>
      </c>
      <c r="O146" s="23">
        <v>227.00971984863199</v>
      </c>
      <c r="P146" s="23">
        <v>234.0224609375</v>
      </c>
      <c r="Q146" s="23">
        <v>239.19476318359301</v>
      </c>
      <c r="R146" s="23">
        <v>243.935455322265</v>
      </c>
      <c r="S146" s="23">
        <v>248.57518005371</v>
      </c>
      <c r="T146" s="23">
        <v>253.40130615234301</v>
      </c>
      <c r="U146" s="23">
        <v>258.59197998046801</v>
      </c>
      <c r="V146" s="23">
        <v>263.88610839843699</v>
      </c>
      <c r="W146" s="23">
        <v>269.1748046875</v>
      </c>
    </row>
    <row r="148" spans="1:23">
      <c r="A148" s="17" t="s">
        <v>96</v>
      </c>
      <c r="B148" s="17" t="s">
        <v>97</v>
      </c>
      <c r="C148" s="17" t="s">
        <v>75</v>
      </c>
      <c r="D148" s="17" t="s">
        <v>98</v>
      </c>
      <c r="E148" s="17" t="s">
        <v>99</v>
      </c>
      <c r="F148" s="17" t="s">
        <v>100</v>
      </c>
      <c r="G148" s="17" t="s">
        <v>101</v>
      </c>
      <c r="H148" s="17" t="s">
        <v>102</v>
      </c>
      <c r="I148" s="17" t="s">
        <v>103</v>
      </c>
      <c r="J148" s="17" t="s">
        <v>104</v>
      </c>
      <c r="K148" s="17" t="s">
        <v>105</v>
      </c>
      <c r="L148" s="17" t="s">
        <v>106</v>
      </c>
      <c r="M148" s="17" t="s">
        <v>107</v>
      </c>
      <c r="N148" s="17" t="s">
        <v>108</v>
      </c>
      <c r="O148" s="17" t="s">
        <v>109</v>
      </c>
      <c r="P148" s="17" t="s">
        <v>110</v>
      </c>
      <c r="Q148" s="17" t="s">
        <v>111</v>
      </c>
      <c r="R148" s="17" t="s">
        <v>112</v>
      </c>
      <c r="S148" s="17" t="s">
        <v>113</v>
      </c>
      <c r="T148" s="17" t="s">
        <v>114</v>
      </c>
      <c r="U148" s="17" t="s">
        <v>115</v>
      </c>
      <c r="V148" s="17" t="s">
        <v>116</v>
      </c>
      <c r="W148" s="17" t="s">
        <v>117</v>
      </c>
    </row>
    <row r="149" spans="1:23">
      <c r="A149" s="27" t="s">
        <v>123</v>
      </c>
      <c r="B149" s="27" t="s">
        <v>22</v>
      </c>
      <c r="C149" s="23">
        <v>184.44596338272007</v>
      </c>
      <c r="D149" s="23">
        <v>188.62791347503588</v>
      </c>
      <c r="E149" s="23">
        <v>191.86749839782678</v>
      </c>
      <c r="F149" s="23">
        <v>195.92365550994819</v>
      </c>
      <c r="G149" s="23">
        <v>198.0401439666739</v>
      </c>
      <c r="H149" s="23">
        <v>201.6287240982052</v>
      </c>
      <c r="I149" s="23">
        <v>204.07711315154938</v>
      </c>
      <c r="J149" s="23">
        <v>206.33364868164</v>
      </c>
      <c r="K149" s="23">
        <v>208.6152973175046</v>
      </c>
      <c r="L149" s="23">
        <v>211.19436645507778</v>
      </c>
      <c r="M149" s="23">
        <v>213.93341732025101</v>
      </c>
      <c r="N149" s="23">
        <v>218.70249557495112</v>
      </c>
      <c r="O149" s="23">
        <v>221.29288864135708</v>
      </c>
      <c r="P149" s="23">
        <v>223.97826862335111</v>
      </c>
      <c r="Q149" s="23">
        <v>226.88602256774882</v>
      </c>
      <c r="R149" s="23">
        <v>231.84733581542952</v>
      </c>
      <c r="S149" s="23">
        <v>234.6604309082025</v>
      </c>
      <c r="T149" s="23">
        <v>237.48201942443819</v>
      </c>
      <c r="U149" s="23">
        <v>240.5873565673821</v>
      </c>
      <c r="V149" s="23">
        <v>245.7696628570547</v>
      </c>
      <c r="W149" s="23">
        <v>248.79616737365671</v>
      </c>
    </row>
    <row r="150" spans="1:23">
      <c r="A150" s="27" t="s">
        <v>123</v>
      </c>
      <c r="B150" s="27" t="s">
        <v>73</v>
      </c>
      <c r="C150" s="23">
        <v>13.4849529266357</v>
      </c>
      <c r="D150" s="23">
        <v>13.548357963561999</v>
      </c>
      <c r="E150" s="23">
        <v>13.4243392944335</v>
      </c>
      <c r="F150" s="23">
        <v>15.417496681213301</v>
      </c>
      <c r="G150" s="23">
        <v>17.668003082275298</v>
      </c>
      <c r="H150" s="23">
        <v>20.192684173583899</v>
      </c>
      <c r="I150" s="23">
        <v>22.692886352538999</v>
      </c>
      <c r="J150" s="23">
        <v>23.9347629547119</v>
      </c>
      <c r="K150" s="23">
        <v>25.389623641967699</v>
      </c>
      <c r="L150" s="23">
        <v>26.588088989257798</v>
      </c>
      <c r="M150" s="23">
        <v>32.761997222900298</v>
      </c>
      <c r="N150" s="23">
        <v>34.561622619628899</v>
      </c>
      <c r="O150" s="23">
        <v>37.976951599121001</v>
      </c>
      <c r="P150" s="23">
        <v>39.708877563476499</v>
      </c>
      <c r="Q150" s="23">
        <v>40.141185760497997</v>
      </c>
      <c r="R150" s="23">
        <v>40.235416412353501</v>
      </c>
      <c r="S150" s="23">
        <v>40.224288940429602</v>
      </c>
      <c r="T150" s="23">
        <v>40.216194152832003</v>
      </c>
      <c r="U150" s="23">
        <v>40.348751068115199</v>
      </c>
      <c r="V150" s="23">
        <v>40.511264801025298</v>
      </c>
      <c r="W150" s="23">
        <v>40.623199462890597</v>
      </c>
    </row>
    <row r="151" spans="1:23">
      <c r="A151" s="27" t="s">
        <v>123</v>
      </c>
      <c r="B151" s="27" t="s">
        <v>74</v>
      </c>
      <c r="C151" s="23">
        <v>13.4849529266357</v>
      </c>
      <c r="D151" s="23">
        <v>13.548357963561999</v>
      </c>
      <c r="E151" s="23">
        <v>13.4243392944335</v>
      </c>
      <c r="F151" s="23">
        <v>15.417496681213301</v>
      </c>
      <c r="G151" s="23">
        <v>17.668003082275298</v>
      </c>
      <c r="H151" s="23">
        <v>20.192684173583899</v>
      </c>
      <c r="I151" s="23">
        <v>22.692886352538999</v>
      </c>
      <c r="J151" s="23">
        <v>23.9347629547119</v>
      </c>
      <c r="K151" s="23">
        <v>25.389623641967699</v>
      </c>
      <c r="L151" s="23">
        <v>26.588088989257798</v>
      </c>
      <c r="M151" s="23">
        <v>32.761997222900298</v>
      </c>
      <c r="N151" s="23">
        <v>34.561622619628899</v>
      </c>
      <c r="O151" s="23">
        <v>37.976951599121001</v>
      </c>
      <c r="P151" s="23">
        <v>39.708877563476499</v>
      </c>
      <c r="Q151" s="23">
        <v>40.141185760497997</v>
      </c>
      <c r="R151" s="23">
        <v>40.235416412353501</v>
      </c>
      <c r="S151" s="23">
        <v>40.224288940429602</v>
      </c>
      <c r="T151" s="23">
        <v>40.216194152832003</v>
      </c>
      <c r="U151" s="23">
        <v>40.348751068115199</v>
      </c>
      <c r="V151" s="23">
        <v>40.511264801025298</v>
      </c>
      <c r="W151" s="23">
        <v>40.623199462890597</v>
      </c>
    </row>
    <row r="153" spans="1:23" collapsed="1"/>
    <row r="154" spans="1:23">
      <c r="A154" s="7" t="s">
        <v>93</v>
      </c>
    </row>
  </sheetData>
  <sheetProtection algorithmName="SHA-512" hashValue="XJIOIo0UANp8w+0RSgdKUMSAaM50j0LJ3s4Sh/1T0/lD2Aik7H9MPxfZD8SDacp2H/CXmBcP9nPCaYWYMqCRUg==" saltValue="PXggb2qq25JUQ0YsRE40Ag=="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B14891"/>
  </sheetPr>
  <dimension ref="A1:W12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147</v>
      </c>
      <c r="B1" s="17"/>
      <c r="C1" s="17"/>
      <c r="D1" s="17"/>
      <c r="E1" s="17"/>
      <c r="F1" s="17"/>
      <c r="G1" s="17"/>
      <c r="H1" s="17"/>
      <c r="I1" s="17"/>
      <c r="J1" s="17"/>
      <c r="K1" s="17"/>
      <c r="L1" s="17"/>
      <c r="M1" s="17"/>
      <c r="N1" s="17"/>
      <c r="O1" s="17"/>
      <c r="P1" s="17"/>
      <c r="Q1" s="17"/>
      <c r="R1" s="17"/>
      <c r="S1" s="17"/>
      <c r="T1" s="17"/>
      <c r="U1" s="17"/>
      <c r="V1" s="17"/>
      <c r="W1" s="17"/>
    </row>
    <row r="2" spans="1:23">
      <c r="A2" s="26" t="s">
        <v>50</v>
      </c>
      <c r="B2" s="16" t="s">
        <v>130</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280922.92079999996</v>
      </c>
      <c r="D6" s="23">
        <v>254363.16392545402</v>
      </c>
      <c r="E6" s="23">
        <v>236959.17579870467</v>
      </c>
      <c r="F6" s="23">
        <v>214134.72030348697</v>
      </c>
      <c r="G6" s="23">
        <v>197583.45179023495</v>
      </c>
      <c r="H6" s="23">
        <v>178973.74139144013</v>
      </c>
      <c r="I6" s="23">
        <v>165776.91687674384</v>
      </c>
      <c r="J6" s="23">
        <v>155883.15961867518</v>
      </c>
      <c r="K6" s="23">
        <v>114578.41495996794</v>
      </c>
      <c r="L6" s="23">
        <v>104113.81025407612</v>
      </c>
      <c r="M6" s="23">
        <v>93911.71293839952</v>
      </c>
      <c r="N6" s="23">
        <v>90654.570278410407</v>
      </c>
      <c r="O6" s="23">
        <v>84847.145643242256</v>
      </c>
      <c r="P6" s="23">
        <v>79197.78373501118</v>
      </c>
      <c r="Q6" s="23">
        <v>72212.329988019599</v>
      </c>
      <c r="R6" s="23">
        <v>68245.765223225768</v>
      </c>
      <c r="S6" s="23">
        <v>66637.265903348016</v>
      </c>
      <c r="T6" s="23">
        <v>62323.988201356464</v>
      </c>
      <c r="U6" s="23">
        <v>57045.40939381723</v>
      </c>
      <c r="V6" s="23">
        <v>51511.83547342485</v>
      </c>
      <c r="W6" s="23">
        <v>48049.624478712976</v>
      </c>
    </row>
    <row r="7" spans="1:23">
      <c r="A7" s="27" t="s">
        <v>36</v>
      </c>
      <c r="B7" s="27" t="s">
        <v>67</v>
      </c>
      <c r="C7" s="23">
        <v>89614.773400000005</v>
      </c>
      <c r="D7" s="23">
        <v>76270.568499999994</v>
      </c>
      <c r="E7" s="23">
        <v>78168.956000000006</v>
      </c>
      <c r="F7" s="23">
        <v>75466.930500000002</v>
      </c>
      <c r="G7" s="23">
        <v>68053.695999999996</v>
      </c>
      <c r="H7" s="23">
        <v>61603.709000000003</v>
      </c>
      <c r="I7" s="23">
        <v>46523.597099999992</v>
      </c>
      <c r="J7" s="23">
        <v>43915.989300000001</v>
      </c>
      <c r="K7" s="23">
        <v>40170.195822948146</v>
      </c>
      <c r="L7" s="23">
        <v>36689.042056194834</v>
      </c>
      <c r="M7" s="23">
        <v>32047.514103913651</v>
      </c>
      <c r="N7" s="23">
        <v>29788.789865189883</v>
      </c>
      <c r="O7" s="23">
        <v>26983.080060421369</v>
      </c>
      <c r="P7" s="23">
        <v>25171.208201078582</v>
      </c>
      <c r="Q7" s="23">
        <v>22914.109325107689</v>
      </c>
      <c r="R7" s="23">
        <v>21980.785443754747</v>
      </c>
      <c r="S7" s="23">
        <v>20545.650804738852</v>
      </c>
      <c r="T7" s="23">
        <v>19606.904144261684</v>
      </c>
      <c r="U7" s="23">
        <v>17824.190977506056</v>
      </c>
      <c r="V7" s="23">
        <v>16857.000472883112</v>
      </c>
      <c r="W7" s="23">
        <v>16705.013011999999</v>
      </c>
    </row>
    <row r="8" spans="1:23">
      <c r="A8" s="27" t="s">
        <v>36</v>
      </c>
      <c r="B8" s="27" t="s">
        <v>18</v>
      </c>
      <c r="C8" s="23">
        <v>13841.77221102301</v>
      </c>
      <c r="D8" s="23">
        <v>12844.039735648887</v>
      </c>
      <c r="E8" s="23">
        <v>9934.2988717697353</v>
      </c>
      <c r="F8" s="23">
        <v>8464.8041153885752</v>
      </c>
      <c r="G8" s="23">
        <v>7809.6852100144715</v>
      </c>
      <c r="H8" s="23">
        <v>7240.9694297171418</v>
      </c>
      <c r="I8" s="23">
        <v>6713.5198797065023</v>
      </c>
      <c r="J8" s="23">
        <v>6239.2521201726513</v>
      </c>
      <c r="K8" s="23">
        <v>5774.7165322387455</v>
      </c>
      <c r="L8" s="23">
        <v>5367.3351890880267</v>
      </c>
      <c r="M8" s="23">
        <v>4956.811380400487</v>
      </c>
      <c r="N8" s="23">
        <v>4605.1970552007879</v>
      </c>
      <c r="O8" s="23">
        <v>4282.1433350086554</v>
      </c>
      <c r="P8" s="23">
        <v>3946.6861566520697</v>
      </c>
      <c r="Q8" s="23">
        <v>3661.3392034768212</v>
      </c>
      <c r="R8" s="23">
        <v>3305.9944760189437</v>
      </c>
      <c r="S8" s="23">
        <v>2602.4141419217176</v>
      </c>
      <c r="T8" s="23">
        <v>2411.9801799022862</v>
      </c>
      <c r="U8" s="23">
        <v>2676.1126789507034</v>
      </c>
      <c r="V8" s="23">
        <v>1764.6523035135924</v>
      </c>
      <c r="W8" s="23">
        <v>2401.0207647880188</v>
      </c>
    </row>
    <row r="9" spans="1:23">
      <c r="A9" s="27" t="s">
        <v>36</v>
      </c>
      <c r="B9" s="27" t="s">
        <v>28</v>
      </c>
      <c r="C9" s="23">
        <v>2034.819786</v>
      </c>
      <c r="D9" s="23">
        <v>1540.5980980000002</v>
      </c>
      <c r="E9" s="23">
        <v>1551.528955</v>
      </c>
      <c r="F9" s="23">
        <v>481.38755077542027</v>
      </c>
      <c r="G9" s="23">
        <v>440.72166073144371</v>
      </c>
      <c r="H9" s="23">
        <v>411.09613139999999</v>
      </c>
      <c r="I9" s="23">
        <v>379.48419702000001</v>
      </c>
      <c r="J9" s="23">
        <v>355.35305540000002</v>
      </c>
      <c r="K9" s="23">
        <v>326.84348949999998</v>
      </c>
      <c r="L9" s="23">
        <v>301.01931073695022</v>
      </c>
      <c r="M9" s="23">
        <v>278.61490077521461</v>
      </c>
      <c r="N9" s="23">
        <v>261.84505239999999</v>
      </c>
      <c r="O9" s="23">
        <v>243.32706332368952</v>
      </c>
      <c r="P9" s="23">
        <v>223.71494100278687</v>
      </c>
      <c r="Q9" s="23">
        <v>156.33552880000002</v>
      </c>
      <c r="R9" s="23">
        <v>144.04811039999998</v>
      </c>
      <c r="S9" s="23">
        <v>138.40124399999999</v>
      </c>
      <c r="T9" s="23">
        <v>127.4567876</v>
      </c>
      <c r="U9" s="23">
        <v>114.58636</v>
      </c>
      <c r="V9" s="23">
        <v>105.25578</v>
      </c>
      <c r="W9" s="23">
        <v>96.807929999999999</v>
      </c>
    </row>
    <row r="10" spans="1:23">
      <c r="A10" s="27" t="s">
        <v>36</v>
      </c>
      <c r="B10" s="27" t="s">
        <v>62</v>
      </c>
      <c r="C10" s="23">
        <v>173.46655385832617</v>
      </c>
      <c r="D10" s="23">
        <v>206.05005974554444</v>
      </c>
      <c r="E10" s="23">
        <v>502.89828472755829</v>
      </c>
      <c r="F10" s="23">
        <v>1.40062250543268</v>
      </c>
      <c r="G10" s="23">
        <v>7.4429612099999987E-5</v>
      </c>
      <c r="H10" s="23">
        <v>6.1050867742542998</v>
      </c>
      <c r="I10" s="23">
        <v>4.9625592377347099</v>
      </c>
      <c r="J10" s="23">
        <v>10.335388643424148</v>
      </c>
      <c r="K10" s="23">
        <v>6.2688222510168288</v>
      </c>
      <c r="L10" s="23">
        <v>6.7393778769999981E-5</v>
      </c>
      <c r="M10" s="23">
        <v>0.48329630489777003</v>
      </c>
      <c r="N10" s="23">
        <v>74.335192786323034</v>
      </c>
      <c r="O10" s="23">
        <v>15.050713959895184</v>
      </c>
      <c r="P10" s="23">
        <v>17.008261158708908</v>
      </c>
      <c r="Q10" s="23">
        <v>78.286819618068037</v>
      </c>
      <c r="R10" s="23">
        <v>121.96836869391601</v>
      </c>
      <c r="S10" s="23">
        <v>297.8025060291011</v>
      </c>
      <c r="T10" s="23">
        <v>248.89701959700108</v>
      </c>
      <c r="U10" s="23">
        <v>449.53419599998034</v>
      </c>
      <c r="V10" s="23">
        <v>149.62766276525247</v>
      </c>
      <c r="W10" s="23">
        <v>160.01496929091292</v>
      </c>
    </row>
    <row r="11" spans="1:23">
      <c r="A11" s="27" t="s">
        <v>36</v>
      </c>
      <c r="B11" s="27" t="s">
        <v>61</v>
      </c>
      <c r="C11" s="23">
        <v>78580.703609999997</v>
      </c>
      <c r="D11" s="23">
        <v>75893.39834</v>
      </c>
      <c r="E11" s="23">
        <v>66434.821049999999</v>
      </c>
      <c r="F11" s="23">
        <v>69402.830209999986</v>
      </c>
      <c r="G11" s="23">
        <v>65713.784895000004</v>
      </c>
      <c r="H11" s="23">
        <v>45242.969360000003</v>
      </c>
      <c r="I11" s="23">
        <v>56789.489639999993</v>
      </c>
      <c r="J11" s="23">
        <v>59075.094379999995</v>
      </c>
      <c r="K11" s="23">
        <v>48256.768670000005</v>
      </c>
      <c r="L11" s="23">
        <v>44562.292350000003</v>
      </c>
      <c r="M11" s="23">
        <v>37451.206749999998</v>
      </c>
      <c r="N11" s="23">
        <v>35124.015160000003</v>
      </c>
      <c r="O11" s="23">
        <v>34830.299010000002</v>
      </c>
      <c r="P11" s="23">
        <v>32160.222260000002</v>
      </c>
      <c r="Q11" s="23">
        <v>29058.92582</v>
      </c>
      <c r="R11" s="23">
        <v>26095.298890000002</v>
      </c>
      <c r="S11" s="23">
        <v>28409.61825</v>
      </c>
      <c r="T11" s="23">
        <v>24061.828820000002</v>
      </c>
      <c r="U11" s="23">
        <v>21321.645129999997</v>
      </c>
      <c r="V11" s="23">
        <v>18340.751730000004</v>
      </c>
      <c r="W11" s="23">
        <v>18074.699930000002</v>
      </c>
    </row>
    <row r="12" spans="1:23">
      <c r="A12" s="27" t="s">
        <v>36</v>
      </c>
      <c r="B12" s="27" t="s">
        <v>65</v>
      </c>
      <c r="C12" s="23">
        <v>59645.537879169664</v>
      </c>
      <c r="D12" s="23">
        <v>60650.06951164022</v>
      </c>
      <c r="E12" s="23">
        <v>52013.618327553224</v>
      </c>
      <c r="F12" s="23">
        <v>50525.308915352085</v>
      </c>
      <c r="G12" s="23">
        <v>48988.132517194128</v>
      </c>
      <c r="H12" s="23">
        <v>47876.875023668326</v>
      </c>
      <c r="I12" s="23">
        <v>45177.319570513711</v>
      </c>
      <c r="J12" s="23">
        <v>38203.214271487159</v>
      </c>
      <c r="K12" s="23">
        <v>35929.211998341409</v>
      </c>
      <c r="L12" s="23">
        <v>33413.714087905115</v>
      </c>
      <c r="M12" s="23">
        <v>34492.281900241825</v>
      </c>
      <c r="N12" s="23">
        <v>29548.667963299122</v>
      </c>
      <c r="O12" s="23">
        <v>27300.00730489436</v>
      </c>
      <c r="P12" s="23">
        <v>26280.285944724095</v>
      </c>
      <c r="Q12" s="23">
        <v>25643.176171405819</v>
      </c>
      <c r="R12" s="23">
        <v>24057.953427016604</v>
      </c>
      <c r="S12" s="23">
        <v>20122.573370908169</v>
      </c>
      <c r="T12" s="23">
        <v>17981.249229434896</v>
      </c>
      <c r="U12" s="23">
        <v>16677.86210800807</v>
      </c>
      <c r="V12" s="23">
        <v>16779.561226655824</v>
      </c>
      <c r="W12" s="23">
        <v>14397.925840825821</v>
      </c>
    </row>
    <row r="13" spans="1:23">
      <c r="A13" s="27" t="s">
        <v>36</v>
      </c>
      <c r="B13" s="27" t="s">
        <v>64</v>
      </c>
      <c r="C13" s="23">
        <v>126.47817769544079</v>
      </c>
      <c r="D13" s="23">
        <v>122.62801330545032</v>
      </c>
      <c r="E13" s="23">
        <v>115.49698597525231</v>
      </c>
      <c r="F13" s="23">
        <v>102.62861994583514</v>
      </c>
      <c r="G13" s="23">
        <v>91.408327950226791</v>
      </c>
      <c r="H13" s="23">
        <v>90.230780311982514</v>
      </c>
      <c r="I13" s="23">
        <v>84.132451359244428</v>
      </c>
      <c r="J13" s="23">
        <v>69.353401922114728</v>
      </c>
      <c r="K13" s="23">
        <v>68.425522661542331</v>
      </c>
      <c r="L13" s="23">
        <v>65.760475981109153</v>
      </c>
      <c r="M13" s="23">
        <v>61.939776856346214</v>
      </c>
      <c r="N13" s="23">
        <v>58.097806996269654</v>
      </c>
      <c r="O13" s="23">
        <v>51.698683691038418</v>
      </c>
      <c r="P13" s="23">
        <v>46.075091528522819</v>
      </c>
      <c r="Q13" s="23">
        <v>45.596834474545922</v>
      </c>
      <c r="R13" s="23">
        <v>41.698138466079939</v>
      </c>
      <c r="S13" s="23">
        <v>34.435319501517583</v>
      </c>
      <c r="T13" s="23">
        <v>33.605853006531085</v>
      </c>
      <c r="U13" s="23">
        <v>32.862250847733868</v>
      </c>
      <c r="V13" s="23">
        <v>31.179139626409384</v>
      </c>
      <c r="W13" s="23">
        <v>29.296899169774804</v>
      </c>
    </row>
    <row r="14" spans="1:23">
      <c r="A14" s="27" t="s">
        <v>36</v>
      </c>
      <c r="B14" s="27" t="s">
        <v>32</v>
      </c>
      <c r="C14" s="23">
        <v>1.1321798288670675</v>
      </c>
      <c r="D14" s="23">
        <v>1.1184965249449013</v>
      </c>
      <c r="E14" s="23">
        <v>1.1253699988333405</v>
      </c>
      <c r="F14" s="23">
        <v>1.148251315883013</v>
      </c>
      <c r="G14" s="23">
        <v>0.94402916514960866</v>
      </c>
      <c r="H14" s="23">
        <v>0.93297391260831108</v>
      </c>
      <c r="I14" s="23">
        <v>0.87346451831377292</v>
      </c>
      <c r="J14" s="23">
        <v>0.79003940644265103</v>
      </c>
      <c r="K14" s="23">
        <v>0.69870999241190013</v>
      </c>
      <c r="L14" s="23">
        <v>0.62805044606967286</v>
      </c>
      <c r="M14" s="23">
        <v>0.64101231033357942</v>
      </c>
      <c r="N14" s="23">
        <v>0.6505711414121208</v>
      </c>
      <c r="O14" s="23">
        <v>0.48203618552243477</v>
      </c>
      <c r="P14" s="23">
        <v>0.38698104104010594</v>
      </c>
      <c r="Q14" s="23">
        <v>0.39410459775952511</v>
      </c>
      <c r="R14" s="23">
        <v>0.4849610439812318</v>
      </c>
      <c r="S14" s="23">
        <v>0.57587409960735803</v>
      </c>
      <c r="T14" s="23">
        <v>0.54050958763263635</v>
      </c>
      <c r="U14" s="23">
        <v>0.50267299285440392</v>
      </c>
      <c r="V14" s="23">
        <v>0.97068731441013811</v>
      </c>
      <c r="W14" s="23">
        <v>0.90859735843967482</v>
      </c>
    </row>
    <row r="15" spans="1:23">
      <c r="A15" s="27" t="s">
        <v>36</v>
      </c>
      <c r="B15" s="27" t="s">
        <v>69</v>
      </c>
      <c r="C15" s="23">
        <v>438.10863000000001</v>
      </c>
      <c r="D15" s="23">
        <v>645.49403000000007</v>
      </c>
      <c r="E15" s="23">
        <v>261.15633701815636</v>
      </c>
      <c r="F15" s="23">
        <v>346.85608821796166</v>
      </c>
      <c r="G15" s="23">
        <v>34.356658117922507</v>
      </c>
      <c r="H15" s="23">
        <v>54.004991818521454</v>
      </c>
      <c r="I15" s="23">
        <v>83.735464718482319</v>
      </c>
      <c r="J15" s="23">
        <v>51.308379718398584</v>
      </c>
      <c r="K15" s="23">
        <v>439.07082601875254</v>
      </c>
      <c r="L15" s="23">
        <v>666.51623501904658</v>
      </c>
      <c r="M15" s="23">
        <v>784.38612802027455</v>
      </c>
      <c r="N15" s="23">
        <v>547.67112915147914</v>
      </c>
      <c r="O15" s="23">
        <v>427.51391405792424</v>
      </c>
      <c r="P15" s="23">
        <v>522.49994786806383</v>
      </c>
      <c r="Q15" s="23">
        <v>424.86861870931182</v>
      </c>
      <c r="R15" s="23">
        <v>744.48485936962402</v>
      </c>
      <c r="S15" s="23">
        <v>1025.3469425328278</v>
      </c>
      <c r="T15" s="23">
        <v>1325.1401062717457</v>
      </c>
      <c r="U15" s="23">
        <v>1341.7536941120522</v>
      </c>
      <c r="V15" s="23">
        <v>690.62481313559283</v>
      </c>
      <c r="W15" s="23">
        <v>1075.9424274598123</v>
      </c>
    </row>
    <row r="16" spans="1:23">
      <c r="A16" s="27" t="s">
        <v>36</v>
      </c>
      <c r="B16" s="27" t="s">
        <v>52</v>
      </c>
      <c r="C16" s="23">
        <v>9.9915466297999897E-2</v>
      </c>
      <c r="D16" s="23">
        <v>0.13602471273</v>
      </c>
      <c r="E16" s="23">
        <v>0.14824791263000001</v>
      </c>
      <c r="F16" s="23">
        <v>0.19854836671000003</v>
      </c>
      <c r="G16" s="23">
        <v>0.21708057813999998</v>
      </c>
      <c r="H16" s="23">
        <v>0.27358175339999996</v>
      </c>
      <c r="I16" s="23">
        <v>0.31809573072999975</v>
      </c>
      <c r="J16" s="23">
        <v>0.32295158361999987</v>
      </c>
      <c r="K16" s="23">
        <v>0.31536403830000004</v>
      </c>
      <c r="L16" s="23">
        <v>0.30748474543999998</v>
      </c>
      <c r="M16" s="23">
        <v>0.38101022785999894</v>
      </c>
      <c r="N16" s="23">
        <v>0.4634907708499989</v>
      </c>
      <c r="O16" s="23">
        <v>0.49173889101999996</v>
      </c>
      <c r="P16" s="23">
        <v>0.49246308413999984</v>
      </c>
      <c r="Q16" s="23">
        <v>0.50035609082999999</v>
      </c>
      <c r="R16" s="23">
        <v>0.48246819176</v>
      </c>
      <c r="S16" s="23">
        <v>0.42374714432999999</v>
      </c>
      <c r="T16" s="23">
        <v>0.41794799455999998</v>
      </c>
      <c r="U16" s="23">
        <v>0.39954077802999993</v>
      </c>
      <c r="V16" s="23">
        <v>0.35929027369999988</v>
      </c>
      <c r="W16" s="23">
        <v>0.33816333881999999</v>
      </c>
    </row>
    <row r="17" spans="1:23">
      <c r="A17" s="29" t="s">
        <v>118</v>
      </c>
      <c r="B17" s="29"/>
      <c r="C17" s="28">
        <v>524940.47241774644</v>
      </c>
      <c r="D17" s="28">
        <v>481890.51618379413</v>
      </c>
      <c r="E17" s="28">
        <v>445680.79427373037</v>
      </c>
      <c r="F17" s="28">
        <v>418580.01083745441</v>
      </c>
      <c r="G17" s="28">
        <v>388680.88047555479</v>
      </c>
      <c r="H17" s="28">
        <v>341445.69620331185</v>
      </c>
      <c r="I17" s="28">
        <v>321449.42227458104</v>
      </c>
      <c r="J17" s="28">
        <v>303751.75153630052</v>
      </c>
      <c r="K17" s="28">
        <v>245110.84581790879</v>
      </c>
      <c r="L17" s="28">
        <v>224512.97379137593</v>
      </c>
      <c r="M17" s="28">
        <v>203200.56504689195</v>
      </c>
      <c r="N17" s="28">
        <v>190115.51837428278</v>
      </c>
      <c r="O17" s="28">
        <v>178552.75181454126</v>
      </c>
      <c r="P17" s="28">
        <v>167042.98459115598</v>
      </c>
      <c r="Q17" s="28">
        <v>153770.09969090251</v>
      </c>
      <c r="R17" s="28">
        <v>143993.51207757604</v>
      </c>
      <c r="S17" s="28">
        <v>138788.16154044736</v>
      </c>
      <c r="T17" s="28">
        <v>126795.91023515885</v>
      </c>
      <c r="U17" s="28">
        <v>116142.20309512976</v>
      </c>
      <c r="V17" s="28">
        <v>105539.86378886906</v>
      </c>
      <c r="W17" s="28">
        <v>99914.4038247875</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142777.17230000001</v>
      </c>
      <c r="D20" s="23">
        <v>121090.22972545403</v>
      </c>
      <c r="E20" s="23">
        <v>101256.89179870464</v>
      </c>
      <c r="F20" s="23">
        <v>89191.605703486945</v>
      </c>
      <c r="G20" s="23">
        <v>80893.210590234929</v>
      </c>
      <c r="H20" s="23">
        <v>71648.392291440134</v>
      </c>
      <c r="I20" s="23">
        <v>66604.31417674385</v>
      </c>
      <c r="J20" s="23">
        <v>64503.493771379792</v>
      </c>
      <c r="K20" s="23">
        <v>44248.756910362543</v>
      </c>
      <c r="L20" s="23">
        <v>41383.424008473718</v>
      </c>
      <c r="M20" s="23">
        <v>38688.292296353291</v>
      </c>
      <c r="N20" s="23">
        <v>31699.189044836687</v>
      </c>
      <c r="O20" s="23">
        <v>29812.622205956697</v>
      </c>
      <c r="P20" s="23">
        <v>28507.813700145449</v>
      </c>
      <c r="Q20" s="23">
        <v>27764.381481382788</v>
      </c>
      <c r="R20" s="23">
        <v>25871.792614003334</v>
      </c>
      <c r="S20" s="23">
        <v>26528.667544987657</v>
      </c>
      <c r="T20" s="23">
        <v>24598.651030500434</v>
      </c>
      <c r="U20" s="23">
        <v>22858.760490210891</v>
      </c>
      <c r="V20" s="23">
        <v>20437.551827615393</v>
      </c>
      <c r="W20" s="23">
        <v>19569.543158056978</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201.1284110815524</v>
      </c>
      <c r="D22" s="23">
        <v>188.13591111510607</v>
      </c>
      <c r="E22" s="23">
        <v>520.96407138336565</v>
      </c>
      <c r="F22" s="23">
        <v>305.67281085598</v>
      </c>
      <c r="G22" s="23">
        <v>280.41989107177636</v>
      </c>
      <c r="H22" s="23">
        <v>259.50659102563156</v>
      </c>
      <c r="I22" s="23">
        <v>241.53834096749262</v>
      </c>
      <c r="J22" s="23">
        <v>223.8367911298123</v>
      </c>
      <c r="K22" s="23">
        <v>207.17887059682928</v>
      </c>
      <c r="L22" s="23">
        <v>204.94659045758669</v>
      </c>
      <c r="M22" s="23">
        <v>178.82613042410128</v>
      </c>
      <c r="N22" s="23">
        <v>173.29425168587602</v>
      </c>
      <c r="O22" s="23">
        <v>163.809580917136</v>
      </c>
      <c r="P22" s="23">
        <v>143.7230634863495</v>
      </c>
      <c r="Q22" s="23">
        <v>134.547789284033</v>
      </c>
      <c r="R22" s="23">
        <v>131.41302945214449</v>
      </c>
      <c r="S22" s="23">
        <v>125.43830694825799</v>
      </c>
      <c r="T22" s="23">
        <v>172.968744801122</v>
      </c>
      <c r="U22" s="23">
        <v>370.82626700838944</v>
      </c>
      <c r="V22" s="23">
        <v>99.295558648989015</v>
      </c>
      <c r="W22" s="23">
        <v>178.13156446096002</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1.0817281799999988E-5</v>
      </c>
      <c r="D24" s="23">
        <v>1.08508831E-5</v>
      </c>
      <c r="E24" s="23">
        <v>1.1169758199999989E-5</v>
      </c>
      <c r="F24" s="23">
        <v>0.82289325923779999</v>
      </c>
      <c r="G24" s="23">
        <v>1.1002845399999999E-5</v>
      </c>
      <c r="H24" s="23">
        <v>1.0956457900000001E-5</v>
      </c>
      <c r="I24" s="23">
        <v>1.0913318600000002E-5</v>
      </c>
      <c r="J24" s="23">
        <v>1.10525157E-5</v>
      </c>
      <c r="K24" s="23">
        <v>1.059175939999999E-5</v>
      </c>
      <c r="L24" s="23">
        <v>1.0469606199999998E-5</v>
      </c>
      <c r="M24" s="23">
        <v>1.0451205699999999E-5</v>
      </c>
      <c r="N24" s="23">
        <v>62.016324458490047</v>
      </c>
      <c r="O24" s="23">
        <v>14.155016655024301</v>
      </c>
      <c r="P24" s="23">
        <v>14.343172007257561</v>
      </c>
      <c r="Q24" s="23">
        <v>16.578506390029201</v>
      </c>
      <c r="R24" s="23">
        <v>74.8121253884335</v>
      </c>
      <c r="S24" s="23">
        <v>95.834177694848194</v>
      </c>
      <c r="T24" s="23">
        <v>46.166764849689201</v>
      </c>
      <c r="U24" s="23">
        <v>46.0172399245943</v>
      </c>
      <c r="V24" s="23">
        <v>52.099031509068602</v>
      </c>
      <c r="W24" s="23">
        <v>38.287713995754295</v>
      </c>
    </row>
    <row r="25" spans="1:23">
      <c r="A25" s="27" t="s">
        <v>119</v>
      </c>
      <c r="B25" s="27" t="s">
        <v>61</v>
      </c>
      <c r="C25" s="23">
        <v>12428.650250000001</v>
      </c>
      <c r="D25" s="23">
        <v>11358.464699999999</v>
      </c>
      <c r="E25" s="23">
        <v>9226.7540200000003</v>
      </c>
      <c r="F25" s="23">
        <v>11250.322789999998</v>
      </c>
      <c r="G25" s="23">
        <v>10501.353999999999</v>
      </c>
      <c r="H25" s="23">
        <v>9063.25756</v>
      </c>
      <c r="I25" s="23">
        <v>7919.9044999999996</v>
      </c>
      <c r="J25" s="23">
        <v>10667.993359999999</v>
      </c>
      <c r="K25" s="23">
        <v>7732.5503499999995</v>
      </c>
      <c r="L25" s="23">
        <v>6110.68703</v>
      </c>
      <c r="M25" s="23">
        <v>5532.9549999999999</v>
      </c>
      <c r="N25" s="23">
        <v>4551.5237200000001</v>
      </c>
      <c r="O25" s="23">
        <v>5223.2202200000002</v>
      </c>
      <c r="P25" s="23">
        <v>4968.9204200000004</v>
      </c>
      <c r="Q25" s="23">
        <v>4467.6642999999995</v>
      </c>
      <c r="R25" s="23">
        <v>4038.8136199999999</v>
      </c>
      <c r="S25" s="23">
        <v>5124.8058499999997</v>
      </c>
      <c r="T25" s="23">
        <v>3967.4940499999998</v>
      </c>
      <c r="U25" s="23">
        <v>3345.6151</v>
      </c>
      <c r="V25" s="23">
        <v>2581.37365</v>
      </c>
      <c r="W25" s="23">
        <v>2617.3290699999998</v>
      </c>
    </row>
    <row r="26" spans="1:23">
      <c r="A26" s="27" t="s">
        <v>119</v>
      </c>
      <c r="B26" s="27" t="s">
        <v>65</v>
      </c>
      <c r="C26" s="23">
        <v>13585.817823261306</v>
      </c>
      <c r="D26" s="23">
        <v>14717.646463841233</v>
      </c>
      <c r="E26" s="23">
        <v>12934.656943759732</v>
      </c>
      <c r="F26" s="23">
        <v>11808.970624369778</v>
      </c>
      <c r="G26" s="23">
        <v>11399.288696304213</v>
      </c>
      <c r="H26" s="23">
        <v>11186.671807630048</v>
      </c>
      <c r="I26" s="23">
        <v>10322.204706289111</v>
      </c>
      <c r="J26" s="23">
        <v>7834.3350369717555</v>
      </c>
      <c r="K26" s="23">
        <v>6808.1378952487848</v>
      </c>
      <c r="L26" s="23">
        <v>6839.8544265979472</v>
      </c>
      <c r="M26" s="23">
        <v>7431.0329062976507</v>
      </c>
      <c r="N26" s="23">
        <v>6503.7038743292978</v>
      </c>
      <c r="O26" s="23">
        <v>5955.5733596735481</v>
      </c>
      <c r="P26" s="23">
        <v>5734.9185310478269</v>
      </c>
      <c r="Q26" s="23">
        <v>5655.2445528147373</v>
      </c>
      <c r="R26" s="23">
        <v>5176.1476960095433</v>
      </c>
      <c r="S26" s="23">
        <v>3428.4083995712735</v>
      </c>
      <c r="T26" s="23">
        <v>2597.6272567240435</v>
      </c>
      <c r="U26" s="23">
        <v>2594.9958235387048</v>
      </c>
      <c r="V26" s="23">
        <v>3227.6408630849587</v>
      </c>
      <c r="W26" s="23">
        <v>2770.7337396439948</v>
      </c>
    </row>
    <row r="27" spans="1:23">
      <c r="A27" s="27" t="s">
        <v>119</v>
      </c>
      <c r="B27" s="27" t="s">
        <v>64</v>
      </c>
      <c r="C27" s="23">
        <v>46.963319691198564</v>
      </c>
      <c r="D27" s="23">
        <v>46.519239931213455</v>
      </c>
      <c r="E27" s="23">
        <v>43.37434455112853</v>
      </c>
      <c r="F27" s="23">
        <v>38.698324541290567</v>
      </c>
      <c r="G27" s="23">
        <v>34.087363472426141</v>
      </c>
      <c r="H27" s="23">
        <v>34.236055283010749</v>
      </c>
      <c r="I27" s="23">
        <v>31.926632149123055</v>
      </c>
      <c r="J27" s="23">
        <v>26.808774712825812</v>
      </c>
      <c r="K27" s="23">
        <v>25.72851365256334</v>
      </c>
      <c r="L27" s="23">
        <v>25.051704767053614</v>
      </c>
      <c r="M27" s="23">
        <v>23.500642903065462</v>
      </c>
      <c r="N27" s="23">
        <v>21.837511364447071</v>
      </c>
      <c r="O27" s="23">
        <v>19.504151575225158</v>
      </c>
      <c r="P27" s="23">
        <v>17.194403559560261</v>
      </c>
      <c r="Q27" s="23">
        <v>17.297284684741921</v>
      </c>
      <c r="R27" s="23">
        <v>16.337482567312488</v>
      </c>
      <c r="S27" s="23">
        <v>13.72838754715222</v>
      </c>
      <c r="T27" s="23">
        <v>12.834056518991913</v>
      </c>
      <c r="U27" s="23">
        <v>13.014411184804887</v>
      </c>
      <c r="V27" s="23">
        <v>12.269464815556306</v>
      </c>
      <c r="W27" s="23">
        <v>11.394708421158061</v>
      </c>
    </row>
    <row r="28" spans="1:23">
      <c r="A28" s="27" t="s">
        <v>119</v>
      </c>
      <c r="B28" s="27" t="s">
        <v>32</v>
      </c>
      <c r="C28" s="23">
        <v>2.7555318000000001E-9</v>
      </c>
      <c r="D28" s="23">
        <v>2.5746685000000001E-9</v>
      </c>
      <c r="E28" s="23">
        <v>2.3682449E-9</v>
      </c>
      <c r="F28" s="23">
        <v>2.2121130000000003E-9</v>
      </c>
      <c r="G28" s="23">
        <v>2.0634472999999999E-9</v>
      </c>
      <c r="H28" s="23">
        <v>2.6231396E-9</v>
      </c>
      <c r="I28" s="23">
        <v>3.2326567999999898E-9</v>
      </c>
      <c r="J28" s="23">
        <v>3.4018652999999997E-9</v>
      </c>
      <c r="K28" s="23">
        <v>3.2907822E-9</v>
      </c>
      <c r="L28" s="23">
        <v>5.5965265E-9</v>
      </c>
      <c r="M28" s="23">
        <v>5.3373019999999896E-9</v>
      </c>
      <c r="N28" s="23">
        <v>4.6678509999999997E-9</v>
      </c>
      <c r="O28" s="23">
        <v>4.3817979999999993E-9</v>
      </c>
      <c r="P28" s="23">
        <v>4.1479197999999903E-9</v>
      </c>
      <c r="Q28" s="23">
        <v>3.9109444999999999E-9</v>
      </c>
      <c r="R28" s="23">
        <v>7.8691439999999994E-8</v>
      </c>
      <c r="S28" s="23">
        <v>7.1214344999999999E-8</v>
      </c>
      <c r="T28" s="23">
        <v>6.5878789999999996E-8</v>
      </c>
      <c r="U28" s="23">
        <v>6.1625940000000006E-8</v>
      </c>
      <c r="V28" s="23">
        <v>0.22779869999999999</v>
      </c>
      <c r="W28" s="23">
        <v>0.20730879999999999</v>
      </c>
    </row>
    <row r="29" spans="1:23">
      <c r="A29" s="27" t="s">
        <v>119</v>
      </c>
      <c r="B29" s="27" t="s">
        <v>69</v>
      </c>
      <c r="C29" s="23">
        <v>206.22888</v>
      </c>
      <c r="D29" s="23">
        <v>328.85153000000003</v>
      </c>
      <c r="E29" s="23">
        <v>154.92763700474973</v>
      </c>
      <c r="F29" s="23">
        <v>168.87188820475498</v>
      </c>
      <c r="G29" s="23">
        <v>23.037903104651431</v>
      </c>
      <c r="H29" s="23">
        <v>25.327101804672104</v>
      </c>
      <c r="I29" s="23">
        <v>28.851514704718308</v>
      </c>
      <c r="J29" s="23">
        <v>17.974875704658331</v>
      </c>
      <c r="K29" s="23">
        <v>98.625796004830605</v>
      </c>
      <c r="L29" s="23">
        <v>132.28743500488889</v>
      </c>
      <c r="M29" s="23">
        <v>144.13452800494528</v>
      </c>
      <c r="N29" s="23">
        <v>70.534702004716465</v>
      </c>
      <c r="O29" s="23">
        <v>41.063758705138802</v>
      </c>
      <c r="P29" s="23">
        <v>57.135161704825386</v>
      </c>
      <c r="Q29" s="23">
        <v>56.167026004709584</v>
      </c>
      <c r="R29" s="23">
        <v>81.351693009008358</v>
      </c>
      <c r="S29" s="23">
        <v>45.55367000817251</v>
      </c>
      <c r="T29" s="23">
        <v>99.970087007557098</v>
      </c>
      <c r="U29" s="23">
        <v>181.71719700730748</v>
      </c>
      <c r="V29" s="23">
        <v>86.898545310549224</v>
      </c>
      <c r="W29" s="23">
        <v>122.06561000960312</v>
      </c>
    </row>
    <row r="30" spans="1:23">
      <c r="A30" s="27" t="s">
        <v>119</v>
      </c>
      <c r="B30" s="27" t="s">
        <v>52</v>
      </c>
      <c r="C30" s="23">
        <v>5.0448734500000002E-2</v>
      </c>
      <c r="D30" s="23">
        <v>6.2496825700000001E-2</v>
      </c>
      <c r="E30" s="23">
        <v>6.0309607800000005E-2</v>
      </c>
      <c r="F30" s="23">
        <v>7.6897529500000006E-2</v>
      </c>
      <c r="G30" s="23">
        <v>8.9821572700000005E-2</v>
      </c>
      <c r="H30" s="23">
        <v>0.11781897299999999</v>
      </c>
      <c r="I30" s="23">
        <v>0.13913511849999999</v>
      </c>
      <c r="J30" s="23">
        <v>0.14024225000000001</v>
      </c>
      <c r="K30" s="23">
        <v>0.12539438150000001</v>
      </c>
      <c r="L30" s="23">
        <v>0.1202642313</v>
      </c>
      <c r="M30" s="23">
        <v>0.13082100799999899</v>
      </c>
      <c r="N30" s="23">
        <v>0.17270875849999998</v>
      </c>
      <c r="O30" s="23">
        <v>0.18243949759999997</v>
      </c>
      <c r="P30" s="23">
        <v>0.176308401</v>
      </c>
      <c r="Q30" s="23">
        <v>0.1813682556</v>
      </c>
      <c r="R30" s="23">
        <v>0.181010174</v>
      </c>
      <c r="S30" s="23">
        <v>0.16335245699999998</v>
      </c>
      <c r="T30" s="23">
        <v>0.15810653829999999</v>
      </c>
      <c r="U30" s="23">
        <v>0.14650519470000001</v>
      </c>
      <c r="V30" s="23">
        <v>0.13598749759999998</v>
      </c>
      <c r="W30" s="23">
        <v>0.122857963</v>
      </c>
    </row>
    <row r="31" spans="1:23">
      <c r="A31" s="29" t="s">
        <v>118</v>
      </c>
      <c r="B31" s="29"/>
      <c r="C31" s="28">
        <v>169039.73211485136</v>
      </c>
      <c r="D31" s="28">
        <v>147400.99605119249</v>
      </c>
      <c r="E31" s="28">
        <v>123982.64118956863</v>
      </c>
      <c r="F31" s="28">
        <v>112596.0931465132</v>
      </c>
      <c r="G31" s="28">
        <v>103108.3605520862</v>
      </c>
      <c r="H31" s="28">
        <v>92192.06431633528</v>
      </c>
      <c r="I31" s="28">
        <v>85119.8883670629</v>
      </c>
      <c r="J31" s="28">
        <v>83256.4677452467</v>
      </c>
      <c r="K31" s="28">
        <v>59022.352550452473</v>
      </c>
      <c r="L31" s="28">
        <v>54563.963770765906</v>
      </c>
      <c r="M31" s="28">
        <v>51854.606986429324</v>
      </c>
      <c r="N31" s="28">
        <v>43011.564726674806</v>
      </c>
      <c r="O31" s="28">
        <v>41188.884534777637</v>
      </c>
      <c r="P31" s="28">
        <v>39386.913290246441</v>
      </c>
      <c r="Q31" s="28">
        <v>38055.713914556327</v>
      </c>
      <c r="R31" s="28">
        <v>35309.31656742077</v>
      </c>
      <c r="S31" s="28">
        <v>35316.882666749189</v>
      </c>
      <c r="T31" s="28">
        <v>31395.741903394279</v>
      </c>
      <c r="U31" s="28">
        <v>29229.229331867384</v>
      </c>
      <c r="V31" s="28">
        <v>26410.230395673963</v>
      </c>
      <c r="W31" s="28">
        <v>25185.419954578843</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138145.74849999999</v>
      </c>
      <c r="D34" s="23">
        <v>133272.93419999999</v>
      </c>
      <c r="E34" s="23">
        <v>135702.28400000001</v>
      </c>
      <c r="F34" s="23">
        <v>124943.11460000002</v>
      </c>
      <c r="G34" s="23">
        <v>116690.2412</v>
      </c>
      <c r="H34" s="23">
        <v>107325.34909999999</v>
      </c>
      <c r="I34" s="23">
        <v>99172.602700000003</v>
      </c>
      <c r="J34" s="23">
        <v>91379.6658472954</v>
      </c>
      <c r="K34" s="23">
        <v>70329.658049605394</v>
      </c>
      <c r="L34" s="23">
        <v>62730.386245602393</v>
      </c>
      <c r="M34" s="23">
        <v>55223.420642046236</v>
      </c>
      <c r="N34" s="23">
        <v>58955.381233573717</v>
      </c>
      <c r="O34" s="23">
        <v>55034.523437285563</v>
      </c>
      <c r="P34" s="23">
        <v>50689.970034865735</v>
      </c>
      <c r="Q34" s="23">
        <v>44447.948506636807</v>
      </c>
      <c r="R34" s="23">
        <v>42373.97260922243</v>
      </c>
      <c r="S34" s="23">
        <v>40108.598358360359</v>
      </c>
      <c r="T34" s="23">
        <v>37725.33717085603</v>
      </c>
      <c r="U34" s="23">
        <v>34186.648903606336</v>
      </c>
      <c r="V34" s="23">
        <v>31074.283645809457</v>
      </c>
      <c r="W34" s="23">
        <v>28480.081320655998</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6842.684077973694</v>
      </c>
      <c r="D36" s="23">
        <v>6376.0948028871553</v>
      </c>
      <c r="E36" s="23">
        <v>6547.5764678457508</v>
      </c>
      <c r="F36" s="23">
        <v>5917.1582826563608</v>
      </c>
      <c r="G36" s="23">
        <v>5470.9983976733938</v>
      </c>
      <c r="H36" s="23">
        <v>5074.8939176712274</v>
      </c>
      <c r="I36" s="23">
        <v>4702.4206176494617</v>
      </c>
      <c r="J36" s="23">
        <v>4367.9173078007561</v>
      </c>
      <c r="K36" s="23">
        <v>4038.076140392302</v>
      </c>
      <c r="L36" s="23">
        <v>3749.4973773478555</v>
      </c>
      <c r="M36" s="23">
        <v>3474.2730883905456</v>
      </c>
      <c r="N36" s="23">
        <v>3222.8116765392792</v>
      </c>
      <c r="O36" s="23">
        <v>2987.2598175876078</v>
      </c>
      <c r="P36" s="23">
        <v>2769.2218935809615</v>
      </c>
      <c r="Q36" s="23">
        <v>2564.0840280342391</v>
      </c>
      <c r="R36" s="23">
        <v>2278.0772843264185</v>
      </c>
      <c r="S36" s="23">
        <v>2465.5338779593458</v>
      </c>
      <c r="T36" s="23">
        <v>2198.8670152596674</v>
      </c>
      <c r="U36" s="23">
        <v>2022.100931065876</v>
      </c>
      <c r="V36" s="23">
        <v>1661.0856720177228</v>
      </c>
      <c r="W36" s="23">
        <v>2075.1019418613023</v>
      </c>
    </row>
    <row r="37" spans="1:23">
      <c r="A37" s="27" t="s">
        <v>120</v>
      </c>
      <c r="B37" s="27" t="s">
        <v>28</v>
      </c>
      <c r="C37" s="23">
        <v>224.36261999999999</v>
      </c>
      <c r="D37" s="23">
        <v>211.54830999999999</v>
      </c>
      <c r="E37" s="23">
        <v>387.65659999999997</v>
      </c>
      <c r="F37" s="23">
        <v>356.77959999999996</v>
      </c>
      <c r="G37" s="23">
        <v>327.10244</v>
      </c>
      <c r="H37" s="23">
        <v>305.20305999999999</v>
      </c>
      <c r="I37" s="23">
        <v>281.82844</v>
      </c>
      <c r="J37" s="23">
        <v>262.89146999999997</v>
      </c>
      <c r="K37" s="23">
        <v>240.94704999999999</v>
      </c>
      <c r="L37" s="23">
        <v>222.61803</v>
      </c>
      <c r="M37" s="23">
        <v>206.35</v>
      </c>
      <c r="N37" s="23">
        <v>193.95788000000002</v>
      </c>
      <c r="O37" s="23">
        <v>180.31873000000002</v>
      </c>
      <c r="P37" s="23">
        <v>166.99212</v>
      </c>
      <c r="Q37" s="23">
        <v>153.37575000000001</v>
      </c>
      <c r="R37" s="23">
        <v>142.0341</v>
      </c>
      <c r="S37" s="23">
        <v>131.96879999999999</v>
      </c>
      <c r="T37" s="23">
        <v>122.885625</v>
      </c>
      <c r="U37" s="23">
        <v>114.58636</v>
      </c>
      <c r="V37" s="23">
        <v>105.25578</v>
      </c>
      <c r="W37" s="23">
        <v>96.807929999999999</v>
      </c>
    </row>
    <row r="38" spans="1:23">
      <c r="A38" s="27" t="s">
        <v>120</v>
      </c>
      <c r="B38" s="27" t="s">
        <v>62</v>
      </c>
      <c r="C38" s="23">
        <v>1.6979302109999989E-5</v>
      </c>
      <c r="D38" s="23">
        <v>1.6896091209999991E-5</v>
      </c>
      <c r="E38" s="23">
        <v>1.662213888999999E-5</v>
      </c>
      <c r="F38" s="23">
        <v>1.609230217999998E-5</v>
      </c>
      <c r="G38" s="23">
        <v>1.6097015459999998E-5</v>
      </c>
      <c r="H38" s="23">
        <v>1.6109957989999988E-5</v>
      </c>
      <c r="I38" s="23">
        <v>1.606128754999999E-5</v>
      </c>
      <c r="J38" s="23">
        <v>2.5080940508176801</v>
      </c>
      <c r="K38" s="23">
        <v>1.5615189389999989E-5</v>
      </c>
      <c r="L38" s="23">
        <v>1.5468962029999989E-5</v>
      </c>
      <c r="M38" s="23">
        <v>1.562599044999998E-5</v>
      </c>
      <c r="N38" s="23">
        <v>1.5898199059999992E-5</v>
      </c>
      <c r="O38" s="23">
        <v>1.5908045949999991E-5</v>
      </c>
      <c r="P38" s="23">
        <v>9.9530972999999996E-6</v>
      </c>
      <c r="Q38" s="23">
        <v>5.3608695620068403</v>
      </c>
      <c r="R38" s="23">
        <v>7.6683977787425004</v>
      </c>
      <c r="S38" s="23">
        <v>61.323662215285189</v>
      </c>
      <c r="T38" s="23">
        <v>21.540592995442793</v>
      </c>
      <c r="U38" s="23">
        <v>34.554079232402501</v>
      </c>
      <c r="V38" s="23">
        <v>28.876611419028496</v>
      </c>
      <c r="W38" s="23">
        <v>29.836024987299702</v>
      </c>
    </row>
    <row r="39" spans="1:23">
      <c r="A39" s="27" t="s">
        <v>120</v>
      </c>
      <c r="B39" s="27" t="s">
        <v>61</v>
      </c>
      <c r="C39" s="23">
        <v>4064.4140000000002</v>
      </c>
      <c r="D39" s="23">
        <v>3751.1954000000001</v>
      </c>
      <c r="E39" s="23">
        <v>3464.1824000000006</v>
      </c>
      <c r="F39" s="23">
        <v>3180.8576000000003</v>
      </c>
      <c r="G39" s="23">
        <v>2930.9274999999998</v>
      </c>
      <c r="H39" s="23">
        <v>2707.9597999999996</v>
      </c>
      <c r="I39" s="23">
        <v>2505.7082</v>
      </c>
      <c r="J39" s="23">
        <v>2299.0898999999999</v>
      </c>
      <c r="K39" s="23">
        <v>2119.5762999999997</v>
      </c>
      <c r="L39" s="23">
        <v>1953.7090600000001</v>
      </c>
      <c r="M39" s="23">
        <v>1806.0867000000003</v>
      </c>
      <c r="N39" s="23">
        <v>1658.32619</v>
      </c>
      <c r="O39" s="23">
        <v>1528.3529599999999</v>
      </c>
      <c r="P39" s="23">
        <v>1408.4878399999998</v>
      </c>
      <c r="Q39" s="23">
        <v>1302.9755500000001</v>
      </c>
      <c r="R39" s="23">
        <v>1193.4331999999999</v>
      </c>
      <c r="S39" s="23">
        <v>415.69069999999999</v>
      </c>
      <c r="T39" s="23">
        <v>382.55344000000002</v>
      </c>
      <c r="U39" s="23">
        <v>351.57353000000001</v>
      </c>
      <c r="V39" s="23">
        <v>324.69553000000002</v>
      </c>
      <c r="W39" s="23">
        <v>299.17662000000001</v>
      </c>
    </row>
    <row r="40" spans="1:23">
      <c r="A40" s="27" t="s">
        <v>120</v>
      </c>
      <c r="B40" s="27" t="s">
        <v>65</v>
      </c>
      <c r="C40" s="23">
        <v>4780.8884232650471</v>
      </c>
      <c r="D40" s="23">
        <v>4098.435302606913</v>
      </c>
      <c r="E40" s="23">
        <v>3744.2391813977383</v>
      </c>
      <c r="F40" s="23">
        <v>3073.9042986659651</v>
      </c>
      <c r="G40" s="23">
        <v>3487.7943425433596</v>
      </c>
      <c r="H40" s="23">
        <v>3257.6137933189289</v>
      </c>
      <c r="I40" s="23">
        <v>3238.4888435325997</v>
      </c>
      <c r="J40" s="23">
        <v>2805.9463067786869</v>
      </c>
      <c r="K40" s="23">
        <v>2533.6549737010459</v>
      </c>
      <c r="L40" s="23">
        <v>2388.0784542781839</v>
      </c>
      <c r="M40" s="23">
        <v>2049.4011421258324</v>
      </c>
      <c r="N40" s="23">
        <v>1851.9082327972026</v>
      </c>
      <c r="O40" s="23">
        <v>1516.8823541804741</v>
      </c>
      <c r="P40" s="23">
        <v>1707.2661953026018</v>
      </c>
      <c r="Q40" s="23">
        <v>1639.849054474161</v>
      </c>
      <c r="R40" s="23">
        <v>1622.547728968513</v>
      </c>
      <c r="S40" s="23">
        <v>1414.4428511220735</v>
      </c>
      <c r="T40" s="23">
        <v>1286.6970515019136</v>
      </c>
      <c r="U40" s="23">
        <v>1776.2140398894585</v>
      </c>
      <c r="V40" s="23">
        <v>1543.388048963742</v>
      </c>
      <c r="W40" s="23">
        <v>1387.1900026054925</v>
      </c>
    </row>
    <row r="41" spans="1:23">
      <c r="A41" s="27" t="s">
        <v>120</v>
      </c>
      <c r="B41" s="27" t="s">
        <v>64</v>
      </c>
      <c r="C41" s="23">
        <v>50.242261402007323</v>
      </c>
      <c r="D41" s="23">
        <v>49.053471532015671</v>
      </c>
      <c r="E41" s="23">
        <v>46.18395882190682</v>
      </c>
      <c r="F41" s="23">
        <v>40.953742401943828</v>
      </c>
      <c r="G41" s="23">
        <v>37.043856593287629</v>
      </c>
      <c r="H41" s="23">
        <v>36.269801153846615</v>
      </c>
      <c r="I41" s="23">
        <v>33.506022603949098</v>
      </c>
      <c r="J41" s="23">
        <v>26.288966573341241</v>
      </c>
      <c r="K41" s="23">
        <v>27.029254503205209</v>
      </c>
      <c r="L41" s="23">
        <v>25.976044503683248</v>
      </c>
      <c r="M41" s="23">
        <v>24.784023423823204</v>
      </c>
      <c r="N41" s="23">
        <v>23.211356794110348</v>
      </c>
      <c r="O41" s="23">
        <v>20.609022784489081</v>
      </c>
      <c r="P41" s="23">
        <v>18.645265644123445</v>
      </c>
      <c r="Q41" s="23">
        <v>18.331746102103573</v>
      </c>
      <c r="R41" s="23">
        <v>15.962929356189512</v>
      </c>
      <c r="S41" s="23">
        <v>12.224220185844356</v>
      </c>
      <c r="T41" s="23">
        <v>12.609701246706997</v>
      </c>
      <c r="U41" s="23">
        <v>12.144455943043708</v>
      </c>
      <c r="V41" s="23">
        <v>11.529329247686153</v>
      </c>
      <c r="W41" s="23">
        <v>10.849832914745784</v>
      </c>
    </row>
    <row r="42" spans="1:23">
      <c r="A42" s="27" t="s">
        <v>120</v>
      </c>
      <c r="B42" s="27" t="s">
        <v>32</v>
      </c>
      <c r="C42" s="23">
        <v>0.22559094277618849</v>
      </c>
      <c r="D42" s="23">
        <v>0.2128798726095483</v>
      </c>
      <c r="E42" s="23">
        <v>0.190446492429592</v>
      </c>
      <c r="F42" s="23">
        <v>0.17225470226263861</v>
      </c>
      <c r="G42" s="23">
        <v>0.14585678211248557</v>
      </c>
      <c r="H42" s="23">
        <v>0.1415152027345743</v>
      </c>
      <c r="I42" s="23">
        <v>0.13314300337923232</v>
      </c>
      <c r="J42" s="23">
        <v>0.13788762358869761</v>
      </c>
      <c r="K42" s="23">
        <v>0.11856679348029001</v>
      </c>
      <c r="L42" s="23">
        <v>0.11199215588356999</v>
      </c>
      <c r="M42" s="23">
        <v>0.10775650555607601</v>
      </c>
      <c r="N42" s="23">
        <v>9.7071401141005986E-2</v>
      </c>
      <c r="O42" s="23">
        <v>8.737462481690679E-2</v>
      </c>
      <c r="P42" s="23">
        <v>7.8413554534711494E-2</v>
      </c>
      <c r="Q42" s="23">
        <v>8.6858284410309003E-2</v>
      </c>
      <c r="R42" s="23">
        <v>8.3352044633031003E-2</v>
      </c>
      <c r="S42" s="23">
        <v>7.8564458795853997E-2</v>
      </c>
      <c r="T42" s="23">
        <v>7.2552489077225502E-2</v>
      </c>
      <c r="U42" s="23">
        <v>6.7289223704093501E-2</v>
      </c>
      <c r="V42" s="23">
        <v>7.0367656000000001E-2</v>
      </c>
      <c r="W42" s="23">
        <v>6.3721754000000005E-2</v>
      </c>
    </row>
    <row r="43" spans="1:23">
      <c r="A43" s="27" t="s">
        <v>120</v>
      </c>
      <c r="B43" s="27" t="s">
        <v>69</v>
      </c>
      <c r="C43" s="23">
        <v>231.87975</v>
      </c>
      <c r="D43" s="23">
        <v>316.64249999999998</v>
      </c>
      <c r="E43" s="23">
        <v>106.22870000227374</v>
      </c>
      <c r="F43" s="23">
        <v>177.98420000226986</v>
      </c>
      <c r="G43" s="23">
        <v>11.318755002243901</v>
      </c>
      <c r="H43" s="23">
        <v>28.677890002249018</v>
      </c>
      <c r="I43" s="23">
        <v>54.883950002268278</v>
      </c>
      <c r="J43" s="23">
        <v>33.333504002254323</v>
      </c>
      <c r="K43" s="23">
        <v>340.44503000234317</v>
      </c>
      <c r="L43" s="23">
        <v>534.22880000237342</v>
      </c>
      <c r="M43" s="23">
        <v>640.25160000238895</v>
      </c>
      <c r="N43" s="23">
        <v>477.07206000236533</v>
      </c>
      <c r="O43" s="23">
        <v>386.32990000235617</v>
      </c>
      <c r="P43" s="23">
        <v>465.27120000236556</v>
      </c>
      <c r="Q43" s="23">
        <v>368.58066000238523</v>
      </c>
      <c r="R43" s="23">
        <v>663.03310000244926</v>
      </c>
      <c r="S43" s="23">
        <v>979.44756000338407</v>
      </c>
      <c r="T43" s="23">
        <v>1224.823800003629</v>
      </c>
      <c r="U43" s="23">
        <v>1159.6774000037053</v>
      </c>
      <c r="V43" s="23">
        <v>603.42540000460269</v>
      </c>
      <c r="W43" s="23">
        <v>953.6129000042597</v>
      </c>
    </row>
    <row r="44" spans="1:23">
      <c r="A44" s="27" t="s">
        <v>120</v>
      </c>
      <c r="B44" s="27" t="s">
        <v>52</v>
      </c>
      <c r="C44" s="23">
        <v>1.4321759260000001E-2</v>
      </c>
      <c r="D44" s="23">
        <v>1.6603245999999999E-2</v>
      </c>
      <c r="E44" s="23">
        <v>1.8455190699999999E-2</v>
      </c>
      <c r="F44" s="23">
        <v>2.2705422400000001E-2</v>
      </c>
      <c r="G44" s="23">
        <v>2.97052563E-2</v>
      </c>
      <c r="H44" s="23">
        <v>3.6317592499999996E-2</v>
      </c>
      <c r="I44" s="23">
        <v>4.3776051399999898E-2</v>
      </c>
      <c r="J44" s="23">
        <v>4.7589662400000003E-2</v>
      </c>
      <c r="K44" s="23">
        <v>4.8364045799999998E-2</v>
      </c>
      <c r="L44" s="23">
        <v>4.7338199599999999E-2</v>
      </c>
      <c r="M44" s="23">
        <v>5.9146432999999991E-2</v>
      </c>
      <c r="N44" s="23">
        <v>6.3268499500000006E-2</v>
      </c>
      <c r="O44" s="23">
        <v>6.5429424799999997E-2</v>
      </c>
      <c r="P44" s="23">
        <v>6.2174457999999905E-2</v>
      </c>
      <c r="Q44" s="23">
        <v>7.2375225500000001E-2</v>
      </c>
      <c r="R44" s="23">
        <v>7.2662404299999997E-2</v>
      </c>
      <c r="S44" s="23">
        <v>7.2243828999999996E-2</v>
      </c>
      <c r="T44" s="23">
        <v>7.0356927599999994E-2</v>
      </c>
      <c r="U44" s="23">
        <v>6.6847846199999991E-2</v>
      </c>
      <c r="V44" s="23">
        <v>6.1323181399999906E-2</v>
      </c>
      <c r="W44" s="23">
        <v>5.6339962399999999E-2</v>
      </c>
    </row>
    <row r="45" spans="1:23">
      <c r="A45" s="29" t="s">
        <v>118</v>
      </c>
      <c r="B45" s="29"/>
      <c r="C45" s="28">
        <v>154108.33989962001</v>
      </c>
      <c r="D45" s="28">
        <v>147759.26150392214</v>
      </c>
      <c r="E45" s="28">
        <v>149892.12262468753</v>
      </c>
      <c r="F45" s="28">
        <v>137512.76813981656</v>
      </c>
      <c r="G45" s="28">
        <v>128944.10775290706</v>
      </c>
      <c r="H45" s="28">
        <v>118707.28948825395</v>
      </c>
      <c r="I45" s="28">
        <v>109934.55483984729</v>
      </c>
      <c r="J45" s="28">
        <v>101144.30789249901</v>
      </c>
      <c r="K45" s="28">
        <v>79288.941783817136</v>
      </c>
      <c r="L45" s="28">
        <v>71070.265227201075</v>
      </c>
      <c r="M45" s="28">
        <v>62784.31561161243</v>
      </c>
      <c r="N45" s="28">
        <v>65905.596585602514</v>
      </c>
      <c r="O45" s="28">
        <v>61267.946337746173</v>
      </c>
      <c r="P45" s="28">
        <v>56760.583359346529</v>
      </c>
      <c r="Q45" s="28">
        <v>50131.925504809318</v>
      </c>
      <c r="R45" s="28">
        <v>47633.69624965229</v>
      </c>
      <c r="S45" s="28">
        <v>44609.78246984291</v>
      </c>
      <c r="T45" s="28">
        <v>41750.490596859767</v>
      </c>
      <c r="U45" s="28">
        <v>38497.822299737119</v>
      </c>
      <c r="V45" s="28">
        <v>34749.114617457635</v>
      </c>
      <c r="W45" s="28">
        <v>32379.043673024837</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89614.773400000005</v>
      </c>
      <c r="D49" s="23">
        <v>76270.568499999994</v>
      </c>
      <c r="E49" s="23">
        <v>78168.956000000006</v>
      </c>
      <c r="F49" s="23">
        <v>75466.930500000002</v>
      </c>
      <c r="G49" s="23">
        <v>68053.695999999996</v>
      </c>
      <c r="H49" s="23">
        <v>61603.709000000003</v>
      </c>
      <c r="I49" s="23">
        <v>46523.597099999992</v>
      </c>
      <c r="J49" s="23">
        <v>43915.989300000001</v>
      </c>
      <c r="K49" s="23">
        <v>40170.195822948146</v>
      </c>
      <c r="L49" s="23">
        <v>36689.042056194834</v>
      </c>
      <c r="M49" s="23">
        <v>32047.514103913651</v>
      </c>
      <c r="N49" s="23">
        <v>29788.789865189883</v>
      </c>
      <c r="O49" s="23">
        <v>26983.080060421369</v>
      </c>
      <c r="P49" s="23">
        <v>25171.208201078582</v>
      </c>
      <c r="Q49" s="23">
        <v>22914.109325107689</v>
      </c>
      <c r="R49" s="23">
        <v>21980.785443754747</v>
      </c>
      <c r="S49" s="23">
        <v>20545.650804738852</v>
      </c>
      <c r="T49" s="23">
        <v>19606.904144261684</v>
      </c>
      <c r="U49" s="23">
        <v>17824.190977506056</v>
      </c>
      <c r="V49" s="23">
        <v>16857.000472883112</v>
      </c>
      <c r="W49" s="23">
        <v>16705.013011999999</v>
      </c>
    </row>
    <row r="50" spans="1:23">
      <c r="A50" s="27" t="s">
        <v>121</v>
      </c>
      <c r="B50" s="27" t="s">
        <v>18</v>
      </c>
      <c r="C50" s="23">
        <v>6.4228459999999896E-6</v>
      </c>
      <c r="D50" s="23">
        <v>6.3296942999999998E-6</v>
      </c>
      <c r="E50" s="23">
        <v>6.2805259999999997E-6</v>
      </c>
      <c r="F50" s="23">
        <v>6.4396619999999997E-6</v>
      </c>
      <c r="G50" s="23">
        <v>6.1588464E-6</v>
      </c>
      <c r="H50" s="23">
        <v>6.1482493999999995E-6</v>
      </c>
      <c r="I50" s="23">
        <v>6.1284619999999899E-6</v>
      </c>
      <c r="J50" s="23">
        <v>6.1537237000000001E-6</v>
      </c>
      <c r="K50" s="23">
        <v>6.2388699999999993E-6</v>
      </c>
      <c r="L50" s="23">
        <v>6.2545543E-6</v>
      </c>
      <c r="M50" s="23">
        <v>6.7848693999999907E-6</v>
      </c>
      <c r="N50" s="23">
        <v>1.2505854500000001E-5</v>
      </c>
      <c r="O50" s="23">
        <v>1.3225717499999999E-5</v>
      </c>
      <c r="P50" s="23">
        <v>1.2450990000000001E-5</v>
      </c>
      <c r="Q50" s="23">
        <v>1.3321072E-5</v>
      </c>
      <c r="R50" s="23">
        <v>1.2614078000000002E-5</v>
      </c>
      <c r="S50" s="23">
        <v>1.6702551000000001E-5</v>
      </c>
      <c r="T50" s="23">
        <v>1.6240211000000001E-5</v>
      </c>
      <c r="U50" s="23">
        <v>2.0537508999999999E-5</v>
      </c>
      <c r="V50" s="23">
        <v>1.7749049E-5</v>
      </c>
      <c r="W50" s="23">
        <v>1.7723313000000002E-5</v>
      </c>
    </row>
    <row r="51" spans="1:23">
      <c r="A51" s="27" t="s">
        <v>121</v>
      </c>
      <c r="B51" s="27" t="s">
        <v>28</v>
      </c>
      <c r="C51" s="23">
        <v>4.1240159999999992</v>
      </c>
      <c r="D51" s="23">
        <v>4.2446679999999999</v>
      </c>
      <c r="E51" s="23">
        <v>11.303455</v>
      </c>
      <c r="F51" s="23">
        <v>7.7542029999999997E-7</v>
      </c>
      <c r="G51" s="23">
        <v>7.3144369999999896E-7</v>
      </c>
      <c r="H51" s="23">
        <v>0.67082140000000001</v>
      </c>
      <c r="I51" s="23">
        <v>0.43528701999999997</v>
      </c>
      <c r="J51" s="23">
        <v>1.4522953999999999</v>
      </c>
      <c r="K51" s="23">
        <v>1.3787754999999999</v>
      </c>
      <c r="L51" s="23">
        <v>7.3695019999999998E-7</v>
      </c>
      <c r="M51" s="23">
        <v>7.7521462999999993E-7</v>
      </c>
      <c r="N51" s="23">
        <v>1.7251723999999999</v>
      </c>
      <c r="O51" s="23">
        <v>1.3236894999999999E-6</v>
      </c>
      <c r="P51" s="23">
        <v>1.0027868999999999E-6</v>
      </c>
      <c r="Q51" s="23">
        <v>2.9597788</v>
      </c>
      <c r="R51" s="23">
        <v>2.0140104000000001</v>
      </c>
      <c r="S51" s="23">
        <v>6.4324440000000003</v>
      </c>
      <c r="T51" s="23">
        <v>4.5711626000000001</v>
      </c>
      <c r="U51" s="23">
        <v>0</v>
      </c>
      <c r="V51" s="23">
        <v>0</v>
      </c>
      <c r="W51" s="23">
        <v>0</v>
      </c>
    </row>
    <row r="52" spans="1:23">
      <c r="A52" s="27" t="s">
        <v>121</v>
      </c>
      <c r="B52" s="27" t="s">
        <v>62</v>
      </c>
      <c r="C52" s="23">
        <v>15.323107754910799</v>
      </c>
      <c r="D52" s="23">
        <v>1.1334299457247001</v>
      </c>
      <c r="E52" s="23">
        <v>50.221189070557188</v>
      </c>
      <c r="F52" s="23">
        <v>1.8316639000000004E-5</v>
      </c>
      <c r="G52" s="23">
        <v>1.7398193700000001E-5</v>
      </c>
      <c r="H52" s="23">
        <v>1.7419043299999993E-5</v>
      </c>
      <c r="I52" s="23">
        <v>1.7505775099999981E-5</v>
      </c>
      <c r="J52" s="23">
        <v>2.0671779465386</v>
      </c>
      <c r="K52" s="23">
        <v>0.44923082886089999</v>
      </c>
      <c r="L52" s="23">
        <v>1.8028217099999999E-5</v>
      </c>
      <c r="M52" s="23">
        <v>1.9508163199999999E-5</v>
      </c>
      <c r="N52" s="23">
        <v>1.7853438290907</v>
      </c>
      <c r="O52" s="23">
        <v>3.2699603599999979E-5</v>
      </c>
      <c r="P52" s="23">
        <v>2.3080642799999988E-5</v>
      </c>
      <c r="Q52" s="23">
        <v>11.652396470682</v>
      </c>
      <c r="R52" s="23">
        <v>8.4381599760310007</v>
      </c>
      <c r="S52" s="23">
        <v>56.3708719080566</v>
      </c>
      <c r="T52" s="23">
        <v>91.471530970074681</v>
      </c>
      <c r="U52" s="23">
        <v>216.87664795991751</v>
      </c>
      <c r="V52" s="23">
        <v>24.825591676684997</v>
      </c>
      <c r="W52" s="23">
        <v>24.260910793706</v>
      </c>
    </row>
    <row r="53" spans="1:23">
      <c r="A53" s="27" t="s">
        <v>121</v>
      </c>
      <c r="B53" s="27" t="s">
        <v>61</v>
      </c>
      <c r="C53" s="23">
        <v>16298.173959999998</v>
      </c>
      <c r="D53" s="23">
        <v>14937.63624</v>
      </c>
      <c r="E53" s="23">
        <v>12656.24663</v>
      </c>
      <c r="F53" s="23">
        <v>14257.44522</v>
      </c>
      <c r="G53" s="23">
        <v>13609.663504999999</v>
      </c>
      <c r="H53" s="23">
        <v>11888.992980000001</v>
      </c>
      <c r="I53" s="23">
        <v>11013.822639999999</v>
      </c>
      <c r="J53" s="23">
        <v>12862.287759999999</v>
      </c>
      <c r="K53" s="23">
        <v>9943.8346199999996</v>
      </c>
      <c r="L53" s="23">
        <v>7872.4649100000006</v>
      </c>
      <c r="M53" s="23">
        <v>7302.1292000000012</v>
      </c>
      <c r="N53" s="23">
        <v>6198.8558400000002</v>
      </c>
      <c r="O53" s="23">
        <v>7019.4681299999993</v>
      </c>
      <c r="P53" s="23">
        <v>6672.9896700000008</v>
      </c>
      <c r="Q53" s="23">
        <v>5842.0041600000004</v>
      </c>
      <c r="R53" s="23">
        <v>5396.0120799999995</v>
      </c>
      <c r="S53" s="23">
        <v>6226.6974500000006</v>
      </c>
      <c r="T53" s="23">
        <v>4786.2247300000008</v>
      </c>
      <c r="U53" s="23">
        <v>3872.3617899999999</v>
      </c>
      <c r="V53" s="23">
        <v>3534.3372600000002</v>
      </c>
      <c r="W53" s="23">
        <v>2978.9827499999997</v>
      </c>
    </row>
    <row r="54" spans="1:23">
      <c r="A54" s="27" t="s">
        <v>121</v>
      </c>
      <c r="B54" s="27" t="s">
        <v>65</v>
      </c>
      <c r="C54" s="23">
        <v>23849.027817948638</v>
      </c>
      <c r="D54" s="23">
        <v>24616.3769686179</v>
      </c>
      <c r="E54" s="23">
        <v>19607.587102448248</v>
      </c>
      <c r="F54" s="23">
        <v>18808.694898390117</v>
      </c>
      <c r="G54" s="23">
        <v>17400.883674404435</v>
      </c>
      <c r="H54" s="23">
        <v>16470.012883882744</v>
      </c>
      <c r="I54" s="23">
        <v>15176.832354254788</v>
      </c>
      <c r="J54" s="23">
        <v>12694.951365935067</v>
      </c>
      <c r="K54" s="23">
        <v>12387.452625429269</v>
      </c>
      <c r="L54" s="23">
        <v>11087.269549359384</v>
      </c>
      <c r="M54" s="23">
        <v>11729.822496796261</v>
      </c>
      <c r="N54" s="23">
        <v>9495.0718315123286</v>
      </c>
      <c r="O54" s="23">
        <v>9106.0243090633176</v>
      </c>
      <c r="P54" s="23">
        <v>8628.3804360015874</v>
      </c>
      <c r="Q54" s="23">
        <v>8573.7704125299551</v>
      </c>
      <c r="R54" s="23">
        <v>8227.9568856191217</v>
      </c>
      <c r="S54" s="23">
        <v>6920.8736890216187</v>
      </c>
      <c r="T54" s="23">
        <v>6296.2349298031986</v>
      </c>
      <c r="U54" s="23">
        <v>5663.0073063295649</v>
      </c>
      <c r="V54" s="23">
        <v>5531.8828113630061</v>
      </c>
      <c r="W54" s="23">
        <v>4495.2251553288443</v>
      </c>
    </row>
    <row r="55" spans="1:23">
      <c r="A55" s="27" t="s">
        <v>121</v>
      </c>
      <c r="B55" s="27" t="s">
        <v>64</v>
      </c>
      <c r="C55" s="23">
        <v>21.952770200436078</v>
      </c>
      <c r="D55" s="23">
        <v>20.243986840404261</v>
      </c>
      <c r="E55" s="23">
        <v>19.523729900394311</v>
      </c>
      <c r="F55" s="23">
        <v>17.308966600602123</v>
      </c>
      <c r="G55" s="23">
        <v>15.158332180855531</v>
      </c>
      <c r="H55" s="23">
        <v>14.865110670926963</v>
      </c>
      <c r="I55" s="23">
        <v>14.052964000953503</v>
      </c>
      <c r="J55" s="23">
        <v>12.168250330935006</v>
      </c>
      <c r="K55" s="23">
        <v>11.71983270092783</v>
      </c>
      <c r="L55" s="23">
        <v>11.040316901088206</v>
      </c>
      <c r="M55" s="23">
        <v>10.214557391066434</v>
      </c>
      <c r="N55" s="23">
        <v>9.8175860611754722</v>
      </c>
      <c r="O55" s="23">
        <v>8.7174097013084388</v>
      </c>
      <c r="P55" s="23">
        <v>7.6450098811615881</v>
      </c>
      <c r="Q55" s="23">
        <v>7.5048196614235074</v>
      </c>
      <c r="R55" s="23">
        <v>7.0504225714477977</v>
      </c>
      <c r="S55" s="23">
        <v>6.1403339517893629</v>
      </c>
      <c r="T55" s="23">
        <v>5.9028213718255422</v>
      </c>
      <c r="U55" s="23">
        <v>5.5891779919391604</v>
      </c>
      <c r="V55" s="23">
        <v>5.1447062827625807</v>
      </c>
      <c r="W55" s="23">
        <v>4.9582747028862428</v>
      </c>
    </row>
    <row r="56" spans="1:23">
      <c r="A56" s="27" t="s">
        <v>121</v>
      </c>
      <c r="B56" s="27" t="s">
        <v>32</v>
      </c>
      <c r="C56" s="23">
        <v>0.18682088313926007</v>
      </c>
      <c r="D56" s="23">
        <v>0.20179675794059782</v>
      </c>
      <c r="E56" s="23">
        <v>0.18034422373240211</v>
      </c>
      <c r="F56" s="23">
        <v>0.27186702249579914</v>
      </c>
      <c r="G56" s="23">
        <v>0.15167221935592981</v>
      </c>
      <c r="H56" s="23">
        <v>0.17630679112578199</v>
      </c>
      <c r="I56" s="23">
        <v>0.15108318697569098</v>
      </c>
      <c r="J56" s="23">
        <v>0.1269204582486412</v>
      </c>
      <c r="K56" s="23">
        <v>0.1282055599491897</v>
      </c>
      <c r="L56" s="23">
        <v>0.1165392111011023</v>
      </c>
      <c r="M56" s="23">
        <v>0.15736889665415241</v>
      </c>
      <c r="N56" s="23">
        <v>0.16727879402194179</v>
      </c>
      <c r="O56" s="23">
        <v>3.2810425586793E-2</v>
      </c>
      <c r="P56" s="23">
        <v>3.2552572242942598E-2</v>
      </c>
      <c r="Q56" s="23">
        <v>2.92255182918763E-2</v>
      </c>
      <c r="R56" s="23">
        <v>2.6933055431519602E-2</v>
      </c>
      <c r="S56" s="23">
        <v>1.9522393278227999E-2</v>
      </c>
      <c r="T56" s="23">
        <v>1.9273266762429998E-2</v>
      </c>
      <c r="U56" s="23">
        <v>1.8587062073699999E-2</v>
      </c>
      <c r="V56" s="23">
        <v>0.10291326299999991</v>
      </c>
      <c r="W56" s="23">
        <v>9.6749318999999903E-2</v>
      </c>
    </row>
    <row r="57" spans="1:23">
      <c r="A57" s="27" t="s">
        <v>121</v>
      </c>
      <c r="B57" s="27" t="s">
        <v>69</v>
      </c>
      <c r="C57" s="23">
        <v>0</v>
      </c>
      <c r="D57" s="23">
        <v>0</v>
      </c>
      <c r="E57" s="23">
        <v>2.6043275999999999E-9</v>
      </c>
      <c r="F57" s="23">
        <v>2.6436040999999999E-9</v>
      </c>
      <c r="G57" s="23">
        <v>2.5695485E-9</v>
      </c>
      <c r="H57" s="23">
        <v>2.6162809999999999E-9</v>
      </c>
      <c r="I57" s="23">
        <v>2.6593268E-9</v>
      </c>
      <c r="J57" s="23">
        <v>2.6803814000000002E-9</v>
      </c>
      <c r="K57" s="23">
        <v>2.7476810000000001E-9</v>
      </c>
      <c r="L57" s="23">
        <v>2.79014E-9</v>
      </c>
      <c r="M57" s="23">
        <v>3.5316370000000003E-9</v>
      </c>
      <c r="N57" s="23">
        <v>6.4367133999999993E-2</v>
      </c>
      <c r="O57" s="23">
        <v>0.12025533999999899</v>
      </c>
      <c r="P57" s="23">
        <v>9.3586150000000007E-2</v>
      </c>
      <c r="Q57" s="23">
        <v>0.12093269</v>
      </c>
      <c r="R57" s="23">
        <v>0.100066345</v>
      </c>
      <c r="S57" s="23">
        <v>0.34571249999999998</v>
      </c>
      <c r="T57" s="23">
        <v>0.34621924000000004</v>
      </c>
      <c r="U57" s="23">
        <v>0.35909708000000001</v>
      </c>
      <c r="V57" s="23">
        <v>0.30086779999999996</v>
      </c>
      <c r="W57" s="23">
        <v>0.26391742000000001</v>
      </c>
    </row>
    <row r="58" spans="1:23">
      <c r="A58" s="27" t="s">
        <v>121</v>
      </c>
      <c r="B58" s="27" t="s">
        <v>52</v>
      </c>
      <c r="C58" s="23">
        <v>1.3672171799999999E-2</v>
      </c>
      <c r="D58" s="23">
        <v>2.1618139199999997E-2</v>
      </c>
      <c r="E58" s="23">
        <v>2.3323315059999999E-2</v>
      </c>
      <c r="F58" s="23">
        <v>4.7053208100000007E-2</v>
      </c>
      <c r="G58" s="23">
        <v>3.7432118699999989E-2</v>
      </c>
      <c r="H58" s="23">
        <v>5.0558868700000002E-2</v>
      </c>
      <c r="I58" s="23">
        <v>5.8068452599999903E-2</v>
      </c>
      <c r="J58" s="23">
        <v>5.599313719999989E-2</v>
      </c>
      <c r="K58" s="23">
        <v>6.5254886299999995E-2</v>
      </c>
      <c r="L58" s="23">
        <v>6.4547344699999995E-2</v>
      </c>
      <c r="M58" s="23">
        <v>0.11431172139999998</v>
      </c>
      <c r="N58" s="23">
        <v>0.14246202399999897</v>
      </c>
      <c r="O58" s="23">
        <v>0.1594199775</v>
      </c>
      <c r="P58" s="23">
        <v>0.17018104000000001</v>
      </c>
      <c r="Q58" s="23">
        <v>0.16488737799999997</v>
      </c>
      <c r="R58" s="23">
        <v>0.15334597850000001</v>
      </c>
      <c r="S58" s="23">
        <v>0.12099410199999999</v>
      </c>
      <c r="T58" s="23">
        <v>0.1250158687</v>
      </c>
      <c r="U58" s="23">
        <v>0.12280873249999999</v>
      </c>
      <c r="V58" s="23">
        <v>0.10724980320000001</v>
      </c>
      <c r="W58" s="23">
        <v>0.10589767889999999</v>
      </c>
    </row>
    <row r="59" spans="1:23">
      <c r="A59" s="29" t="s">
        <v>118</v>
      </c>
      <c r="B59" s="29"/>
      <c r="C59" s="28">
        <v>129803.37507832685</v>
      </c>
      <c r="D59" s="28">
        <v>115850.2037997337</v>
      </c>
      <c r="E59" s="28">
        <v>110513.83811269971</v>
      </c>
      <c r="F59" s="28">
        <v>108550.37961052242</v>
      </c>
      <c r="G59" s="28">
        <v>99079.401535873782</v>
      </c>
      <c r="H59" s="28">
        <v>89978.250819520981</v>
      </c>
      <c r="I59" s="28">
        <v>72728.740368909959</v>
      </c>
      <c r="J59" s="28">
        <v>69488.916155766274</v>
      </c>
      <c r="K59" s="28">
        <v>62515.030913646071</v>
      </c>
      <c r="L59" s="28">
        <v>55659.816857475031</v>
      </c>
      <c r="M59" s="28">
        <v>51089.680385169224</v>
      </c>
      <c r="N59" s="28">
        <v>45496.045651498338</v>
      </c>
      <c r="O59" s="28">
        <v>43117.289956435001</v>
      </c>
      <c r="P59" s="28">
        <v>40480.223353495749</v>
      </c>
      <c r="Q59" s="28">
        <v>37352.000905890818</v>
      </c>
      <c r="R59" s="28">
        <v>35622.257014935421</v>
      </c>
      <c r="S59" s="28">
        <v>33762.165610322867</v>
      </c>
      <c r="T59" s="28">
        <v>30791.309335246995</v>
      </c>
      <c r="U59" s="28">
        <v>27582.025920324984</v>
      </c>
      <c r="V59" s="28">
        <v>25953.190859954611</v>
      </c>
      <c r="W59" s="28">
        <v>24208.440120548748</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6797.9597065141406</v>
      </c>
      <c r="D64" s="23">
        <v>6279.8090064594235</v>
      </c>
      <c r="E64" s="23">
        <v>2865.7583174585452</v>
      </c>
      <c r="F64" s="23">
        <v>2241.9730068401041</v>
      </c>
      <c r="G64" s="23">
        <v>2058.2669067489078</v>
      </c>
      <c r="H64" s="23">
        <v>1906.5689066102923</v>
      </c>
      <c r="I64" s="23">
        <v>1769.560906574334</v>
      </c>
      <c r="J64" s="23">
        <v>1647.4980066729756</v>
      </c>
      <c r="K64" s="23">
        <v>1529.4615065538428</v>
      </c>
      <c r="L64" s="23">
        <v>1412.891206515405</v>
      </c>
      <c r="M64" s="23">
        <v>1303.5281064922581</v>
      </c>
      <c r="N64" s="23">
        <v>1208.0678071160339</v>
      </c>
      <c r="O64" s="23">
        <v>1130.5931072138767</v>
      </c>
      <c r="P64" s="23">
        <v>1032.7810072488421</v>
      </c>
      <c r="Q64" s="23">
        <v>959.10375944637599</v>
      </c>
      <c r="R64" s="23">
        <v>888.74431044847904</v>
      </c>
      <c r="S64" s="23">
        <v>1.5238821999999901E-5</v>
      </c>
      <c r="T64" s="23">
        <v>1.4846878999999899E-5</v>
      </c>
      <c r="U64" s="23">
        <v>1.4371388E-5</v>
      </c>
      <c r="V64" s="23">
        <v>1.4609690999999999E-5</v>
      </c>
      <c r="W64" s="23">
        <v>1.4778268999999899E-5</v>
      </c>
    </row>
    <row r="65" spans="1:23">
      <c r="A65" s="27" t="s">
        <v>122</v>
      </c>
      <c r="B65" s="27" t="s">
        <v>28</v>
      </c>
      <c r="C65" s="23">
        <v>1806.3331499999999</v>
      </c>
      <c r="D65" s="23">
        <v>1324.8051200000002</v>
      </c>
      <c r="E65" s="23">
        <v>1152.5689</v>
      </c>
      <c r="F65" s="23">
        <v>124.60795</v>
      </c>
      <c r="G65" s="23">
        <v>113.61922</v>
      </c>
      <c r="H65" s="23">
        <v>105.22225</v>
      </c>
      <c r="I65" s="23">
        <v>97.220470000000006</v>
      </c>
      <c r="J65" s="23">
        <v>91.009289999999993</v>
      </c>
      <c r="K65" s="23">
        <v>84.517664000000011</v>
      </c>
      <c r="L65" s="23">
        <v>78.40128</v>
      </c>
      <c r="M65" s="23">
        <v>72.264899999999997</v>
      </c>
      <c r="N65" s="23">
        <v>66.162000000000006</v>
      </c>
      <c r="O65" s="23">
        <v>63.008332000000003</v>
      </c>
      <c r="P65" s="23">
        <v>56.722819999999999</v>
      </c>
      <c r="Q65" s="23">
        <v>0</v>
      </c>
      <c r="R65" s="23">
        <v>0</v>
      </c>
      <c r="S65" s="23">
        <v>0</v>
      </c>
      <c r="T65" s="23">
        <v>0</v>
      </c>
      <c r="U65" s="23">
        <v>0</v>
      </c>
      <c r="V65" s="23">
        <v>0</v>
      </c>
      <c r="W65" s="23">
        <v>0</v>
      </c>
    </row>
    <row r="66" spans="1:23">
      <c r="A66" s="27" t="s">
        <v>122</v>
      </c>
      <c r="B66" s="27" t="s">
        <v>62</v>
      </c>
      <c r="C66" s="23">
        <v>158.14341118847435</v>
      </c>
      <c r="D66" s="23">
        <v>204.91659512541455</v>
      </c>
      <c r="E66" s="23">
        <v>452.67706102319011</v>
      </c>
      <c r="F66" s="23">
        <v>0.57768810736620002</v>
      </c>
      <c r="G66" s="23">
        <v>2.3452426839999989E-5</v>
      </c>
      <c r="H66" s="23">
        <v>6.1050357282333101</v>
      </c>
      <c r="I66" s="23">
        <v>4.96250813515476</v>
      </c>
      <c r="J66" s="23">
        <v>5.760099042735769</v>
      </c>
      <c r="K66" s="23">
        <v>5.8195587233454393</v>
      </c>
      <c r="L66" s="23">
        <v>1.6721092939999997E-5</v>
      </c>
      <c r="M66" s="23">
        <v>0.48324395307722001</v>
      </c>
      <c r="N66" s="23">
        <v>10.53350149523413</v>
      </c>
      <c r="O66" s="23">
        <v>0.89564154587292988</v>
      </c>
      <c r="P66" s="23">
        <v>2.6650489678079499</v>
      </c>
      <c r="Q66" s="23">
        <v>44.695039806170207</v>
      </c>
      <c r="R66" s="23">
        <v>31.049678001629005</v>
      </c>
      <c r="S66" s="23">
        <v>82.075573067369064</v>
      </c>
      <c r="T66" s="23">
        <v>89.718121982915719</v>
      </c>
      <c r="U66" s="23">
        <v>152.08621928667796</v>
      </c>
      <c r="V66" s="23">
        <v>43.595081179999994</v>
      </c>
      <c r="W66" s="23">
        <v>66.891270299999903</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13433.748406603923</v>
      </c>
      <c r="D68" s="23">
        <v>13000.333407929365</v>
      </c>
      <c r="E68" s="23">
        <v>10935.106357237079</v>
      </c>
      <c r="F68" s="23">
        <v>11438.288257794224</v>
      </c>
      <c r="G68" s="23">
        <v>10318.755866669424</v>
      </c>
      <c r="H68" s="23">
        <v>10619.082779010354</v>
      </c>
      <c r="I68" s="23">
        <v>9787.6258276213885</v>
      </c>
      <c r="J68" s="23">
        <v>8381.4954496648716</v>
      </c>
      <c r="K68" s="23">
        <v>7609.3423948585123</v>
      </c>
      <c r="L68" s="23">
        <v>6720.7905200770874</v>
      </c>
      <c r="M68" s="23">
        <v>6596.0099800389262</v>
      </c>
      <c r="N68" s="23">
        <v>5472.7652008376172</v>
      </c>
      <c r="O68" s="23">
        <v>4644.2705304434603</v>
      </c>
      <c r="P68" s="23">
        <v>4187.6623709853366</v>
      </c>
      <c r="Q68" s="23">
        <v>3858.2973902043841</v>
      </c>
      <c r="R68" s="23">
        <v>3173.7455886116054</v>
      </c>
      <c r="S68" s="23">
        <v>2696.4403993274063</v>
      </c>
      <c r="T68" s="23">
        <v>2351.3689084052612</v>
      </c>
      <c r="U68" s="23">
        <v>1593.5833303352033</v>
      </c>
      <c r="V68" s="23">
        <v>1642.4052964372702</v>
      </c>
      <c r="W68" s="23">
        <v>1409.5899622429363</v>
      </c>
    </row>
    <row r="69" spans="1:23">
      <c r="A69" s="27" t="s">
        <v>122</v>
      </c>
      <c r="B69" s="27" t="s">
        <v>64</v>
      </c>
      <c r="C69" s="23">
        <v>7.3198264016373633</v>
      </c>
      <c r="D69" s="23">
        <v>6.8113150016487118</v>
      </c>
      <c r="E69" s="23">
        <v>6.4149527015729513</v>
      </c>
      <c r="F69" s="23">
        <v>5.6675864016611719</v>
      </c>
      <c r="G69" s="23">
        <v>5.1187757025235339</v>
      </c>
      <c r="H69" s="23">
        <v>4.8598132026608134</v>
      </c>
      <c r="I69" s="23">
        <v>4.6468326027835944</v>
      </c>
      <c r="J69" s="23">
        <v>4.0874103027788786</v>
      </c>
      <c r="K69" s="23">
        <v>3.947921802653485</v>
      </c>
      <c r="L69" s="23">
        <v>3.6924098030985237</v>
      </c>
      <c r="M69" s="23">
        <v>3.440553103114711</v>
      </c>
      <c r="N69" s="23">
        <v>3.2313527435308673</v>
      </c>
      <c r="O69" s="23">
        <v>2.8583490540157381</v>
      </c>
      <c r="P69" s="23">
        <v>2.58227342367752</v>
      </c>
      <c r="Q69" s="23">
        <v>2.4548539462769217</v>
      </c>
      <c r="R69" s="23">
        <v>2.34000428113014</v>
      </c>
      <c r="S69" s="23">
        <v>2.3355260227316452</v>
      </c>
      <c r="T69" s="23">
        <v>2.2525220837066349</v>
      </c>
      <c r="U69" s="23">
        <v>2.1080168529461183</v>
      </c>
      <c r="V69" s="23">
        <v>2.2300186184043449</v>
      </c>
      <c r="W69" s="23">
        <v>2.0888101364847143</v>
      </c>
    </row>
    <row r="70" spans="1:23">
      <c r="A70" s="27" t="s">
        <v>122</v>
      </c>
      <c r="B70" s="27" t="s">
        <v>32</v>
      </c>
      <c r="C70" s="23">
        <v>0.71976799718358464</v>
      </c>
      <c r="D70" s="23">
        <v>0.70381988898587866</v>
      </c>
      <c r="E70" s="23">
        <v>0.75457927767409649</v>
      </c>
      <c r="F70" s="23">
        <v>0.70412958647337875</v>
      </c>
      <c r="G70" s="23">
        <v>0.64650015931356941</v>
      </c>
      <c r="H70" s="23">
        <v>0.61515191296823357</v>
      </c>
      <c r="I70" s="23">
        <v>0.58923832077414817</v>
      </c>
      <c r="J70" s="23">
        <v>0.52523131697861591</v>
      </c>
      <c r="K70" s="23">
        <v>0.45193763176652119</v>
      </c>
      <c r="L70" s="23">
        <v>0.39951906664816206</v>
      </c>
      <c r="M70" s="23">
        <v>0.37588689632079297</v>
      </c>
      <c r="N70" s="23">
        <v>0.38622093563502502</v>
      </c>
      <c r="O70" s="23">
        <v>0.36185112521315699</v>
      </c>
      <c r="P70" s="23">
        <v>0.27601490490088304</v>
      </c>
      <c r="Q70" s="23">
        <v>0.27802078599999996</v>
      </c>
      <c r="R70" s="23">
        <v>0.37467586000000003</v>
      </c>
      <c r="S70" s="23">
        <v>0.47778716999999998</v>
      </c>
      <c r="T70" s="23">
        <v>0.44868375999999999</v>
      </c>
      <c r="U70" s="23">
        <v>0.41679664000000005</v>
      </c>
      <c r="V70" s="23">
        <v>0.569607689999999</v>
      </c>
      <c r="W70" s="23">
        <v>0.54081747999999996</v>
      </c>
    </row>
    <row r="71" spans="1:23">
      <c r="A71" s="27" t="s">
        <v>122</v>
      </c>
      <c r="B71" s="27" t="s">
        <v>69</v>
      </c>
      <c r="C71" s="23">
        <v>0</v>
      </c>
      <c r="D71" s="23">
        <v>0</v>
      </c>
      <c r="E71" s="23">
        <v>1.9339955E-9</v>
      </c>
      <c r="F71" s="23">
        <v>1.7636786999999899E-9</v>
      </c>
      <c r="G71" s="23">
        <v>1.7117383999999901E-9</v>
      </c>
      <c r="H71" s="23">
        <v>1.7342150999999999E-9</v>
      </c>
      <c r="I71" s="23">
        <v>1.7526676E-9</v>
      </c>
      <c r="J71" s="23">
        <v>1.739206E-9</v>
      </c>
      <c r="K71" s="23">
        <v>1.7521279999999901E-9</v>
      </c>
      <c r="L71" s="23">
        <v>1.7563278E-9</v>
      </c>
      <c r="M71" s="23">
        <v>1.7733944E-9</v>
      </c>
      <c r="N71" s="23">
        <v>1.7691148999999901E-9</v>
      </c>
      <c r="O71" s="23">
        <v>1.74730969999999E-9</v>
      </c>
      <c r="P71" s="23">
        <v>1.7483865999999999E-9</v>
      </c>
      <c r="Q71" s="23">
        <v>2.3910009E-9</v>
      </c>
      <c r="R71" s="23">
        <v>2.3925626999999999E-9</v>
      </c>
      <c r="S71" s="23">
        <v>2.9104064999999998E-9</v>
      </c>
      <c r="T71" s="23">
        <v>2.6906819999999999E-9</v>
      </c>
      <c r="U71" s="23">
        <v>2.5105785000000002E-9</v>
      </c>
      <c r="V71" s="23">
        <v>3.0389508E-9</v>
      </c>
      <c r="W71" s="23">
        <v>2.7687403999999998E-9</v>
      </c>
    </row>
    <row r="72" spans="1:23">
      <c r="A72" s="27" t="s">
        <v>122</v>
      </c>
      <c r="B72" s="27" t="s">
        <v>52</v>
      </c>
      <c r="C72" s="23">
        <v>2.0775116839999899E-2</v>
      </c>
      <c r="D72" s="23">
        <v>3.4004345999999998E-2</v>
      </c>
      <c r="E72" s="23">
        <v>4.4921738699999998E-2</v>
      </c>
      <c r="F72" s="23">
        <v>5.0564352999999999E-2</v>
      </c>
      <c r="G72" s="23">
        <v>5.7286207199999988E-2</v>
      </c>
      <c r="H72" s="23">
        <v>6.5173737000000009E-2</v>
      </c>
      <c r="I72" s="23">
        <v>7.2561116999999911E-2</v>
      </c>
      <c r="J72" s="23">
        <v>7.4515466199999991E-2</v>
      </c>
      <c r="K72" s="23">
        <v>7.1287235199999993E-2</v>
      </c>
      <c r="L72" s="23">
        <v>6.9216386200000007E-2</v>
      </c>
      <c r="M72" s="23">
        <v>6.7614915600000006E-2</v>
      </c>
      <c r="N72" s="23">
        <v>7.5234498799999994E-2</v>
      </c>
      <c r="O72" s="23">
        <v>7.4128796799999994E-2</v>
      </c>
      <c r="P72" s="23">
        <v>7.4474530499999997E-2</v>
      </c>
      <c r="Q72" s="23">
        <v>7.2591755800000005E-2</v>
      </c>
      <c r="R72" s="23">
        <v>6.7418852500000001E-2</v>
      </c>
      <c r="S72" s="23">
        <v>5.9925766799999995E-2</v>
      </c>
      <c r="T72" s="23">
        <v>5.7468629399999985E-2</v>
      </c>
      <c r="U72" s="23">
        <v>5.5985219799999993E-2</v>
      </c>
      <c r="V72" s="23">
        <v>4.9004605399999991E-2</v>
      </c>
      <c r="W72" s="23">
        <v>4.69598897E-2</v>
      </c>
    </row>
    <row r="73" spans="1:23">
      <c r="A73" s="29" t="s">
        <v>118</v>
      </c>
      <c r="B73" s="29"/>
      <c r="C73" s="28">
        <v>22203.504500708179</v>
      </c>
      <c r="D73" s="28">
        <v>20816.675444515851</v>
      </c>
      <c r="E73" s="28">
        <v>15412.525588420387</v>
      </c>
      <c r="F73" s="28">
        <v>13811.114489143356</v>
      </c>
      <c r="G73" s="28">
        <v>12495.760792573283</v>
      </c>
      <c r="H73" s="28">
        <v>12641.838784551539</v>
      </c>
      <c r="I73" s="28">
        <v>11664.016544933662</v>
      </c>
      <c r="J73" s="28">
        <v>10129.850255683361</v>
      </c>
      <c r="K73" s="28">
        <v>9233.0890459383536</v>
      </c>
      <c r="L73" s="28">
        <v>8215.7754331166834</v>
      </c>
      <c r="M73" s="28">
        <v>7975.7267835873754</v>
      </c>
      <c r="N73" s="28">
        <v>6760.7598621924162</v>
      </c>
      <c r="O73" s="28">
        <v>5841.6259602572254</v>
      </c>
      <c r="P73" s="28">
        <v>5282.4135206256633</v>
      </c>
      <c r="Q73" s="28">
        <v>4864.5510434032067</v>
      </c>
      <c r="R73" s="28">
        <v>4095.8795813428433</v>
      </c>
      <c r="S73" s="28">
        <v>2780.8515136563292</v>
      </c>
      <c r="T73" s="28">
        <v>2443.3395673187624</v>
      </c>
      <c r="U73" s="28">
        <v>1747.7775808462154</v>
      </c>
      <c r="V73" s="28">
        <v>1688.2304108453654</v>
      </c>
      <c r="W73" s="28">
        <v>1478.5700574576899</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9.0307770000000004E-6</v>
      </c>
      <c r="D78" s="23">
        <v>8.8575075E-6</v>
      </c>
      <c r="E78" s="23">
        <v>8.8015480999999999E-6</v>
      </c>
      <c r="F78" s="23">
        <v>8.5964670999999994E-6</v>
      </c>
      <c r="G78" s="23">
        <v>8.3615482000000007E-6</v>
      </c>
      <c r="H78" s="23">
        <v>8.2617403999999899E-6</v>
      </c>
      <c r="I78" s="23">
        <v>8.3867526000000008E-6</v>
      </c>
      <c r="J78" s="23">
        <v>8.4153839000000004E-6</v>
      </c>
      <c r="K78" s="23">
        <v>8.4569012999999893E-6</v>
      </c>
      <c r="L78" s="23">
        <v>8.5126258999999898E-6</v>
      </c>
      <c r="M78" s="23">
        <v>0.1840483087125</v>
      </c>
      <c r="N78" s="23">
        <v>1.0233073537436002</v>
      </c>
      <c r="O78" s="23">
        <v>0.480816064317999</v>
      </c>
      <c r="P78" s="23">
        <v>0.9601798849266</v>
      </c>
      <c r="Q78" s="23">
        <v>3.6036133911010002</v>
      </c>
      <c r="R78" s="23">
        <v>7.7598391778233999</v>
      </c>
      <c r="S78" s="23">
        <v>11.441925072741</v>
      </c>
      <c r="T78" s="23">
        <v>40.144388754407004</v>
      </c>
      <c r="U78" s="23">
        <v>283.185445967541</v>
      </c>
      <c r="V78" s="23">
        <v>4.2710404881405006</v>
      </c>
      <c r="W78" s="23">
        <v>147.78722596417501</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7.1183571000000001E-6</v>
      </c>
      <c r="D80" s="23">
        <v>6.9274308999999998E-6</v>
      </c>
      <c r="E80" s="23">
        <v>6.8419138999999997E-6</v>
      </c>
      <c r="F80" s="23">
        <v>6.7298874999999895E-6</v>
      </c>
      <c r="G80" s="23">
        <v>6.4791307000000003E-6</v>
      </c>
      <c r="H80" s="23">
        <v>6.5605617999999998E-6</v>
      </c>
      <c r="I80" s="23">
        <v>6.6221986999999998E-6</v>
      </c>
      <c r="J80" s="23">
        <v>6.5508164000000002E-6</v>
      </c>
      <c r="K80" s="23">
        <v>6.4918616999999899E-6</v>
      </c>
      <c r="L80" s="23">
        <v>6.7059005000000002E-6</v>
      </c>
      <c r="M80" s="23">
        <v>6.7664611999999994E-6</v>
      </c>
      <c r="N80" s="23">
        <v>7.1053090999999999E-6</v>
      </c>
      <c r="O80" s="23">
        <v>7.1513483999999999E-6</v>
      </c>
      <c r="P80" s="23">
        <v>7.1499032999999996E-6</v>
      </c>
      <c r="Q80" s="23">
        <v>7.3891797999999991E-6</v>
      </c>
      <c r="R80" s="23">
        <v>7.5490799999999913E-6</v>
      </c>
      <c r="S80" s="23">
        <v>2.1982211435419998</v>
      </c>
      <c r="T80" s="23">
        <v>8.7988787000000008E-6</v>
      </c>
      <c r="U80" s="23">
        <v>9.5963881000000006E-6</v>
      </c>
      <c r="V80" s="23">
        <v>0.2313469804704</v>
      </c>
      <c r="W80" s="23">
        <v>0.73904921415299996</v>
      </c>
    </row>
    <row r="81" spans="1:23">
      <c r="A81" s="27" t="s">
        <v>123</v>
      </c>
      <c r="B81" s="27" t="s">
        <v>61</v>
      </c>
      <c r="C81" s="23">
        <v>45789.465400000001</v>
      </c>
      <c r="D81" s="23">
        <v>45846.101999999999</v>
      </c>
      <c r="E81" s="23">
        <v>41087.637999999992</v>
      </c>
      <c r="F81" s="23">
        <v>40714.204599999997</v>
      </c>
      <c r="G81" s="23">
        <v>38671.839890000003</v>
      </c>
      <c r="H81" s="23">
        <v>21582.759020000001</v>
      </c>
      <c r="I81" s="23">
        <v>35350.054299999996</v>
      </c>
      <c r="J81" s="23">
        <v>33245.723359999996</v>
      </c>
      <c r="K81" s="23">
        <v>28460.807400000002</v>
      </c>
      <c r="L81" s="23">
        <v>28625.431350000003</v>
      </c>
      <c r="M81" s="23">
        <v>22810.03585</v>
      </c>
      <c r="N81" s="23">
        <v>22715.309410000002</v>
      </c>
      <c r="O81" s="23">
        <v>21059.257700000002</v>
      </c>
      <c r="P81" s="23">
        <v>19109.824329999999</v>
      </c>
      <c r="Q81" s="23">
        <v>17446.28181</v>
      </c>
      <c r="R81" s="23">
        <v>15467.039990000001</v>
      </c>
      <c r="S81" s="23">
        <v>16642.42425</v>
      </c>
      <c r="T81" s="23">
        <v>14925.5566</v>
      </c>
      <c r="U81" s="23">
        <v>13752.094709999999</v>
      </c>
      <c r="V81" s="23">
        <v>11900.345290000003</v>
      </c>
      <c r="W81" s="23">
        <v>12179.211490000003</v>
      </c>
    </row>
    <row r="82" spans="1:23">
      <c r="A82" s="27" t="s">
        <v>123</v>
      </c>
      <c r="B82" s="27" t="s">
        <v>65</v>
      </c>
      <c r="C82" s="23">
        <v>3996.055408090745</v>
      </c>
      <c r="D82" s="23">
        <v>4217.2773686448136</v>
      </c>
      <c r="E82" s="23">
        <v>4792.0287427104322</v>
      </c>
      <c r="F82" s="23">
        <v>5395.4508361320013</v>
      </c>
      <c r="G82" s="23">
        <v>6381.4099372726887</v>
      </c>
      <c r="H82" s="23">
        <v>6343.493759826245</v>
      </c>
      <c r="I82" s="23">
        <v>6652.1678388158234</v>
      </c>
      <c r="J82" s="23">
        <v>6486.4861121367812</v>
      </c>
      <c r="K82" s="23">
        <v>6590.6241091037946</v>
      </c>
      <c r="L82" s="23">
        <v>6377.7211375925117</v>
      </c>
      <c r="M82" s="23">
        <v>6686.0153749831561</v>
      </c>
      <c r="N82" s="23">
        <v>6225.2188238226718</v>
      </c>
      <c r="O82" s="23">
        <v>6077.2567515335568</v>
      </c>
      <c r="P82" s="23">
        <v>6022.0584113867408</v>
      </c>
      <c r="Q82" s="23">
        <v>5916.0147613825839</v>
      </c>
      <c r="R82" s="23">
        <v>5857.5555278078218</v>
      </c>
      <c r="S82" s="23">
        <v>5662.4080318657943</v>
      </c>
      <c r="T82" s="23">
        <v>5449.32108300048</v>
      </c>
      <c r="U82" s="23">
        <v>5050.0616079151396</v>
      </c>
      <c r="V82" s="23">
        <v>4834.2442068068467</v>
      </c>
      <c r="W82" s="23">
        <v>4335.1869810045519</v>
      </c>
    </row>
    <row r="83" spans="1:23">
      <c r="A83" s="27" t="s">
        <v>123</v>
      </c>
      <c r="B83" s="27" t="s">
        <v>64</v>
      </c>
      <c r="C83" s="23">
        <v>1.6146960000000001E-10</v>
      </c>
      <c r="D83" s="23">
        <v>1.6822255999999999E-10</v>
      </c>
      <c r="E83" s="23">
        <v>2.4969169999999997E-10</v>
      </c>
      <c r="F83" s="23">
        <v>3.3746682000000002E-10</v>
      </c>
      <c r="G83" s="23">
        <v>1.1339666000000001E-9</v>
      </c>
      <c r="H83" s="23">
        <v>1.5373754999999999E-9</v>
      </c>
      <c r="I83" s="23">
        <v>2.4351727E-9</v>
      </c>
      <c r="J83" s="23">
        <v>2.2337871999999999E-9</v>
      </c>
      <c r="K83" s="23">
        <v>2.1924820000000001E-9</v>
      </c>
      <c r="L83" s="23">
        <v>6.185554E-9</v>
      </c>
      <c r="M83" s="23">
        <v>3.5276404000000001E-8</v>
      </c>
      <c r="N83" s="23">
        <v>3.3005893999999997E-8</v>
      </c>
      <c r="O83" s="23">
        <v>9.75057599999999E-3</v>
      </c>
      <c r="P83" s="23">
        <v>8.1390200000000003E-3</v>
      </c>
      <c r="Q83" s="23">
        <v>8.1300799999999996E-3</v>
      </c>
      <c r="R83" s="23">
        <v>7.2996899999999906E-3</v>
      </c>
      <c r="S83" s="23">
        <v>6.8517939999999996E-3</v>
      </c>
      <c r="T83" s="23">
        <v>6.7517853000000003E-3</v>
      </c>
      <c r="U83" s="23">
        <v>6.1888749999999999E-3</v>
      </c>
      <c r="V83" s="23">
        <v>5.6206620000000002E-3</v>
      </c>
      <c r="W83" s="23">
        <v>5.2729945000000002E-3</v>
      </c>
    </row>
    <row r="84" spans="1:23">
      <c r="A84" s="27" t="s">
        <v>123</v>
      </c>
      <c r="B84" s="27" t="s">
        <v>32</v>
      </c>
      <c r="C84" s="23">
        <v>3.0125025000000001E-9</v>
      </c>
      <c r="D84" s="23">
        <v>2.8342079E-9</v>
      </c>
      <c r="E84" s="23">
        <v>2.6290050000000003E-9</v>
      </c>
      <c r="F84" s="23">
        <v>2.4390832999999897E-9</v>
      </c>
      <c r="G84" s="23">
        <v>2.3041765999999999E-9</v>
      </c>
      <c r="H84" s="23">
        <v>3.1565817E-9</v>
      </c>
      <c r="I84" s="23">
        <v>3.9520445999999997E-9</v>
      </c>
      <c r="J84" s="23">
        <v>4.2248309999999906E-9</v>
      </c>
      <c r="K84" s="23">
        <v>3.9251169999999997E-9</v>
      </c>
      <c r="L84" s="23">
        <v>6.8403119999999997E-9</v>
      </c>
      <c r="M84" s="23">
        <v>6.465256E-9</v>
      </c>
      <c r="N84" s="23">
        <v>5.9462969999999904E-9</v>
      </c>
      <c r="O84" s="23">
        <v>5.5237799999999997E-9</v>
      </c>
      <c r="P84" s="23">
        <v>5.2136490000000002E-9</v>
      </c>
      <c r="Q84" s="23">
        <v>5.1463952999999997E-9</v>
      </c>
      <c r="R84" s="23">
        <v>5.2252411999999996E-9</v>
      </c>
      <c r="S84" s="23">
        <v>6.3189310000000005E-9</v>
      </c>
      <c r="T84" s="23">
        <v>5.9141907999999997E-9</v>
      </c>
      <c r="U84" s="23">
        <v>5.4506704000000003E-9</v>
      </c>
      <c r="V84" s="23">
        <v>5.4101391999999998E-9</v>
      </c>
      <c r="W84" s="23">
        <v>5.439675E-9</v>
      </c>
    </row>
    <row r="85" spans="1:23">
      <c r="A85" s="27" t="s">
        <v>123</v>
      </c>
      <c r="B85" s="27" t="s">
        <v>69</v>
      </c>
      <c r="C85" s="23">
        <v>0</v>
      </c>
      <c r="D85" s="23">
        <v>0</v>
      </c>
      <c r="E85" s="23">
        <v>6.5946028999999897E-9</v>
      </c>
      <c r="F85" s="23">
        <v>6.5294903000000001E-9</v>
      </c>
      <c r="G85" s="23">
        <v>6.7458863999999998E-9</v>
      </c>
      <c r="H85" s="23">
        <v>7.2498318999999907E-9</v>
      </c>
      <c r="I85" s="23">
        <v>7.0837443999999995E-9</v>
      </c>
      <c r="J85" s="23">
        <v>7.0663509000000004E-9</v>
      </c>
      <c r="K85" s="23">
        <v>7.0789176999999904E-9</v>
      </c>
      <c r="L85" s="23">
        <v>7.2377309999999896E-9</v>
      </c>
      <c r="M85" s="23">
        <v>7.6351784999999909E-9</v>
      </c>
      <c r="N85" s="23">
        <v>8.6282954999999995E-9</v>
      </c>
      <c r="O85" s="23">
        <v>8.68196459999999E-9</v>
      </c>
      <c r="P85" s="23">
        <v>9.1245207000000001E-9</v>
      </c>
      <c r="Q85" s="23">
        <v>9.8260120999999904E-9</v>
      </c>
      <c r="R85" s="23">
        <v>1.0773868700000001E-8</v>
      </c>
      <c r="S85" s="23">
        <v>1.8360868000000002E-8</v>
      </c>
      <c r="T85" s="23">
        <v>1.7868810000000002E-8</v>
      </c>
      <c r="U85" s="23">
        <v>1.8528650000000001E-8</v>
      </c>
      <c r="V85" s="23">
        <v>1.7401929E-8</v>
      </c>
      <c r="W85" s="23">
        <v>2.3180715499999998E-8</v>
      </c>
    </row>
    <row r="86" spans="1:23">
      <c r="A86" s="27" t="s">
        <v>123</v>
      </c>
      <c r="B86" s="27" t="s">
        <v>52</v>
      </c>
      <c r="C86" s="23">
        <v>6.9768389799999993E-4</v>
      </c>
      <c r="D86" s="23">
        <v>1.3021558300000001E-3</v>
      </c>
      <c r="E86" s="23">
        <v>1.2380603699999901E-3</v>
      </c>
      <c r="F86" s="23">
        <v>1.3278537100000001E-3</v>
      </c>
      <c r="G86" s="23">
        <v>2.83542324E-3</v>
      </c>
      <c r="H86" s="23">
        <v>3.7125821999999999E-3</v>
      </c>
      <c r="I86" s="23">
        <v>4.5549912300000004E-3</v>
      </c>
      <c r="J86" s="23">
        <v>4.6110678200000001E-3</v>
      </c>
      <c r="K86" s="23">
        <v>5.0634895000000006E-3</v>
      </c>
      <c r="L86" s="23">
        <v>6.1185836399999995E-3</v>
      </c>
      <c r="M86" s="23">
        <v>9.1161498600000005E-3</v>
      </c>
      <c r="N86" s="23">
        <v>9.8169900500000001E-3</v>
      </c>
      <c r="O86" s="23">
        <v>1.0321194319999999E-2</v>
      </c>
      <c r="P86" s="23">
        <v>9.3246546400000008E-3</v>
      </c>
      <c r="Q86" s="23">
        <v>9.1334759299999992E-3</v>
      </c>
      <c r="R86" s="23">
        <v>8.0307824600000018E-3</v>
      </c>
      <c r="S86" s="23">
        <v>7.2309895299999998E-3</v>
      </c>
      <c r="T86" s="23">
        <v>7.0000305600000003E-3</v>
      </c>
      <c r="U86" s="23">
        <v>7.3937848299999893E-3</v>
      </c>
      <c r="V86" s="23">
        <v>5.7251860999999998E-3</v>
      </c>
      <c r="W86" s="23">
        <v>6.1078448200000005E-3</v>
      </c>
    </row>
    <row r="87" spans="1:23">
      <c r="A87" s="29" t="s">
        <v>118</v>
      </c>
      <c r="B87" s="29"/>
      <c r="C87" s="28">
        <v>49785.52082424004</v>
      </c>
      <c r="D87" s="28">
        <v>50063.379384429914</v>
      </c>
      <c r="E87" s="28">
        <v>45879.666758354135</v>
      </c>
      <c r="F87" s="28">
        <v>46109.65545145869</v>
      </c>
      <c r="G87" s="28">
        <v>45053.249842114499</v>
      </c>
      <c r="H87" s="28">
        <v>27926.252794650085</v>
      </c>
      <c r="I87" s="28">
        <v>42002.222153827213</v>
      </c>
      <c r="J87" s="28">
        <v>39732.20948710521</v>
      </c>
      <c r="K87" s="28">
        <v>35051.431524054751</v>
      </c>
      <c r="L87" s="28">
        <v>35003.152502817225</v>
      </c>
      <c r="M87" s="28">
        <v>29496.235280093606</v>
      </c>
      <c r="N87" s="28">
        <v>28941.551548314736</v>
      </c>
      <c r="O87" s="28">
        <v>27137.005025325223</v>
      </c>
      <c r="P87" s="28">
        <v>25132.85106744157</v>
      </c>
      <c r="Q87" s="28">
        <v>23365.908322242864</v>
      </c>
      <c r="R87" s="28">
        <v>21332.362664224729</v>
      </c>
      <c r="S87" s="28">
        <v>22318.479279876079</v>
      </c>
      <c r="T87" s="28">
        <v>20415.028832339063</v>
      </c>
      <c r="U87" s="28">
        <v>19085.347962354066</v>
      </c>
      <c r="V87" s="28">
        <v>16739.097504937461</v>
      </c>
      <c r="W87" s="28">
        <v>16662.930019177384</v>
      </c>
    </row>
    <row r="90" spans="1:23" collapsed="1">
      <c r="A90" s="16" t="s">
        <v>124</v>
      </c>
      <c r="B90" s="7"/>
      <c r="C90" s="7"/>
      <c r="D90" s="7"/>
      <c r="E90" s="7"/>
      <c r="F90" s="7"/>
      <c r="G90" s="7"/>
      <c r="H90" s="7"/>
      <c r="I90" s="7"/>
      <c r="J90" s="7"/>
      <c r="K90" s="7"/>
      <c r="L90" s="7"/>
      <c r="M90" s="7"/>
      <c r="N90" s="7"/>
      <c r="O90" s="7"/>
      <c r="P90" s="7"/>
      <c r="Q90" s="7"/>
      <c r="R90" s="7"/>
      <c r="S90" s="7"/>
      <c r="T90" s="7"/>
      <c r="U90" s="7"/>
      <c r="V90" s="7"/>
      <c r="W90" s="7"/>
    </row>
    <row r="91" spans="1:23">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c r="A92" s="27" t="s">
        <v>36</v>
      </c>
      <c r="B92" s="27" t="s">
        <v>66</v>
      </c>
      <c r="C92" s="23">
        <v>1.393322663</v>
      </c>
      <c r="D92" s="23">
        <v>1.3841527189999991</v>
      </c>
      <c r="E92" s="23">
        <v>1.38708966</v>
      </c>
      <c r="F92" s="23">
        <v>1.4188122799999987</v>
      </c>
      <c r="G92" s="23">
        <v>1.166360171</v>
      </c>
      <c r="H92" s="23">
        <v>1.149125688999999</v>
      </c>
      <c r="I92" s="23">
        <v>1.08072239</v>
      </c>
      <c r="J92" s="23">
        <v>0.9731208509999989</v>
      </c>
      <c r="K92" s="23">
        <v>0.86449391099999984</v>
      </c>
      <c r="L92" s="23">
        <v>0.77492654399999905</v>
      </c>
      <c r="M92" s="23">
        <v>0.79148337200000007</v>
      </c>
      <c r="N92" s="23">
        <v>0.80288943999999984</v>
      </c>
      <c r="O92" s="23">
        <v>0.59408940999999993</v>
      </c>
      <c r="P92" s="23">
        <v>0.47807204599999997</v>
      </c>
      <c r="Q92" s="23">
        <v>0.43120393999999995</v>
      </c>
      <c r="R92" s="23">
        <v>0.36017213599999998</v>
      </c>
      <c r="S92" s="23">
        <v>0.317117384</v>
      </c>
      <c r="T92" s="23">
        <v>0.29949685599999898</v>
      </c>
      <c r="U92" s="23">
        <v>0.27868298199999991</v>
      </c>
      <c r="V92" s="23">
        <v>0.22931907000000001</v>
      </c>
      <c r="W92" s="23">
        <v>0.22068969699999996</v>
      </c>
    </row>
    <row r="93" spans="1:23">
      <c r="A93" s="27" t="s">
        <v>36</v>
      </c>
      <c r="B93" s="27" t="s">
        <v>68</v>
      </c>
      <c r="C93" s="23">
        <v>1479.8000999999999</v>
      </c>
      <c r="D93" s="23">
        <v>2357.6880199999996</v>
      </c>
      <c r="E93" s="23">
        <v>1119.39022</v>
      </c>
      <c r="F93" s="23">
        <v>1114.820708</v>
      </c>
      <c r="G93" s="23">
        <v>132.84116120000002</v>
      </c>
      <c r="H93" s="23">
        <v>107.01608949999999</v>
      </c>
      <c r="I93" s="23">
        <v>228.15858800000001</v>
      </c>
      <c r="J93" s="23">
        <v>69.8438411999999</v>
      </c>
      <c r="K93" s="23">
        <v>1166.238621</v>
      </c>
      <c r="L93" s="23">
        <v>1658.1493679999999</v>
      </c>
      <c r="M93" s="23">
        <v>1903.415135</v>
      </c>
      <c r="N93" s="23">
        <v>1106.021945</v>
      </c>
      <c r="O93" s="23">
        <v>790.12733400000002</v>
      </c>
      <c r="P93" s="23">
        <v>1020.8521635</v>
      </c>
      <c r="Q93" s="23">
        <v>852.53325900000004</v>
      </c>
      <c r="R93" s="23">
        <v>1581.3748519999999</v>
      </c>
      <c r="S93" s="23">
        <v>1602.9982870000001</v>
      </c>
      <c r="T93" s="23">
        <v>2381.4474259999997</v>
      </c>
      <c r="U93" s="23">
        <v>2747.3991860000006</v>
      </c>
      <c r="V93" s="23">
        <v>1499.7269470000001</v>
      </c>
      <c r="W93" s="23">
        <v>2219.5143889999999</v>
      </c>
    </row>
    <row r="94" spans="1:23">
      <c r="A94" s="27" t="s">
        <v>36</v>
      </c>
      <c r="B94" s="27" t="s">
        <v>72</v>
      </c>
      <c r="C94" s="23">
        <v>0.117555342907</v>
      </c>
      <c r="D94" s="23">
        <v>0.16035810765</v>
      </c>
      <c r="E94" s="23">
        <v>0.17431645841000001</v>
      </c>
      <c r="F94" s="23">
        <v>0.23351240843000001</v>
      </c>
      <c r="G94" s="23">
        <v>0.25581892777999987</v>
      </c>
      <c r="H94" s="23">
        <v>0.32134032809999991</v>
      </c>
      <c r="I94" s="23">
        <v>0.3749233321299999</v>
      </c>
      <c r="J94" s="23">
        <v>0.37929553891999984</v>
      </c>
      <c r="K94" s="23">
        <v>0.37148893795999999</v>
      </c>
      <c r="L94" s="23">
        <v>0.36157900273999899</v>
      </c>
      <c r="M94" s="23">
        <v>0.44906940236999993</v>
      </c>
      <c r="N94" s="23">
        <v>0.54465189295000005</v>
      </c>
      <c r="O94" s="23">
        <v>0.57819280959999975</v>
      </c>
      <c r="P94" s="23">
        <v>0.57957131042999999</v>
      </c>
      <c r="Q94" s="23">
        <v>0.58848845599999999</v>
      </c>
      <c r="R94" s="23">
        <v>0.56767056871999999</v>
      </c>
      <c r="S94" s="23">
        <v>0.49856445348000006</v>
      </c>
      <c r="T94" s="23">
        <v>0.49204739040000001</v>
      </c>
      <c r="U94" s="23">
        <v>0.46971734701999995</v>
      </c>
      <c r="V94" s="23">
        <v>0.42339586689999986</v>
      </c>
      <c r="W94" s="23">
        <v>0.39718876739999903</v>
      </c>
    </row>
    <row r="95" spans="1:23">
      <c r="A95" s="7"/>
      <c r="B95" s="7"/>
      <c r="C95" s="7"/>
      <c r="D95" s="7"/>
      <c r="E95" s="7"/>
      <c r="F95" s="7"/>
      <c r="G95" s="7"/>
      <c r="H95" s="7"/>
      <c r="I95" s="7"/>
      <c r="J95" s="7"/>
      <c r="K95" s="7"/>
      <c r="L95" s="7"/>
      <c r="M95" s="7"/>
      <c r="N95" s="7"/>
      <c r="O95" s="7"/>
      <c r="P95" s="7"/>
      <c r="Q95" s="7"/>
      <c r="R95" s="7"/>
      <c r="S95" s="7"/>
      <c r="T95" s="7"/>
      <c r="U95" s="7"/>
      <c r="V95" s="7"/>
      <c r="W95" s="7"/>
    </row>
    <row r="96" spans="1:23">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3">
      <c r="A97" s="27" t="s">
        <v>119</v>
      </c>
      <c r="B97" s="27" t="s">
        <v>66</v>
      </c>
      <c r="C97" s="23">
        <v>0</v>
      </c>
      <c r="D97" s="23">
        <v>0</v>
      </c>
      <c r="E97" s="23">
        <v>0</v>
      </c>
      <c r="F97" s="23">
        <v>0</v>
      </c>
      <c r="G97" s="23">
        <v>0</v>
      </c>
      <c r="H97" s="23">
        <v>0</v>
      </c>
      <c r="I97" s="23">
        <v>0</v>
      </c>
      <c r="J97" s="23">
        <v>0</v>
      </c>
      <c r="K97" s="23">
        <v>0</v>
      </c>
      <c r="L97" s="23">
        <v>0</v>
      </c>
      <c r="M97" s="23">
        <v>0</v>
      </c>
      <c r="N97" s="23">
        <v>0</v>
      </c>
      <c r="O97" s="23">
        <v>0</v>
      </c>
      <c r="P97" s="23">
        <v>0</v>
      </c>
      <c r="Q97" s="23">
        <v>0</v>
      </c>
      <c r="R97" s="23">
        <v>0</v>
      </c>
      <c r="S97" s="23">
        <v>0</v>
      </c>
      <c r="T97" s="23">
        <v>0</v>
      </c>
      <c r="U97" s="23">
        <v>0</v>
      </c>
      <c r="V97" s="23">
        <v>0</v>
      </c>
      <c r="W97" s="23">
        <v>0</v>
      </c>
    </row>
    <row r="98" spans="1:23">
      <c r="A98" s="27" t="s">
        <v>119</v>
      </c>
      <c r="B98" s="27" t="s">
        <v>68</v>
      </c>
      <c r="C98" s="23">
        <v>1156.55648</v>
      </c>
      <c r="D98" s="23">
        <v>1887.7661199999998</v>
      </c>
      <c r="E98" s="23">
        <v>968.37394999999992</v>
      </c>
      <c r="F98" s="23">
        <v>873.95103799999993</v>
      </c>
      <c r="G98" s="23">
        <v>118.3232442</v>
      </c>
      <c r="H98" s="23">
        <v>64.862116499999999</v>
      </c>
      <c r="I98" s="23">
        <v>138.77579800000001</v>
      </c>
      <c r="J98" s="23">
        <v>33.321505199999898</v>
      </c>
      <c r="K98" s="23">
        <v>678.72496100000001</v>
      </c>
      <c r="L98" s="23">
        <v>887.46311799999989</v>
      </c>
      <c r="M98" s="23">
        <v>988.15203499999996</v>
      </c>
      <c r="N98" s="23">
        <v>432.74124499999999</v>
      </c>
      <c r="O98" s="23">
        <v>233.96508400000002</v>
      </c>
      <c r="P98" s="23">
        <v>353.2462635</v>
      </c>
      <c r="Q98" s="23">
        <v>332.54719900000003</v>
      </c>
      <c r="R98" s="23">
        <v>631.25660200000004</v>
      </c>
      <c r="S98" s="23">
        <v>206.36468699999998</v>
      </c>
      <c r="T98" s="23">
        <v>631.56302599999992</v>
      </c>
      <c r="U98" s="23">
        <v>1090.5900860000002</v>
      </c>
      <c r="V98" s="23">
        <v>637.54588699999999</v>
      </c>
      <c r="W98" s="23">
        <v>857.098389</v>
      </c>
    </row>
    <row r="99" spans="1:23">
      <c r="A99" s="27" t="s">
        <v>119</v>
      </c>
      <c r="B99" s="27" t="s">
        <v>72</v>
      </c>
      <c r="C99" s="23">
        <v>5.9354346399999987E-2</v>
      </c>
      <c r="D99" s="23">
        <v>7.3659188E-2</v>
      </c>
      <c r="E99" s="23">
        <v>7.094344100000001E-2</v>
      </c>
      <c r="F99" s="23">
        <v>9.035609750000001E-2</v>
      </c>
      <c r="G99" s="23">
        <v>0.10593185659999999</v>
      </c>
      <c r="H99" s="23">
        <v>0.13836637000000002</v>
      </c>
      <c r="I99" s="23">
        <v>0.1639048484</v>
      </c>
      <c r="J99" s="23">
        <v>0.16479298740000001</v>
      </c>
      <c r="K99" s="23">
        <v>0.147535519</v>
      </c>
      <c r="L99" s="23">
        <v>0.14150249069999898</v>
      </c>
      <c r="M99" s="23">
        <v>0.1543459445</v>
      </c>
      <c r="N99" s="23">
        <v>0.20276535100000001</v>
      </c>
      <c r="O99" s="23">
        <v>0.21464612499999999</v>
      </c>
      <c r="P99" s="23">
        <v>0.207434749</v>
      </c>
      <c r="Q99" s="23">
        <v>0.21338610399999999</v>
      </c>
      <c r="R99" s="23">
        <v>0.212964665</v>
      </c>
      <c r="S99" s="23">
        <v>0.19219013830000001</v>
      </c>
      <c r="T99" s="23">
        <v>0.186017922</v>
      </c>
      <c r="U99" s="23">
        <v>0.172368988</v>
      </c>
      <c r="V99" s="23">
        <v>0.16028404899999998</v>
      </c>
      <c r="W99" s="23">
        <v>0.14425890229999999</v>
      </c>
    </row>
    <row r="100" spans="1:23">
      <c r="A100" s="7"/>
      <c r="B100" s="7"/>
      <c r="C100" s="7"/>
      <c r="D100" s="7"/>
      <c r="E100" s="7"/>
      <c r="F100" s="7"/>
      <c r="G100" s="7"/>
      <c r="H100" s="7"/>
      <c r="I100" s="7"/>
      <c r="J100" s="7"/>
      <c r="K100" s="7"/>
      <c r="L100" s="7"/>
      <c r="M100" s="7"/>
      <c r="N100" s="7"/>
      <c r="O100" s="7"/>
      <c r="P100" s="7"/>
      <c r="Q100" s="7"/>
      <c r="R100" s="7"/>
      <c r="S100" s="7"/>
      <c r="T100" s="7"/>
      <c r="U100" s="7"/>
      <c r="V100" s="7"/>
      <c r="W100" s="7"/>
    </row>
    <row r="101" spans="1:23">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3">
      <c r="A102" s="27" t="s">
        <v>120</v>
      </c>
      <c r="B102" s="27" t="s">
        <v>66</v>
      </c>
      <c r="C102" s="23">
        <v>0.27768870000000001</v>
      </c>
      <c r="D102" s="23">
        <v>0.26283395000000004</v>
      </c>
      <c r="E102" s="23">
        <v>0.23513657000000002</v>
      </c>
      <c r="F102" s="23">
        <v>0.21267681999999999</v>
      </c>
      <c r="G102" s="23">
        <v>0.18065932000000001</v>
      </c>
      <c r="H102" s="23">
        <v>0.17415005</v>
      </c>
      <c r="I102" s="23">
        <v>0.16450995000000002</v>
      </c>
      <c r="J102" s="23">
        <v>0.17012027000000002</v>
      </c>
      <c r="K102" s="23">
        <v>0.14638998</v>
      </c>
      <c r="L102" s="23">
        <v>0.138566469999999</v>
      </c>
      <c r="M102" s="23">
        <v>0.13287632999999999</v>
      </c>
      <c r="N102" s="23">
        <v>0.11972171</v>
      </c>
      <c r="O102" s="23">
        <v>0.10787823000000001</v>
      </c>
      <c r="P102" s="23">
        <v>9.7104125999999999E-2</v>
      </c>
      <c r="Q102" s="23">
        <v>0.10695006</v>
      </c>
      <c r="R102" s="23">
        <v>0.10291044599999999</v>
      </c>
      <c r="S102" s="23">
        <v>9.6999740000000001E-2</v>
      </c>
      <c r="T102" s="23">
        <v>8.9577034E-2</v>
      </c>
      <c r="U102" s="23">
        <v>8.307885000000001E-2</v>
      </c>
      <c r="V102" s="23">
        <v>7.3950230000000006E-2</v>
      </c>
      <c r="W102" s="23">
        <v>6.7080444000000003E-2</v>
      </c>
    </row>
    <row r="103" spans="1:23">
      <c r="A103" s="27" t="s">
        <v>120</v>
      </c>
      <c r="B103" s="27" t="s">
        <v>68</v>
      </c>
      <c r="C103" s="23">
        <v>323.24362000000002</v>
      </c>
      <c r="D103" s="23">
        <v>469.92190000000005</v>
      </c>
      <c r="E103" s="23">
        <v>151.01626999999999</v>
      </c>
      <c r="F103" s="23">
        <v>240.86967000000001</v>
      </c>
      <c r="G103" s="23">
        <v>14.517916999999999</v>
      </c>
      <c r="H103" s="23">
        <v>42.153973000000001</v>
      </c>
      <c r="I103" s="23">
        <v>89.38279</v>
      </c>
      <c r="J103" s="23">
        <v>36.522336000000003</v>
      </c>
      <c r="K103" s="23">
        <v>487.51365999999996</v>
      </c>
      <c r="L103" s="23">
        <v>770.68624999999997</v>
      </c>
      <c r="M103" s="23">
        <v>915.26310000000001</v>
      </c>
      <c r="N103" s="23">
        <v>673.28069999999991</v>
      </c>
      <c r="O103" s="23">
        <v>556.16224999999997</v>
      </c>
      <c r="P103" s="23">
        <v>667.60590000000002</v>
      </c>
      <c r="Q103" s="23">
        <v>519.98605999999995</v>
      </c>
      <c r="R103" s="23">
        <v>950.11824999999999</v>
      </c>
      <c r="S103" s="23">
        <v>1396.6336000000001</v>
      </c>
      <c r="T103" s="23">
        <v>1749.8843999999999</v>
      </c>
      <c r="U103" s="23">
        <v>1656.8091000000002</v>
      </c>
      <c r="V103" s="23">
        <v>862.18106</v>
      </c>
      <c r="W103" s="23">
        <v>1362.4159999999999</v>
      </c>
    </row>
    <row r="104" spans="1:23">
      <c r="A104" s="27" t="s">
        <v>120</v>
      </c>
      <c r="B104" s="27" t="s">
        <v>72</v>
      </c>
      <c r="C104" s="23">
        <v>1.6850219100000001E-2</v>
      </c>
      <c r="D104" s="23">
        <v>1.9534442300000003E-2</v>
      </c>
      <c r="E104" s="23">
        <v>2.1713327100000002E-2</v>
      </c>
      <c r="F104" s="23">
        <v>2.67138988E-2</v>
      </c>
      <c r="G104" s="23">
        <v>3.5043561899999992E-2</v>
      </c>
      <c r="H104" s="23">
        <v>4.2635100999999898E-2</v>
      </c>
      <c r="I104" s="23">
        <v>5.1585944000000002E-2</v>
      </c>
      <c r="J104" s="23">
        <v>5.59093586E-2</v>
      </c>
      <c r="K104" s="23">
        <v>5.6902520699999994E-2</v>
      </c>
      <c r="L104" s="23">
        <v>5.5846306299999995E-2</v>
      </c>
      <c r="M104" s="23">
        <v>6.9548494999999905E-2</v>
      </c>
      <c r="N104" s="23">
        <v>7.4327447000000005E-2</v>
      </c>
      <c r="O104" s="23">
        <v>7.69805234E-2</v>
      </c>
      <c r="P104" s="23">
        <v>7.3348076299999981E-2</v>
      </c>
      <c r="Q104" s="23">
        <v>8.4955352000000012E-2</v>
      </c>
      <c r="R104" s="23">
        <v>8.5494136299999995E-2</v>
      </c>
      <c r="S104" s="23">
        <v>8.4993408600000001E-2</v>
      </c>
      <c r="T104" s="23">
        <v>8.2777382799999993E-2</v>
      </c>
      <c r="U104" s="23">
        <v>7.8648937399999994E-2</v>
      </c>
      <c r="V104" s="23">
        <v>7.2149112399999896E-2</v>
      </c>
      <c r="W104" s="23">
        <v>6.6286168000000006E-2</v>
      </c>
    </row>
    <row r="105" spans="1:23">
      <c r="A105" s="7"/>
      <c r="B105" s="7"/>
      <c r="C105" s="7"/>
      <c r="D105" s="7"/>
      <c r="E105" s="7"/>
      <c r="F105" s="7"/>
      <c r="G105" s="7"/>
      <c r="H105" s="7"/>
      <c r="I105" s="7"/>
      <c r="J105" s="7"/>
      <c r="K105" s="7"/>
      <c r="L105" s="7"/>
      <c r="M105" s="7"/>
      <c r="N105" s="7"/>
      <c r="O105" s="7"/>
      <c r="P105" s="7"/>
      <c r="Q105" s="7"/>
      <c r="R105" s="7"/>
      <c r="S105" s="7"/>
      <c r="T105" s="7"/>
      <c r="U105" s="7"/>
      <c r="V105" s="7"/>
      <c r="W105" s="7"/>
    </row>
    <row r="106" spans="1:23">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3">
      <c r="A107" s="27" t="s">
        <v>121</v>
      </c>
      <c r="B107" s="27" t="s">
        <v>66</v>
      </c>
      <c r="C107" s="23">
        <v>0.22962030999999999</v>
      </c>
      <c r="D107" s="23">
        <v>0.25005766499999904</v>
      </c>
      <c r="E107" s="23">
        <v>0.22260081600000001</v>
      </c>
      <c r="F107" s="23">
        <v>0.33482158999999989</v>
      </c>
      <c r="G107" s="23">
        <v>0.18766909200000001</v>
      </c>
      <c r="H107" s="23">
        <v>0.21727640500000001</v>
      </c>
      <c r="I107" s="23">
        <v>0.18715296899999997</v>
      </c>
      <c r="J107" s="23">
        <v>0.15609019499999999</v>
      </c>
      <c r="K107" s="23">
        <v>0.15882103399999989</v>
      </c>
      <c r="L107" s="23">
        <v>0.14335947399999999</v>
      </c>
      <c r="M107" s="23">
        <v>0.194444952</v>
      </c>
      <c r="N107" s="23">
        <v>0.20645036</v>
      </c>
      <c r="O107" s="23">
        <v>4.0435179999999904E-2</v>
      </c>
      <c r="P107" s="23">
        <v>4.0190240000000002E-2</v>
      </c>
      <c r="Q107" s="23">
        <v>3.6082580000000003E-2</v>
      </c>
      <c r="R107" s="23">
        <v>3.3252549999999999E-2</v>
      </c>
      <c r="S107" s="23">
        <v>2.4102694000000001E-2</v>
      </c>
      <c r="T107" s="23">
        <v>2.3848781999999999E-2</v>
      </c>
      <c r="U107" s="23">
        <v>2.28948119999999E-2</v>
      </c>
      <c r="V107" s="23">
        <v>1.6877710000000001E-2</v>
      </c>
      <c r="W107" s="23">
        <v>1.6174472999999998E-2</v>
      </c>
    </row>
    <row r="108" spans="1:23">
      <c r="A108" s="27" t="s">
        <v>121</v>
      </c>
      <c r="B108" s="27" t="s">
        <v>68</v>
      </c>
      <c r="C108" s="23">
        <v>0</v>
      </c>
      <c r="D108" s="23">
        <v>0</v>
      </c>
      <c r="E108" s="23">
        <v>0</v>
      </c>
      <c r="F108" s="23">
        <v>0</v>
      </c>
      <c r="G108" s="23">
        <v>0</v>
      </c>
      <c r="H108" s="23">
        <v>0</v>
      </c>
      <c r="I108" s="23">
        <v>0</v>
      </c>
      <c r="J108" s="23">
        <v>0</v>
      </c>
      <c r="K108" s="23">
        <v>0</v>
      </c>
      <c r="L108" s="23">
        <v>0</v>
      </c>
      <c r="M108" s="23">
        <v>0</v>
      </c>
      <c r="N108" s="23">
        <v>0</v>
      </c>
      <c r="O108" s="23">
        <v>0</v>
      </c>
      <c r="P108" s="23">
        <v>0</v>
      </c>
      <c r="Q108" s="23">
        <v>0</v>
      </c>
      <c r="R108" s="23">
        <v>0</v>
      </c>
      <c r="S108" s="23">
        <v>0</v>
      </c>
      <c r="T108" s="23">
        <v>0</v>
      </c>
      <c r="U108" s="23">
        <v>0</v>
      </c>
      <c r="V108" s="23">
        <v>0</v>
      </c>
      <c r="W108" s="23">
        <v>0</v>
      </c>
    </row>
    <row r="109" spans="1:23">
      <c r="A109" s="27" t="s">
        <v>121</v>
      </c>
      <c r="B109" s="27" t="s">
        <v>72</v>
      </c>
      <c r="C109" s="23">
        <v>1.6086713369999998E-2</v>
      </c>
      <c r="D109" s="23">
        <v>2.552226107E-2</v>
      </c>
      <c r="E109" s="23">
        <v>2.7452035900000001E-2</v>
      </c>
      <c r="F109" s="23">
        <v>5.5262593699999994E-2</v>
      </c>
      <c r="G109" s="23">
        <v>4.41026505E-2</v>
      </c>
      <c r="H109" s="23">
        <v>5.94242153E-2</v>
      </c>
      <c r="I109" s="23">
        <v>6.8521180999999903E-2</v>
      </c>
      <c r="J109" s="23">
        <v>6.5679108700000002E-2</v>
      </c>
      <c r="K109" s="23">
        <v>7.7014157E-2</v>
      </c>
      <c r="L109" s="23">
        <v>7.5707021200000002E-2</v>
      </c>
      <c r="M109" s="23">
        <v>0.1347921416</v>
      </c>
      <c r="N109" s="23">
        <v>0.16751548399999999</v>
      </c>
      <c r="O109" s="23">
        <v>0.1873578185</v>
      </c>
      <c r="P109" s="23">
        <v>0.20022250759999999</v>
      </c>
      <c r="Q109" s="23">
        <v>0.19399428969999999</v>
      </c>
      <c r="R109" s="23">
        <v>0.18041640669999998</v>
      </c>
      <c r="S109" s="23">
        <v>0.14235299700000001</v>
      </c>
      <c r="T109" s="23">
        <v>0.1473874</v>
      </c>
      <c r="U109" s="23">
        <v>0.144185747</v>
      </c>
      <c r="V109" s="23">
        <v>0.126463034</v>
      </c>
      <c r="W109" s="23">
        <v>0.12431269099999899</v>
      </c>
    </row>
    <row r="110" spans="1:23">
      <c r="A110" s="7"/>
      <c r="B110" s="7"/>
      <c r="C110" s="7"/>
      <c r="D110" s="7"/>
      <c r="E110" s="7"/>
      <c r="F110" s="7"/>
      <c r="G110" s="7"/>
      <c r="H110" s="7"/>
      <c r="I110" s="7"/>
      <c r="J110" s="7"/>
      <c r="K110" s="7"/>
      <c r="L110" s="7"/>
      <c r="M110" s="7"/>
      <c r="N110" s="7"/>
      <c r="O110" s="7"/>
      <c r="P110" s="7"/>
      <c r="Q110" s="7"/>
      <c r="R110" s="7"/>
      <c r="S110" s="7"/>
      <c r="T110" s="7"/>
      <c r="U110" s="7"/>
      <c r="V110" s="7"/>
      <c r="W110" s="7"/>
    </row>
    <row r="111" spans="1:23">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3">
      <c r="A112" s="27" t="s">
        <v>122</v>
      </c>
      <c r="B112" s="27" t="s">
        <v>66</v>
      </c>
      <c r="C112" s="23">
        <v>0.88601365300000001</v>
      </c>
      <c r="D112" s="23">
        <v>0.87126110400000001</v>
      </c>
      <c r="E112" s="23">
        <v>0.92935227400000009</v>
      </c>
      <c r="F112" s="23">
        <v>0.87131386999999894</v>
      </c>
      <c r="G112" s="23">
        <v>0.7980317589999999</v>
      </c>
      <c r="H112" s="23">
        <v>0.75769923399999906</v>
      </c>
      <c r="I112" s="23">
        <v>0.72905947100000001</v>
      </c>
      <c r="J112" s="23">
        <v>0.64691038599999895</v>
      </c>
      <c r="K112" s="23">
        <v>0.559282897</v>
      </c>
      <c r="L112" s="23">
        <v>0.49300060000000001</v>
      </c>
      <c r="M112" s="23">
        <v>0.46416209000000003</v>
      </c>
      <c r="N112" s="23">
        <v>0.47671736999999986</v>
      </c>
      <c r="O112" s="23">
        <v>0.44577600000000001</v>
      </c>
      <c r="P112" s="23">
        <v>0.34077767999999997</v>
      </c>
      <c r="Q112" s="23">
        <v>0.28817129999999996</v>
      </c>
      <c r="R112" s="23">
        <v>0.22400914</v>
      </c>
      <c r="S112" s="23">
        <v>0.19601494999999999</v>
      </c>
      <c r="T112" s="23">
        <v>0.18607103999999899</v>
      </c>
      <c r="U112" s="23">
        <v>0.17270932</v>
      </c>
      <c r="V112" s="23">
        <v>0.13849112999999999</v>
      </c>
      <c r="W112" s="23">
        <v>0.13743477999999998</v>
      </c>
    </row>
    <row r="113" spans="1:23">
      <c r="A113" s="27" t="s">
        <v>122</v>
      </c>
      <c r="B113" s="27" t="s">
        <v>68</v>
      </c>
      <c r="C113" s="23">
        <v>0</v>
      </c>
      <c r="D113" s="23">
        <v>0</v>
      </c>
      <c r="E113" s="23">
        <v>0</v>
      </c>
      <c r="F113" s="23">
        <v>0</v>
      </c>
      <c r="G113" s="23">
        <v>0</v>
      </c>
      <c r="H113" s="23">
        <v>0</v>
      </c>
      <c r="I113" s="23">
        <v>0</v>
      </c>
      <c r="J113" s="23">
        <v>0</v>
      </c>
      <c r="K113" s="23">
        <v>0</v>
      </c>
      <c r="L113" s="23">
        <v>0</v>
      </c>
      <c r="M113" s="23">
        <v>0</v>
      </c>
      <c r="N113" s="23">
        <v>0</v>
      </c>
      <c r="O113" s="23">
        <v>0</v>
      </c>
      <c r="P113" s="23">
        <v>0</v>
      </c>
      <c r="Q113" s="23">
        <v>0</v>
      </c>
      <c r="R113" s="23">
        <v>0</v>
      </c>
      <c r="S113" s="23">
        <v>0</v>
      </c>
      <c r="T113" s="23">
        <v>0</v>
      </c>
      <c r="U113" s="23">
        <v>0</v>
      </c>
      <c r="V113" s="23">
        <v>0</v>
      </c>
      <c r="W113" s="23">
        <v>0</v>
      </c>
    </row>
    <row r="114" spans="1:23">
      <c r="A114" s="27" t="s">
        <v>122</v>
      </c>
      <c r="B114" s="27" t="s">
        <v>72</v>
      </c>
      <c r="C114" s="23">
        <v>2.4443020900000001E-2</v>
      </c>
      <c r="D114" s="23">
        <v>4.0101339E-2</v>
      </c>
      <c r="E114" s="23">
        <v>5.2758556599999999E-2</v>
      </c>
      <c r="F114" s="23">
        <v>5.9611762900000004E-2</v>
      </c>
      <c r="G114" s="23">
        <v>6.7411237499999915E-2</v>
      </c>
      <c r="H114" s="23">
        <v>7.6546591300000008E-2</v>
      </c>
      <c r="I114" s="23">
        <v>8.5531721800000002E-2</v>
      </c>
      <c r="J114" s="23">
        <v>8.7508880999999886E-2</v>
      </c>
      <c r="K114" s="23">
        <v>8.4055800900000005E-2</v>
      </c>
      <c r="L114" s="23">
        <v>8.1347273799999995E-2</v>
      </c>
      <c r="M114" s="23">
        <v>7.9631803000000001E-2</v>
      </c>
      <c r="N114" s="23">
        <v>8.8490648799999988E-2</v>
      </c>
      <c r="O114" s="23">
        <v>8.7065866999999908E-2</v>
      </c>
      <c r="P114" s="23">
        <v>8.7621555300000015E-2</v>
      </c>
      <c r="Q114" s="23">
        <v>8.5406548400000004E-2</v>
      </c>
      <c r="R114" s="23">
        <v>7.9320633399999993E-2</v>
      </c>
      <c r="S114" s="23">
        <v>7.0546041500000004E-2</v>
      </c>
      <c r="T114" s="23">
        <v>6.7628714200000009E-2</v>
      </c>
      <c r="U114" s="23">
        <v>6.5814478499999995E-2</v>
      </c>
      <c r="V114" s="23">
        <v>5.7758934300000002E-2</v>
      </c>
      <c r="W114" s="23">
        <v>5.51494093E-2</v>
      </c>
    </row>
    <row r="115" spans="1:23">
      <c r="A115" s="7"/>
      <c r="B115" s="7"/>
      <c r="C115" s="7"/>
      <c r="D115" s="7"/>
      <c r="E115" s="7"/>
      <c r="F115" s="7"/>
      <c r="G115" s="7"/>
      <c r="H115" s="7"/>
      <c r="I115" s="7"/>
      <c r="J115" s="7"/>
      <c r="K115" s="7"/>
      <c r="L115" s="7"/>
      <c r="M115" s="7"/>
      <c r="N115" s="7"/>
      <c r="O115" s="7"/>
      <c r="P115" s="7"/>
      <c r="Q115" s="7"/>
      <c r="R115" s="7"/>
      <c r="S115" s="7"/>
      <c r="T115" s="7"/>
      <c r="U115" s="7"/>
      <c r="V115" s="7"/>
      <c r="W115" s="7"/>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0</v>
      </c>
      <c r="D117" s="23">
        <v>0</v>
      </c>
      <c r="E117" s="23">
        <v>0</v>
      </c>
      <c r="F117" s="23">
        <v>0</v>
      </c>
      <c r="G117" s="23">
        <v>0</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row>
    <row r="118" spans="1:23">
      <c r="A118" s="27" t="s">
        <v>123</v>
      </c>
      <c r="B118" s="27" t="s">
        <v>68</v>
      </c>
      <c r="C118" s="23">
        <v>0</v>
      </c>
      <c r="D118" s="23">
        <v>0</v>
      </c>
      <c r="E118" s="23">
        <v>0</v>
      </c>
      <c r="F118" s="23">
        <v>0</v>
      </c>
      <c r="G118" s="23">
        <v>0</v>
      </c>
      <c r="H118" s="23">
        <v>0</v>
      </c>
      <c r="I118" s="23">
        <v>0</v>
      </c>
      <c r="J118" s="23">
        <v>0</v>
      </c>
      <c r="K118" s="23">
        <v>0</v>
      </c>
      <c r="L118" s="23">
        <v>0</v>
      </c>
      <c r="M118" s="23">
        <v>0</v>
      </c>
      <c r="N118" s="23">
        <v>0</v>
      </c>
      <c r="O118" s="23">
        <v>0</v>
      </c>
      <c r="P118" s="23">
        <v>0</v>
      </c>
      <c r="Q118" s="23">
        <v>0</v>
      </c>
      <c r="R118" s="23">
        <v>0</v>
      </c>
      <c r="S118" s="23">
        <v>0</v>
      </c>
      <c r="T118" s="23">
        <v>0</v>
      </c>
      <c r="U118" s="23">
        <v>0</v>
      </c>
      <c r="V118" s="23">
        <v>0</v>
      </c>
      <c r="W118" s="23">
        <v>0</v>
      </c>
    </row>
    <row r="119" spans="1:23">
      <c r="A119" s="27" t="s">
        <v>123</v>
      </c>
      <c r="B119" s="27" t="s">
        <v>72</v>
      </c>
      <c r="C119" s="23">
        <v>8.2104313700000003E-4</v>
      </c>
      <c r="D119" s="23">
        <v>1.5408772799999999E-3</v>
      </c>
      <c r="E119" s="23">
        <v>1.4490978100000001E-3</v>
      </c>
      <c r="F119" s="23">
        <v>1.5680555300000001E-3</v>
      </c>
      <c r="G119" s="23">
        <v>3.3296212799999898E-3</v>
      </c>
      <c r="H119" s="23">
        <v>4.3680504999999998E-3</v>
      </c>
      <c r="I119" s="23">
        <v>5.3796369299999895E-3</v>
      </c>
      <c r="J119" s="23">
        <v>5.4052032199999999E-3</v>
      </c>
      <c r="K119" s="23">
        <v>5.98094036E-3</v>
      </c>
      <c r="L119" s="23">
        <v>7.1759107400000003E-3</v>
      </c>
      <c r="M119" s="23">
        <v>1.0751018270000001E-2</v>
      </c>
      <c r="N119" s="23">
        <v>1.1552962149999998E-2</v>
      </c>
      <c r="O119" s="23">
        <v>1.21424756999999E-2</v>
      </c>
      <c r="P119" s="23">
        <v>1.094442223E-2</v>
      </c>
      <c r="Q119" s="23">
        <v>1.0746161899999999E-2</v>
      </c>
      <c r="R119" s="23">
        <v>9.4747273199999992E-3</v>
      </c>
      <c r="S119" s="23">
        <v>8.4818680799999997E-3</v>
      </c>
      <c r="T119" s="23">
        <v>8.2359714000000001E-3</v>
      </c>
      <c r="U119" s="23">
        <v>8.6991961199999884E-3</v>
      </c>
      <c r="V119" s="23">
        <v>6.7407372000000002E-3</v>
      </c>
      <c r="W119" s="23">
        <v>7.1815967999999996E-3</v>
      </c>
    </row>
    <row r="121" spans="1:23" collapsed="1"/>
    <row r="122" spans="1:23">
      <c r="A122" s="7" t="s">
        <v>93</v>
      </c>
    </row>
  </sheetData>
  <sheetProtection algorithmName="SHA-512" hashValue="IytMjhVqnEr4sE1QQtd62J8lu+n9M1EqKqXi/0bPnIuT9WRnQCCevxkyalWcAuSQxW828ycoBZ8k6GoAu837bg==" saltValue="n4etsqMaLXg+sUUXOxKslQ=="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B14891"/>
  </sheetPr>
  <dimension ref="A1:W90"/>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148</v>
      </c>
      <c r="B1" s="17"/>
      <c r="C1" s="17"/>
      <c r="D1" s="17"/>
      <c r="E1" s="17"/>
      <c r="F1" s="17"/>
      <c r="G1" s="17"/>
      <c r="H1" s="17"/>
      <c r="I1" s="17"/>
      <c r="J1" s="17"/>
      <c r="K1" s="17"/>
      <c r="L1" s="17"/>
      <c r="M1" s="17"/>
      <c r="N1" s="17"/>
      <c r="O1" s="17"/>
      <c r="P1" s="17"/>
      <c r="Q1" s="17"/>
      <c r="R1" s="17"/>
      <c r="S1" s="17"/>
      <c r="T1" s="17"/>
      <c r="U1" s="17"/>
      <c r="V1" s="17"/>
      <c r="W1" s="17"/>
    </row>
    <row r="2" spans="1:23">
      <c r="A2" s="26" t="s">
        <v>26</v>
      </c>
      <c r="B2" s="30" t="s">
        <v>132</v>
      </c>
      <c r="C2" s="30"/>
      <c r="D2" s="30"/>
      <c r="E2" s="30"/>
      <c r="F2" s="30"/>
      <c r="G2" s="30"/>
      <c r="H2" s="30"/>
      <c r="I2" s="30"/>
      <c r="J2" s="30"/>
      <c r="K2" s="30"/>
      <c r="L2" s="30"/>
      <c r="M2" s="30"/>
      <c r="N2" s="30"/>
      <c r="O2" s="30"/>
      <c r="P2" s="30"/>
      <c r="Q2" s="30"/>
      <c r="R2" s="30"/>
      <c r="S2" s="30"/>
      <c r="T2" s="30"/>
      <c r="U2" s="30"/>
      <c r="V2" s="30"/>
      <c r="W2" s="30"/>
    </row>
    <row r="3" spans="1:23">
      <c r="B3" s="30"/>
      <c r="C3" s="30"/>
      <c r="D3" s="30"/>
      <c r="E3" s="30"/>
      <c r="F3" s="30"/>
      <c r="G3" s="30"/>
      <c r="H3" s="30"/>
      <c r="I3" s="30"/>
      <c r="J3" s="30"/>
      <c r="K3" s="30"/>
      <c r="L3" s="30"/>
      <c r="M3" s="30"/>
      <c r="N3" s="30"/>
      <c r="O3" s="30"/>
      <c r="P3" s="30"/>
      <c r="Q3" s="30"/>
      <c r="R3" s="30"/>
      <c r="S3" s="30"/>
      <c r="T3" s="30"/>
      <c r="U3" s="30"/>
      <c r="V3" s="30"/>
      <c r="W3" s="30"/>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0</v>
      </c>
      <c r="D6" s="23">
        <v>-19933.7702456101</v>
      </c>
      <c r="E6" s="23">
        <v>-74091.942256263996</v>
      </c>
      <c r="F6" s="23">
        <v>-68472.483123386803</v>
      </c>
      <c r="G6" s="23">
        <v>-63459.205646576796</v>
      </c>
      <c r="H6" s="23">
        <v>-58812.980011806801</v>
      </c>
      <c r="I6" s="23">
        <v>-54650.573690559999</v>
      </c>
      <c r="J6" s="23">
        <v>-68182.605294460853</v>
      </c>
      <c r="K6" s="23">
        <v>-94083.710005878078</v>
      </c>
      <c r="L6" s="23">
        <v>-87195.28238076561</v>
      </c>
      <c r="M6" s="23">
        <v>-81024.158345021278</v>
      </c>
      <c r="N6" s="23">
        <v>-119210.23589401058</v>
      </c>
      <c r="O6" s="23">
        <v>-84587.893001668257</v>
      </c>
      <c r="P6" s="23">
        <v>-78394.710580754472</v>
      </c>
      <c r="Q6" s="23">
        <v>282640.07170781278</v>
      </c>
      <c r="R6" s="23">
        <v>-9565.7549307885129</v>
      </c>
      <c r="S6" s="23">
        <v>-6492.8489253850421</v>
      </c>
      <c r="T6" s="23">
        <v>-67218.509707923731</v>
      </c>
      <c r="U6" s="23">
        <v>-47986.502906958762</v>
      </c>
      <c r="V6" s="23">
        <v>-44346.995238463816</v>
      </c>
      <c r="W6" s="23">
        <v>-41100.088126995994</v>
      </c>
    </row>
    <row r="7" spans="1:23">
      <c r="A7" s="27" t="s">
        <v>36</v>
      </c>
      <c r="B7" s="27" t="s">
        <v>67</v>
      </c>
      <c r="C7" s="23">
        <v>0</v>
      </c>
      <c r="D7" s="23">
        <v>0</v>
      </c>
      <c r="E7" s="23">
        <v>0</v>
      </c>
      <c r="F7" s="23">
        <v>0</v>
      </c>
      <c r="G7" s="23">
        <v>0</v>
      </c>
      <c r="H7" s="23">
        <v>0</v>
      </c>
      <c r="I7" s="23">
        <v>0</v>
      </c>
      <c r="J7" s="23">
        <v>0</v>
      </c>
      <c r="K7" s="23">
        <v>-23284.398644410201</v>
      </c>
      <c r="L7" s="23">
        <v>-43159.218843279399</v>
      </c>
      <c r="M7" s="23">
        <v>-61589.3385281675</v>
      </c>
      <c r="N7" s="23">
        <v>-76009.726558223323</v>
      </c>
      <c r="O7" s="23">
        <v>-70959.7328714256</v>
      </c>
      <c r="P7" s="23">
        <v>-65764.349056824911</v>
      </c>
      <c r="Q7" s="23">
        <v>-61109.969323441699</v>
      </c>
      <c r="R7" s="23">
        <v>-56475.120178352001</v>
      </c>
      <c r="S7" s="23">
        <v>-52340.240952779604</v>
      </c>
      <c r="T7" s="23">
        <v>-48508.100812242403</v>
      </c>
      <c r="U7" s="23">
        <v>-34165.312839299404</v>
      </c>
      <c r="V7" s="23">
        <v>-21491.809339947598</v>
      </c>
      <c r="W7" s="23">
        <v>-9906.7585155388006</v>
      </c>
    </row>
    <row r="8" spans="1:23">
      <c r="A8" s="27" t="s">
        <v>36</v>
      </c>
      <c r="B8" s="27" t="s">
        <v>18</v>
      </c>
      <c r="C8" s="23">
        <v>9.2409021501529194E-6</v>
      </c>
      <c r="D8" s="23">
        <v>8.5643207775848498E-6</v>
      </c>
      <c r="E8" s="23">
        <v>7.9581929647338412E-6</v>
      </c>
      <c r="F8" s="23">
        <v>7.3546085697911702E-6</v>
      </c>
      <c r="G8" s="23">
        <v>6.8161339620097197E-6</v>
      </c>
      <c r="H8" s="23">
        <v>6.31708428085408E-6</v>
      </c>
      <c r="I8" s="23">
        <v>5.8700014848930696E-6</v>
      </c>
      <c r="J8" s="23">
        <v>5.4247947262391215E-6</v>
      </c>
      <c r="K8" s="23">
        <v>5.0276132603886206E-6</v>
      </c>
      <c r="L8" s="23">
        <v>4.659511810423704E-6</v>
      </c>
      <c r="M8" s="23">
        <v>4.3297413854301292E-6</v>
      </c>
      <c r="N8" s="23">
        <v>6.1501669099964328E-6</v>
      </c>
      <c r="O8" s="23">
        <v>6.2542914756779712E-6</v>
      </c>
      <c r="P8" s="23">
        <v>5.7963776224309734E-6</v>
      </c>
      <c r="Q8" s="23">
        <v>6.7781244091694611E-6</v>
      </c>
      <c r="R8" s="23">
        <v>8.8189104957711761E-6</v>
      </c>
      <c r="S8" s="23">
        <v>1.2483841965528014E-5</v>
      </c>
      <c r="T8" s="23">
        <v>1.1847651274037286E-5</v>
      </c>
      <c r="U8" s="23">
        <v>1.2617152241063505E-5</v>
      </c>
      <c r="V8" s="23">
        <v>1.4095262545381235E-5</v>
      </c>
      <c r="W8" s="23">
        <v>1.3063264594888531E-5</v>
      </c>
    </row>
    <row r="9" spans="1:23">
      <c r="A9" s="27" t="s">
        <v>36</v>
      </c>
      <c r="B9" s="27" t="s">
        <v>28</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row>
    <row r="10" spans="1:23">
      <c r="A10" s="27" t="s">
        <v>36</v>
      </c>
      <c r="B10" s="27" t="s">
        <v>62</v>
      </c>
      <c r="C10" s="23">
        <v>4.4932318975102065E-6</v>
      </c>
      <c r="D10" s="23">
        <v>4.1642556833822579E-6</v>
      </c>
      <c r="E10" s="23">
        <v>3.8695363174137352E-6</v>
      </c>
      <c r="F10" s="23">
        <v>3.5760536452537514E-6</v>
      </c>
      <c r="G10" s="23">
        <v>3.3142295025056516E-6</v>
      </c>
      <c r="H10" s="23">
        <v>3.0715750614807827E-6</v>
      </c>
      <c r="I10" s="23">
        <v>2.8541886367574372E-6</v>
      </c>
      <c r="J10" s="23">
        <v>2.6377144033474504E-6</v>
      </c>
      <c r="K10" s="23">
        <v>2.4445916538083417E-6</v>
      </c>
      <c r="L10" s="23">
        <v>2.265608568647686E-6</v>
      </c>
      <c r="M10" s="23">
        <v>2.1052632940889512E-6</v>
      </c>
      <c r="N10" s="23">
        <v>1.9455908562392109E-6</v>
      </c>
      <c r="O10" s="23">
        <v>2.044190112491709E-6</v>
      </c>
      <c r="P10" s="23">
        <v>1.8945228040810432E-6</v>
      </c>
      <c r="Q10" s="23">
        <v>3.3159696983235777E-6</v>
      </c>
      <c r="R10" s="23">
        <v>6.7493967930195807E-6</v>
      </c>
      <c r="S10" s="23">
        <v>1.0448789325517688E-5</v>
      </c>
      <c r="T10" s="23">
        <v>9.6837713533907406E-6</v>
      </c>
      <c r="U10" s="23">
        <v>8.9984159932853298E-6</v>
      </c>
      <c r="V10" s="23">
        <v>112.55079217512973</v>
      </c>
      <c r="W10" s="23">
        <v>104.31027969960114</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4.7156047524052737E-4</v>
      </c>
      <c r="D12" s="23">
        <v>4.3703472998287329E-4</v>
      </c>
      <c r="E12" s="23">
        <v>3730.2429078453465</v>
      </c>
      <c r="F12" s="23">
        <v>6894.655055831553</v>
      </c>
      <c r="G12" s="23">
        <v>9588.1474988688606</v>
      </c>
      <c r="H12" s="23">
        <v>11900.378934009996</v>
      </c>
      <c r="I12" s="23">
        <v>13859.059304766335</v>
      </c>
      <c r="J12" s="23">
        <v>15396.402358174228</v>
      </c>
      <c r="K12" s="23">
        <v>16668.097666060112</v>
      </c>
      <c r="L12" s="23">
        <v>17671.046299118738</v>
      </c>
      <c r="M12" s="23">
        <v>18486.365892564892</v>
      </c>
      <c r="N12" s="23">
        <v>18993.550156615394</v>
      </c>
      <c r="O12" s="23">
        <v>19283.363029771663</v>
      </c>
      <c r="P12" s="23">
        <v>19511.441689486361</v>
      </c>
      <c r="Q12" s="23">
        <v>19654.411401058729</v>
      </c>
      <c r="R12" s="23">
        <v>20044.074543130821</v>
      </c>
      <c r="S12" s="23">
        <v>19934.61279153129</v>
      </c>
      <c r="T12" s="23">
        <v>19663.339222708986</v>
      </c>
      <c r="U12" s="23">
        <v>20843.61273758988</v>
      </c>
      <c r="V12" s="23">
        <v>24513.66224909664</v>
      </c>
      <c r="W12" s="23">
        <v>22718.871345188112</v>
      </c>
    </row>
    <row r="13" spans="1:23">
      <c r="A13" s="27" t="s">
        <v>36</v>
      </c>
      <c r="B13" s="27" t="s">
        <v>64</v>
      </c>
      <c r="C13" s="23">
        <v>5.7507505857058787E-5</v>
      </c>
      <c r="D13" s="23">
        <v>5.3297039539644997E-5</v>
      </c>
      <c r="E13" s="23">
        <v>5.0779334304698795E-5</v>
      </c>
      <c r="F13" s="23">
        <v>5.2422310220448851E-5</v>
      </c>
      <c r="G13" s="23">
        <v>9.6659439806235034E-5</v>
      </c>
      <c r="H13" s="23">
        <v>9.5468575949837737E-5</v>
      </c>
      <c r="I13" s="23">
        <v>9.9920585705071417E-5</v>
      </c>
      <c r="J13" s="23">
        <v>9.2342168527657559E-5</v>
      </c>
      <c r="K13" s="23">
        <v>8.5581249505555247E-5</v>
      </c>
      <c r="L13" s="23">
        <v>1.3528388684064753E-4</v>
      </c>
      <c r="M13" s="23">
        <v>3.770389198308983E-4</v>
      </c>
      <c r="N13" s="23">
        <v>3.6489269745072116E-4</v>
      </c>
      <c r="O13" s="23">
        <v>78.715646052470902</v>
      </c>
      <c r="P13" s="23">
        <v>72.95240573422096</v>
      </c>
      <c r="Q13" s="23">
        <v>67.78936271723704</v>
      </c>
      <c r="R13" s="23">
        <v>1712.2074527839395</v>
      </c>
      <c r="S13" s="23">
        <v>3258.015733638003</v>
      </c>
      <c r="T13" s="23">
        <v>6540.3579132314635</v>
      </c>
      <c r="U13" s="23">
        <v>9118.5272288898359</v>
      </c>
      <c r="V13" s="23">
        <v>10353.815181705409</v>
      </c>
      <c r="W13" s="23">
        <v>9737.2501692813967</v>
      </c>
    </row>
    <row r="14" spans="1:23">
      <c r="A14" s="27" t="s">
        <v>36</v>
      </c>
      <c r="B14" s="27" t="s">
        <v>32</v>
      </c>
      <c r="C14" s="23">
        <v>2.8571027701669918E-5</v>
      </c>
      <c r="D14" s="23">
        <v>2.6479172942905231E-5</v>
      </c>
      <c r="E14" s="23">
        <v>2.4605146549125891E-5</v>
      </c>
      <c r="F14" s="23">
        <v>2.2738983896606378E-5</v>
      </c>
      <c r="G14" s="23">
        <v>2.107412772936357E-5</v>
      </c>
      <c r="H14" s="23">
        <v>2.8150792827584478E-5</v>
      </c>
      <c r="I14" s="23">
        <v>3.6131350001173392E-5</v>
      </c>
      <c r="J14" s="23">
        <v>3.9039548809891504E-5</v>
      </c>
      <c r="K14" s="23">
        <v>3.6181231397906172E-5</v>
      </c>
      <c r="L14" s="23">
        <v>6.9028759011651304E-5</v>
      </c>
      <c r="M14" s="23">
        <v>6.414334523394E-5</v>
      </c>
      <c r="N14" s="23">
        <v>5.9278431503625499E-5</v>
      </c>
      <c r="O14" s="23">
        <v>5.4938305193583101E-5</v>
      </c>
      <c r="P14" s="23">
        <v>5.0915945327580033E-5</v>
      </c>
      <c r="Q14" s="23">
        <v>209.85156565052091</v>
      </c>
      <c r="R14" s="23">
        <v>1004.7850054253345</v>
      </c>
      <c r="S14" s="23">
        <v>1750.6775759068548</v>
      </c>
      <c r="T14" s="23">
        <v>1622.5000679978332</v>
      </c>
      <c r="U14" s="23">
        <v>1507.669897210676</v>
      </c>
      <c r="V14" s="23">
        <v>4541.3831778840668</v>
      </c>
      <c r="W14" s="23">
        <v>4208.8815245731821</v>
      </c>
    </row>
    <row r="15" spans="1:23">
      <c r="A15" s="27" t="s">
        <v>36</v>
      </c>
      <c r="B15" s="27" t="s">
        <v>69</v>
      </c>
      <c r="C15" s="23">
        <v>0</v>
      </c>
      <c r="D15" s="23">
        <v>0</v>
      </c>
      <c r="E15" s="23">
        <v>6.865495482374341E-5</v>
      </c>
      <c r="F15" s="23">
        <v>6.3447860757195911E-5</v>
      </c>
      <c r="G15" s="23">
        <v>5.9869996810606841E-5</v>
      </c>
      <c r="H15" s="23">
        <v>5.7996277186631895E-5</v>
      </c>
      <c r="I15" s="23">
        <v>5.4765299786086372E-5</v>
      </c>
      <c r="J15" s="23">
        <v>5.2467692614566263E-5</v>
      </c>
      <c r="K15" s="23">
        <v>5.3974528875935751E-5</v>
      </c>
      <c r="L15" s="23">
        <v>5.5509352970346453E-5</v>
      </c>
      <c r="M15" s="23">
        <v>5.8876666884650282E-5</v>
      </c>
      <c r="N15" s="23">
        <v>143.85273936023279</v>
      </c>
      <c r="O15" s="23">
        <v>257.49221109506533</v>
      </c>
      <c r="P15" s="23">
        <v>238.63968000248036</v>
      </c>
      <c r="Q15" s="23">
        <v>281.40489839732271</v>
      </c>
      <c r="R15" s="23">
        <v>260.0619450963074</v>
      </c>
      <c r="S15" s="23">
        <v>1159.5272001030107</v>
      </c>
      <c r="T15" s="23">
        <v>1074.6313260249826</v>
      </c>
      <c r="U15" s="23">
        <v>998.57580699264417</v>
      </c>
      <c r="V15" s="23">
        <v>922.83944894306296</v>
      </c>
      <c r="W15" s="23">
        <v>855.27291387278694</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5.4280211514524924E-4</v>
      </c>
      <c r="D17" s="28">
        <v>-19933.76974254975</v>
      </c>
      <c r="E17" s="28">
        <v>-70361.699285811585</v>
      </c>
      <c r="F17" s="28">
        <v>-61577.828004202274</v>
      </c>
      <c r="G17" s="28">
        <v>-53871.058040918142</v>
      </c>
      <c r="H17" s="28">
        <v>-46912.600972939574</v>
      </c>
      <c r="I17" s="28">
        <v>-40791.514277148883</v>
      </c>
      <c r="J17" s="28">
        <v>-52786.202835881952</v>
      </c>
      <c r="K17" s="28">
        <v>-100700.01089117471</v>
      </c>
      <c r="L17" s="28">
        <v>-112683.45478271726</v>
      </c>
      <c r="M17" s="28">
        <v>-124127.13059714995</v>
      </c>
      <c r="N17" s="28">
        <v>-176226.41192263004</v>
      </c>
      <c r="O17" s="28">
        <v>-136185.54718897122</v>
      </c>
      <c r="P17" s="28">
        <v>-124574.6655346679</v>
      </c>
      <c r="Q17" s="28">
        <v>241252.30315824115</v>
      </c>
      <c r="R17" s="28">
        <v>-44284.593097657445</v>
      </c>
      <c r="S17" s="28">
        <v>-35640.461330062724</v>
      </c>
      <c r="T17" s="28">
        <v>-89522.913362694278</v>
      </c>
      <c r="U17" s="28">
        <v>-52189.675758162884</v>
      </c>
      <c r="V17" s="28">
        <v>-30858.776341338984</v>
      </c>
      <c r="W17" s="28">
        <v>-18446.414835302421</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0</v>
      </c>
      <c r="D20" s="23">
        <v>-19933.7702456101</v>
      </c>
      <c r="E20" s="23">
        <v>-74091.942256263996</v>
      </c>
      <c r="F20" s="23">
        <v>-68472.483123386803</v>
      </c>
      <c r="G20" s="23">
        <v>-63459.205646576796</v>
      </c>
      <c r="H20" s="23">
        <v>-58812.980011806801</v>
      </c>
      <c r="I20" s="23">
        <v>-54650.573690559999</v>
      </c>
      <c r="J20" s="23">
        <v>-50505.633551452396</v>
      </c>
      <c r="K20" s="23">
        <v>-77700.9744327152</v>
      </c>
      <c r="L20" s="23">
        <v>-72012.024254761593</v>
      </c>
      <c r="M20" s="23">
        <v>-66915.474056087201</v>
      </c>
      <c r="N20" s="23">
        <v>-106171.61634310316</v>
      </c>
      <c r="O20" s="23">
        <v>-72503.908287144193</v>
      </c>
      <c r="P20" s="23">
        <v>-67195.466212075204</v>
      </c>
      <c r="Q20" s="23">
        <v>246547.19797009244</v>
      </c>
      <c r="R20" s="23">
        <v>-57704.091718270254</v>
      </c>
      <c r="S20" s="23">
        <v>-53479.232181488456</v>
      </c>
      <c r="T20" s="23">
        <v>-49563.699723151651</v>
      </c>
      <c r="U20" s="23">
        <v>-31581.187381849799</v>
      </c>
      <c r="V20" s="23">
        <v>-29185.931076565881</v>
      </c>
      <c r="W20" s="23">
        <v>-27049.055586856961</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2.0603160827580599E-6</v>
      </c>
      <c r="D22" s="23">
        <v>1.9094680962145098E-6</v>
      </c>
      <c r="E22" s="23">
        <v>1.7743281649900201E-6</v>
      </c>
      <c r="F22" s="23">
        <v>1.6397553044623799E-6</v>
      </c>
      <c r="G22" s="23">
        <v>1.5196990722306999E-6</v>
      </c>
      <c r="H22" s="23">
        <v>1.4084328703519999E-6</v>
      </c>
      <c r="I22" s="23">
        <v>1.3087530057808E-6</v>
      </c>
      <c r="J22" s="23">
        <v>1.2094914152885601E-6</v>
      </c>
      <c r="K22" s="23">
        <v>1.1209373597895902E-6</v>
      </c>
      <c r="L22" s="23">
        <v>1.0388668730420699E-6</v>
      </c>
      <c r="M22" s="23">
        <v>9.6534252453233097E-7</v>
      </c>
      <c r="N22" s="23">
        <v>8.9212669699908093E-7</v>
      </c>
      <c r="O22" s="23">
        <v>8.2680879888127903E-7</v>
      </c>
      <c r="P22" s="23">
        <v>7.6627321232177903E-7</v>
      </c>
      <c r="Q22" s="23">
        <v>7.1204129851414403E-7</v>
      </c>
      <c r="R22" s="23">
        <v>2.7384533596658899E-6</v>
      </c>
      <c r="S22" s="23">
        <v>2.53795491236162E-6</v>
      </c>
      <c r="T22" s="23">
        <v>2.3521361481089201E-6</v>
      </c>
      <c r="U22" s="23">
        <v>2.1856670052537801E-6</v>
      </c>
      <c r="V22" s="23">
        <v>2.9703931722242602E-6</v>
      </c>
      <c r="W22" s="23">
        <v>2.7529130326366899E-6</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9.570605042479979E-7</v>
      </c>
      <c r="D24" s="23">
        <v>8.8698841614736896E-7</v>
      </c>
      <c r="E24" s="23">
        <v>8.24213052792145E-7</v>
      </c>
      <c r="F24" s="23">
        <v>7.6170110579890796E-7</v>
      </c>
      <c r="G24" s="23">
        <v>7.0593244043764491E-7</v>
      </c>
      <c r="H24" s="23">
        <v>6.5424693054576398E-7</v>
      </c>
      <c r="I24" s="23">
        <v>6.0794351999228696E-7</v>
      </c>
      <c r="J24" s="23">
        <v>5.6183440661693194E-7</v>
      </c>
      <c r="K24" s="23">
        <v>5.2069917027222506E-7</v>
      </c>
      <c r="L24" s="23">
        <v>4.8257568908029296E-7</v>
      </c>
      <c r="M24" s="23">
        <v>4.4842207029912098E-7</v>
      </c>
      <c r="N24" s="23">
        <v>4.1441176605293703E-7</v>
      </c>
      <c r="O24" s="23">
        <v>6.2511774453369899E-7</v>
      </c>
      <c r="P24" s="23">
        <v>5.7934915887604502E-7</v>
      </c>
      <c r="Q24" s="23">
        <v>5.3834653325444396E-7</v>
      </c>
      <c r="R24" s="23">
        <v>3.45941026779824E-6</v>
      </c>
      <c r="S24" s="23">
        <v>3.2061262800195899E-6</v>
      </c>
      <c r="T24" s="23">
        <v>2.9713867184578001E-6</v>
      </c>
      <c r="U24" s="23">
        <v>2.7610909834466698E-6</v>
      </c>
      <c r="V24" s="23">
        <v>6.6913157225254203E-6</v>
      </c>
      <c r="W24" s="23">
        <v>6.2014047265781602E-6</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9.9096862011345213E-5</v>
      </c>
      <c r="D26" s="23">
        <v>9.1841391730695777E-5</v>
      </c>
      <c r="E26" s="23">
        <v>8.5341445810335542E-5</v>
      </c>
      <c r="F26" s="23">
        <v>9.0668575327412413E-5</v>
      </c>
      <c r="G26" s="23">
        <v>9.1284925846529111E-5</v>
      </c>
      <c r="H26" s="23">
        <v>8.4601413845160572E-5</v>
      </c>
      <c r="I26" s="23">
        <v>7.861386722356721E-5</v>
      </c>
      <c r="J26" s="23">
        <v>8.1150234965469208E-5</v>
      </c>
      <c r="K26" s="23">
        <v>7.5208743922167726E-5</v>
      </c>
      <c r="L26" s="23">
        <v>6.970226475323304E-5</v>
      </c>
      <c r="M26" s="23">
        <v>6.4769184549579899E-5</v>
      </c>
      <c r="N26" s="23">
        <v>8.4930840128782245E-5</v>
      </c>
      <c r="O26" s="23">
        <v>8.6591766316022152E-5</v>
      </c>
      <c r="P26" s="23">
        <v>8.7481963282968973E-5</v>
      </c>
      <c r="Q26" s="23">
        <v>8.5928612434175715E-5</v>
      </c>
      <c r="R26" s="23">
        <v>472.04985574741534</v>
      </c>
      <c r="S26" s="23">
        <v>508.02211210329426</v>
      </c>
      <c r="T26" s="23">
        <v>470.8267936899191</v>
      </c>
      <c r="U26" s="23">
        <v>437.50468874440548</v>
      </c>
      <c r="V26" s="23">
        <v>3999.790705715533</v>
      </c>
      <c r="W26" s="23">
        <v>3706.9422617317823</v>
      </c>
    </row>
    <row r="27" spans="1:23">
      <c r="A27" s="27" t="s">
        <v>119</v>
      </c>
      <c r="B27" s="27" t="s">
        <v>64</v>
      </c>
      <c r="C27" s="23">
        <v>1.2534482995219941E-5</v>
      </c>
      <c r="D27" s="23">
        <v>1.1616758992569739E-5</v>
      </c>
      <c r="E27" s="23">
        <v>1.0794599138514248E-5</v>
      </c>
      <c r="F27" s="23">
        <v>1.1801561485654989E-5</v>
      </c>
      <c r="G27" s="23">
        <v>2.2656167402547649E-5</v>
      </c>
      <c r="H27" s="23">
        <v>2.1935129997597216E-5</v>
      </c>
      <c r="I27" s="23">
        <v>2.0382701881541117E-5</v>
      </c>
      <c r="J27" s="23">
        <v>1.883678802433944E-5</v>
      </c>
      <c r="K27" s="23">
        <v>1.7457634810811433E-5</v>
      </c>
      <c r="L27" s="23">
        <v>2.1258240942440104E-5</v>
      </c>
      <c r="M27" s="23">
        <v>1.9753718701607527E-5</v>
      </c>
      <c r="N27" s="23">
        <v>2.8865203164081711E-5</v>
      </c>
      <c r="O27" s="23">
        <v>3.6077152649366536E-5</v>
      </c>
      <c r="P27" s="23">
        <v>3.3435729868209559E-5</v>
      </c>
      <c r="Q27" s="23">
        <v>5.3433001134324569E-5</v>
      </c>
      <c r="R27" s="23">
        <v>1649.5595472969353</v>
      </c>
      <c r="S27" s="23">
        <v>1528.7866562069239</v>
      </c>
      <c r="T27" s="23">
        <v>4937.7359591293925</v>
      </c>
      <c r="U27" s="23">
        <v>7629.3285929127505</v>
      </c>
      <c r="V27" s="23">
        <v>7459.3869848719714</v>
      </c>
      <c r="W27" s="23">
        <v>7054.7402482155039</v>
      </c>
    </row>
    <row r="28" spans="1:23">
      <c r="A28" s="27" t="s">
        <v>119</v>
      </c>
      <c r="B28" s="27" t="s">
        <v>32</v>
      </c>
      <c r="C28" s="23">
        <v>5.9072468757266694E-6</v>
      </c>
      <c r="D28" s="23">
        <v>5.4747422204088506E-6</v>
      </c>
      <c r="E28" s="23">
        <v>5.0872750044838404E-6</v>
      </c>
      <c r="F28" s="23">
        <v>4.7014336685052502E-6</v>
      </c>
      <c r="G28" s="23">
        <v>4.3572137652112401E-6</v>
      </c>
      <c r="H28" s="23">
        <v>5.7320484390713003E-6</v>
      </c>
      <c r="I28" s="23">
        <v>7.3105450569572494E-6</v>
      </c>
      <c r="J28" s="23">
        <v>7.8953744673205703E-6</v>
      </c>
      <c r="K28" s="23">
        <v>7.3173071739719101E-6</v>
      </c>
      <c r="L28" s="23">
        <v>1.4171645837441901E-5</v>
      </c>
      <c r="M28" s="23">
        <v>1.3168667443822001E-5</v>
      </c>
      <c r="N28" s="23">
        <v>1.21698977222905E-5</v>
      </c>
      <c r="O28" s="23">
        <v>1.12788671744966E-5</v>
      </c>
      <c r="P28" s="23">
        <v>1.0453074269222001E-5</v>
      </c>
      <c r="Q28" s="23">
        <v>9.713272572284691E-6</v>
      </c>
      <c r="R28" s="23">
        <v>4.0208226138637999E-4</v>
      </c>
      <c r="S28" s="23">
        <v>3.7264342913020601E-4</v>
      </c>
      <c r="T28" s="23">
        <v>3.45359988762296E-4</v>
      </c>
      <c r="U28" s="23">
        <v>3.2091761906701097E-4</v>
      </c>
      <c r="V28" s="23">
        <v>1378.3595746462599</v>
      </c>
      <c r="W28" s="23">
        <v>1277.44167748066</v>
      </c>
    </row>
    <row r="29" spans="1:23">
      <c r="A29" s="27" t="s">
        <v>119</v>
      </c>
      <c r="B29" s="27" t="s">
        <v>69</v>
      </c>
      <c r="C29" s="23">
        <v>0</v>
      </c>
      <c r="D29" s="23">
        <v>0</v>
      </c>
      <c r="E29" s="23">
        <v>2.0098777872033547E-5</v>
      </c>
      <c r="F29" s="23">
        <v>1.8574398061850892E-5</v>
      </c>
      <c r="G29" s="23">
        <v>1.7214455977072409E-5</v>
      </c>
      <c r="H29" s="23">
        <v>1.595408333555628E-5</v>
      </c>
      <c r="I29" s="23">
        <v>1.4824955423447601E-5</v>
      </c>
      <c r="J29" s="23">
        <v>1.3700565528786009E-5</v>
      </c>
      <c r="K29" s="23">
        <v>1.451235768070745E-5</v>
      </c>
      <c r="L29" s="23">
        <v>1.50802869369795E-5</v>
      </c>
      <c r="M29" s="23">
        <v>1.563502112501244E-5</v>
      </c>
      <c r="N29" s="23">
        <v>1.5116600272427519E-5</v>
      </c>
      <c r="O29" s="23">
        <v>1.7830576324343463E-5</v>
      </c>
      <c r="P29" s="23">
        <v>1.6525093850102079E-5</v>
      </c>
      <c r="Q29" s="23">
        <v>1.5355553468250029E-5</v>
      </c>
      <c r="R29" s="23">
        <v>3.9803043935677008E-5</v>
      </c>
      <c r="S29" s="23">
        <v>3.6888826507463906E-5</v>
      </c>
      <c r="T29" s="23">
        <v>3.4187976258721301E-5</v>
      </c>
      <c r="U29" s="23">
        <v>3.1768370102709999E-5</v>
      </c>
      <c r="V29" s="23">
        <v>4.9253304042969598E-5</v>
      </c>
      <c r="W29" s="23">
        <v>4.5647176901762599E-5</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1.1464872159357121E-4</v>
      </c>
      <c r="D31" s="28">
        <v>-19933.770139355489</v>
      </c>
      <c r="E31" s="28">
        <v>-74091.942157529425</v>
      </c>
      <c r="F31" s="28">
        <v>-68472.48301851521</v>
      </c>
      <c r="G31" s="28">
        <v>-63459.205530410065</v>
      </c>
      <c r="H31" s="28">
        <v>-58812.979903207575</v>
      </c>
      <c r="I31" s="28">
        <v>-54650.57358964673</v>
      </c>
      <c r="J31" s="28">
        <v>-50505.633449694054</v>
      </c>
      <c r="K31" s="28">
        <v>-77700.974338407177</v>
      </c>
      <c r="L31" s="28">
        <v>-72012.02416227966</v>
      </c>
      <c r="M31" s="28">
        <v>-66915.473970150546</v>
      </c>
      <c r="N31" s="28">
        <v>-106171.61622800058</v>
      </c>
      <c r="O31" s="28">
        <v>-72503.908163023341</v>
      </c>
      <c r="P31" s="28">
        <v>-67195.466089811875</v>
      </c>
      <c r="Q31" s="28">
        <v>246547.19811070446</v>
      </c>
      <c r="R31" s="28">
        <v>-55582.482309028041</v>
      </c>
      <c r="S31" s="28">
        <v>-51442.423407434151</v>
      </c>
      <c r="T31" s="28">
        <v>-44155.136965008816</v>
      </c>
      <c r="U31" s="28">
        <v>-23514.354095245886</v>
      </c>
      <c r="V31" s="28">
        <v>-17726.753376316672</v>
      </c>
      <c r="W31" s="28">
        <v>-16287.373067955356</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0</v>
      </c>
      <c r="D34" s="23">
        <v>0</v>
      </c>
      <c r="E34" s="23">
        <v>0</v>
      </c>
      <c r="F34" s="23">
        <v>0</v>
      </c>
      <c r="G34" s="23">
        <v>0</v>
      </c>
      <c r="H34" s="23">
        <v>0</v>
      </c>
      <c r="I34" s="23">
        <v>0</v>
      </c>
      <c r="J34" s="23">
        <v>-17676.97174300846</v>
      </c>
      <c r="K34" s="23">
        <v>-16382.73557316288</v>
      </c>
      <c r="L34" s="23">
        <v>-15183.258126004021</v>
      </c>
      <c r="M34" s="23">
        <v>-14108.684288934081</v>
      </c>
      <c r="N34" s="23">
        <v>-13038.61955090742</v>
      </c>
      <c r="O34" s="23">
        <v>-12083.98471452406</v>
      </c>
      <c r="P34" s="23">
        <v>-11199.244368679261</v>
      </c>
      <c r="Q34" s="23">
        <v>36092.873737720314</v>
      </c>
      <c r="R34" s="23">
        <v>48138.336787481741</v>
      </c>
      <c r="S34" s="23">
        <v>46986.383256103414</v>
      </c>
      <c r="T34" s="23">
        <v>-17654.80998477208</v>
      </c>
      <c r="U34" s="23">
        <v>-16405.315525108963</v>
      </c>
      <c r="V34" s="23">
        <v>-15161.064161897933</v>
      </c>
      <c r="W34" s="23">
        <v>-14051.032540139031</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2.0995844743768301E-6</v>
      </c>
      <c r="D36" s="23">
        <v>1.94586141547906E-6</v>
      </c>
      <c r="E36" s="23">
        <v>1.80814579803484E-6</v>
      </c>
      <c r="F36" s="23">
        <v>1.6710080593155902E-6</v>
      </c>
      <c r="G36" s="23">
        <v>1.5486636271407101E-6</v>
      </c>
      <c r="H36" s="23">
        <v>1.4352767580372699E-6</v>
      </c>
      <c r="I36" s="23">
        <v>1.3336970548970099E-6</v>
      </c>
      <c r="J36" s="23">
        <v>1.2325435978893599E-6</v>
      </c>
      <c r="K36" s="23">
        <v>1.14230175508441E-6</v>
      </c>
      <c r="L36" s="23">
        <v>1.0586670539714701E-6</v>
      </c>
      <c r="M36" s="23">
        <v>9.8374137537702205E-7</v>
      </c>
      <c r="N36" s="23">
        <v>9.0913009798424394E-7</v>
      </c>
      <c r="O36" s="23">
        <v>8.425672798153539E-7</v>
      </c>
      <c r="P36" s="23">
        <v>7.8087792120127299E-7</v>
      </c>
      <c r="Q36" s="23">
        <v>7.2561237956951202E-7</v>
      </c>
      <c r="R36" s="23">
        <v>6.7057874177934998E-7</v>
      </c>
      <c r="S36" s="23">
        <v>1.4919535063800001E-6</v>
      </c>
      <c r="T36" s="23">
        <v>1.6605443026666901E-6</v>
      </c>
      <c r="U36" s="23">
        <v>1.54302160443336E-6</v>
      </c>
      <c r="V36" s="23">
        <v>2.0963019596017502E-6</v>
      </c>
      <c r="W36" s="23">
        <v>1.9428192331212998E-6</v>
      </c>
    </row>
    <row r="37" spans="1:23">
      <c r="A37" s="27" t="s">
        <v>120</v>
      </c>
      <c r="B37" s="27" t="s">
        <v>28</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row>
    <row r="38" spans="1:23">
      <c r="A38" s="27" t="s">
        <v>120</v>
      </c>
      <c r="B38" s="27" t="s">
        <v>62</v>
      </c>
      <c r="C38" s="23">
        <v>9.2312505546196694E-7</v>
      </c>
      <c r="D38" s="23">
        <v>8.5553758327278205E-7</v>
      </c>
      <c r="E38" s="23">
        <v>7.9498810858260098E-7</v>
      </c>
      <c r="F38" s="23">
        <v>7.3469271003775105E-7</v>
      </c>
      <c r="G38" s="23">
        <v>6.8090148986290297E-7</v>
      </c>
      <c r="H38" s="23">
        <v>6.3104864464178303E-7</v>
      </c>
      <c r="I38" s="23">
        <v>5.8638706029519805E-7</v>
      </c>
      <c r="J38" s="23">
        <v>5.4191288373791603E-7</v>
      </c>
      <c r="K38" s="23">
        <v>5.0223622049290396E-7</v>
      </c>
      <c r="L38" s="23">
        <v>4.6546452159455903E-7</v>
      </c>
      <c r="M38" s="23">
        <v>4.3252192173628905E-7</v>
      </c>
      <c r="N38" s="23">
        <v>3.9971755476661104E-7</v>
      </c>
      <c r="O38" s="23">
        <v>3.7045185673743397E-7</v>
      </c>
      <c r="P38" s="23">
        <v>3.4332887441068603E-7</v>
      </c>
      <c r="Q38" s="23">
        <v>3.1903025399004401E-7</v>
      </c>
      <c r="R38" s="23">
        <v>2.94833594814235E-7</v>
      </c>
      <c r="S38" s="23">
        <v>8.3684890810349402E-7</v>
      </c>
      <c r="T38" s="23">
        <v>7.7557822547134602E-7</v>
      </c>
      <c r="U38" s="23">
        <v>7.2068776238521397E-7</v>
      </c>
      <c r="V38" s="23">
        <v>1.75896593830302E-6</v>
      </c>
      <c r="W38" s="23">
        <v>1.6301815870026602E-6</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1.3387762843419771E-4</v>
      </c>
      <c r="D40" s="23">
        <v>1.2407565151350622E-4</v>
      </c>
      <c r="E40" s="23">
        <v>1.1529437098548365E-4</v>
      </c>
      <c r="F40" s="23">
        <v>1.0654993824051863E-4</v>
      </c>
      <c r="G40" s="23">
        <v>9.8748783949471336E-5</v>
      </c>
      <c r="H40" s="23">
        <v>9.1518798532640985E-5</v>
      </c>
      <c r="I40" s="23">
        <v>8.5041683694237605E-5</v>
      </c>
      <c r="J40" s="23">
        <v>1.0455142012738799E-4</v>
      </c>
      <c r="K40" s="23">
        <v>9.6896589226212569E-5</v>
      </c>
      <c r="L40" s="23">
        <v>8.9802213994163283E-5</v>
      </c>
      <c r="M40" s="23">
        <v>8.3446588023225503E-5</v>
      </c>
      <c r="N40" s="23">
        <v>8.8010086004633976E-5</v>
      </c>
      <c r="O40" s="23">
        <v>8.1566344493112393E-5</v>
      </c>
      <c r="P40" s="23">
        <v>9.643922096515133E-5</v>
      </c>
      <c r="Q40" s="23">
        <v>1.0102653397905023E-4</v>
      </c>
      <c r="R40" s="23">
        <v>1.371345766755211E-4</v>
      </c>
      <c r="S40" s="23">
        <v>2.4895938670657837E-4</v>
      </c>
      <c r="T40" s="23">
        <v>5.8687124421077182E-4</v>
      </c>
      <c r="U40" s="23">
        <v>1420.5336834206576</v>
      </c>
      <c r="V40" s="23">
        <v>1312.7943084063195</v>
      </c>
      <c r="W40" s="23">
        <v>1216.6768403855845</v>
      </c>
    </row>
    <row r="41" spans="1:23">
      <c r="A41" s="27" t="s">
        <v>120</v>
      </c>
      <c r="B41" s="27" t="s">
        <v>64</v>
      </c>
      <c r="C41" s="23">
        <v>2.0309826420247039E-5</v>
      </c>
      <c r="D41" s="23">
        <v>1.8822823310296078E-5</v>
      </c>
      <c r="E41" s="23">
        <v>1.7490664342755856E-5</v>
      </c>
      <c r="F41" s="23">
        <v>1.6164095346345399E-5</v>
      </c>
      <c r="G41" s="23">
        <v>2.7038318188083823E-5</v>
      </c>
      <c r="H41" s="23">
        <v>2.5058682202941043E-5</v>
      </c>
      <c r="I41" s="23">
        <v>2.328518905257349E-5</v>
      </c>
      <c r="J41" s="23">
        <v>2.151913778846051E-5</v>
      </c>
      <c r="K41" s="23">
        <v>1.9943593805327079E-5</v>
      </c>
      <c r="L41" s="23">
        <v>2.346094809872012E-5</v>
      </c>
      <c r="M41" s="23">
        <v>2.1800532342726197E-5</v>
      </c>
      <c r="N41" s="23">
        <v>2.2082503822518342E-5</v>
      </c>
      <c r="O41" s="23">
        <v>2.7083223602981167E-5</v>
      </c>
      <c r="P41" s="23">
        <v>2.5100299825504539E-5</v>
      </c>
      <c r="Q41" s="23">
        <v>3.69365551880599E-5</v>
      </c>
      <c r="R41" s="23">
        <v>3.7619962895041899E-5</v>
      </c>
      <c r="S41" s="23">
        <v>4.1899514411793184E-5</v>
      </c>
      <c r="T41" s="23">
        <v>4.3987578063187471E-5</v>
      </c>
      <c r="U41" s="23">
        <v>4.6037688768397785E-5</v>
      </c>
      <c r="V41" s="23">
        <v>5.048606436608108E-5</v>
      </c>
      <c r="W41" s="23">
        <v>6.2094242122340981E-5</v>
      </c>
    </row>
    <row r="42" spans="1:23">
      <c r="A42" s="27" t="s">
        <v>120</v>
      </c>
      <c r="B42" s="27" t="s">
        <v>32</v>
      </c>
      <c r="C42" s="23">
        <v>5.6370708397331701E-6</v>
      </c>
      <c r="D42" s="23">
        <v>5.2243473778851201E-6</v>
      </c>
      <c r="E42" s="23">
        <v>4.8546015063830497E-6</v>
      </c>
      <c r="F42" s="23">
        <v>4.4864071529786098E-6</v>
      </c>
      <c r="G42" s="23">
        <v>4.1579306189627897E-6</v>
      </c>
      <c r="H42" s="23">
        <v>5.5658165416073098E-6</v>
      </c>
      <c r="I42" s="23">
        <v>7.1003713273057997E-6</v>
      </c>
      <c r="J42" s="23">
        <v>7.7406900089115095E-6</v>
      </c>
      <c r="K42" s="23">
        <v>7.1739480841778206E-6</v>
      </c>
      <c r="L42" s="23">
        <v>1.3550710043802801E-5</v>
      </c>
      <c r="M42" s="23">
        <v>1.2591677511657901E-5</v>
      </c>
      <c r="N42" s="23">
        <v>1.1636669247110101E-5</v>
      </c>
      <c r="O42" s="23">
        <v>1.0784679525392299E-5</v>
      </c>
      <c r="P42" s="23">
        <v>9.9950690352654396E-6</v>
      </c>
      <c r="Q42" s="23">
        <v>9.7943321050682008E-6</v>
      </c>
      <c r="R42" s="23">
        <v>1.0423862849865901E-5</v>
      </c>
      <c r="S42" s="23">
        <v>2.5466889985768601E-5</v>
      </c>
      <c r="T42" s="23">
        <v>2.6718185336112899E-5</v>
      </c>
      <c r="U42" s="23">
        <v>2.4827243174825401E-5</v>
      </c>
      <c r="V42" s="23">
        <v>54.374967232937905</v>
      </c>
      <c r="W42" s="23">
        <v>50.3938526874066</v>
      </c>
    </row>
    <row r="43" spans="1:23">
      <c r="A43" s="27" t="s">
        <v>120</v>
      </c>
      <c r="B43" s="27" t="s">
        <v>69</v>
      </c>
      <c r="C43" s="23">
        <v>0</v>
      </c>
      <c r="D43" s="23">
        <v>0</v>
      </c>
      <c r="E43" s="23">
        <v>8.8746261864937707E-6</v>
      </c>
      <c r="F43" s="23">
        <v>8.2015354608912892E-6</v>
      </c>
      <c r="G43" s="23">
        <v>7.6010523014409192E-6</v>
      </c>
      <c r="H43" s="23">
        <v>7.0445340832509794E-6</v>
      </c>
      <c r="I43" s="23">
        <v>6.5459670459663997E-6</v>
      </c>
      <c r="J43" s="23">
        <v>6.0494920828355702E-6</v>
      </c>
      <c r="K43" s="23">
        <v>6.4334745234227994E-6</v>
      </c>
      <c r="L43" s="23">
        <v>6.72008182457045E-6</v>
      </c>
      <c r="M43" s="23">
        <v>6.9566709646268695E-6</v>
      </c>
      <c r="N43" s="23">
        <v>7.1028281568754798E-6</v>
      </c>
      <c r="O43" s="23">
        <v>7.2397052364861896E-6</v>
      </c>
      <c r="P43" s="23">
        <v>7.4187184180741801E-6</v>
      </c>
      <c r="Q43" s="23">
        <v>7.6937227862918596E-6</v>
      </c>
      <c r="R43" s="23">
        <v>8.0752863972007596E-6</v>
      </c>
      <c r="S43" s="23">
        <v>1.2192907170727499E-5</v>
      </c>
      <c r="T43" s="23">
        <v>1.3162766369675E-5</v>
      </c>
      <c r="U43" s="23">
        <v>1.34010991799463E-5</v>
      </c>
      <c r="V43" s="23">
        <v>1.7606941424779001E-5</v>
      </c>
      <c r="W43" s="23">
        <v>1.6317832590777799E-5</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1.5721016438428355E-4</v>
      </c>
      <c r="D45" s="28">
        <v>1.4569987382255414E-4</v>
      </c>
      <c r="E45" s="28">
        <v>1.3538816923485696E-4</v>
      </c>
      <c r="F45" s="28">
        <v>1.2511973435621736E-4</v>
      </c>
      <c r="G45" s="28">
        <v>1.2801666725455876E-4</v>
      </c>
      <c r="H45" s="28">
        <v>1.1864380613826108E-4</v>
      </c>
      <c r="I45" s="28">
        <v>1.102469568620033E-4</v>
      </c>
      <c r="J45" s="28">
        <v>-17676.971615163442</v>
      </c>
      <c r="K45" s="28">
        <v>-16382.735454678159</v>
      </c>
      <c r="L45" s="28">
        <v>-15183.258011216727</v>
      </c>
      <c r="M45" s="28">
        <v>-14108.684182270697</v>
      </c>
      <c r="N45" s="28">
        <v>-13038.619439505983</v>
      </c>
      <c r="O45" s="28">
        <v>-12083.984604661473</v>
      </c>
      <c r="P45" s="28">
        <v>-11199.244246015534</v>
      </c>
      <c r="Q45" s="28">
        <v>36092.873876728037</v>
      </c>
      <c r="R45" s="28">
        <v>48138.336963201698</v>
      </c>
      <c r="S45" s="28">
        <v>46986.383549291124</v>
      </c>
      <c r="T45" s="28">
        <v>-17654.809351477139</v>
      </c>
      <c r="U45" s="28">
        <v>-14984.781793386906</v>
      </c>
      <c r="V45" s="28">
        <v>-13848.269799150283</v>
      </c>
      <c r="W45" s="28">
        <v>-12834.355634086203</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0</v>
      </c>
      <c r="D49" s="23">
        <v>0</v>
      </c>
      <c r="E49" s="23">
        <v>0</v>
      </c>
      <c r="F49" s="23">
        <v>0</v>
      </c>
      <c r="G49" s="23">
        <v>0</v>
      </c>
      <c r="H49" s="23">
        <v>0</v>
      </c>
      <c r="I49" s="23">
        <v>0</v>
      </c>
      <c r="J49" s="23">
        <v>0</v>
      </c>
      <c r="K49" s="23">
        <v>-23284.398644410201</v>
      </c>
      <c r="L49" s="23">
        <v>-43159.218843279399</v>
      </c>
      <c r="M49" s="23">
        <v>-61589.3385281675</v>
      </c>
      <c r="N49" s="23">
        <v>-76009.726558223323</v>
      </c>
      <c r="O49" s="23">
        <v>-70959.7328714256</v>
      </c>
      <c r="P49" s="23">
        <v>-65764.349056824911</v>
      </c>
      <c r="Q49" s="23">
        <v>-61109.969323441699</v>
      </c>
      <c r="R49" s="23">
        <v>-56475.120178352001</v>
      </c>
      <c r="S49" s="23">
        <v>-52340.240952779604</v>
      </c>
      <c r="T49" s="23">
        <v>-48508.100812242403</v>
      </c>
      <c r="U49" s="23">
        <v>-34165.312839299404</v>
      </c>
      <c r="V49" s="23">
        <v>-21491.809339947598</v>
      </c>
      <c r="W49" s="23">
        <v>-9906.7585155388006</v>
      </c>
    </row>
    <row r="50" spans="1:23">
      <c r="A50" s="27" t="s">
        <v>121</v>
      </c>
      <c r="B50" s="27" t="s">
        <v>18</v>
      </c>
      <c r="C50" s="23">
        <v>1.7232992669823898E-6</v>
      </c>
      <c r="D50" s="23">
        <v>1.5971262846852901E-6</v>
      </c>
      <c r="E50" s="23">
        <v>1.4840919078883801E-6</v>
      </c>
      <c r="F50" s="23">
        <v>1.37153184303048E-6</v>
      </c>
      <c r="G50" s="23">
        <v>1.2711138446792E-6</v>
      </c>
      <c r="H50" s="23">
        <v>1.1780480448526001E-6</v>
      </c>
      <c r="I50" s="23">
        <v>1.09467334376378E-6</v>
      </c>
      <c r="J50" s="23">
        <v>1.0116484974470901E-6</v>
      </c>
      <c r="K50" s="23">
        <v>9.3757969790376898E-7</v>
      </c>
      <c r="L50" s="23">
        <v>8.6893391542578901E-7</v>
      </c>
      <c r="M50" s="23">
        <v>8.0743633408255297E-7</v>
      </c>
      <c r="N50" s="23">
        <v>2.8950089827060896E-6</v>
      </c>
      <c r="O50" s="23">
        <v>3.2374630082808397E-6</v>
      </c>
      <c r="P50" s="23">
        <v>3.0004290985835299E-6</v>
      </c>
      <c r="Q50" s="23">
        <v>3.3635422240524198E-6</v>
      </c>
      <c r="R50" s="23">
        <v>3.1084363718614203E-6</v>
      </c>
      <c r="S50" s="23">
        <v>4.6490844704147504E-6</v>
      </c>
      <c r="T50" s="23">
        <v>4.3086973630665698E-6</v>
      </c>
      <c r="U50" s="23">
        <v>5.6117572384887697E-6</v>
      </c>
      <c r="V50" s="23">
        <v>5.1861368605501594E-6</v>
      </c>
      <c r="W50" s="23">
        <v>4.8064289555834494E-6</v>
      </c>
    </row>
    <row r="51" spans="1:23">
      <c r="A51" s="27" t="s">
        <v>121</v>
      </c>
      <c r="B51" s="27" t="s">
        <v>28</v>
      </c>
      <c r="C51" s="23">
        <v>0</v>
      </c>
      <c r="D51" s="23">
        <v>0</v>
      </c>
      <c r="E51" s="23">
        <v>0</v>
      </c>
      <c r="F51" s="23">
        <v>0</v>
      </c>
      <c r="G51" s="23">
        <v>0</v>
      </c>
      <c r="H51" s="23">
        <v>0</v>
      </c>
      <c r="I51" s="23">
        <v>0</v>
      </c>
      <c r="J51" s="23">
        <v>0</v>
      </c>
      <c r="K51" s="23">
        <v>0</v>
      </c>
      <c r="L51" s="23">
        <v>0</v>
      </c>
      <c r="M51" s="23">
        <v>0</v>
      </c>
      <c r="N51" s="23">
        <v>0</v>
      </c>
      <c r="O51" s="23">
        <v>0</v>
      </c>
      <c r="P51" s="23">
        <v>0</v>
      </c>
      <c r="Q51" s="23">
        <v>0</v>
      </c>
      <c r="R51" s="23">
        <v>0</v>
      </c>
      <c r="S51" s="23">
        <v>0</v>
      </c>
      <c r="T51" s="23">
        <v>0</v>
      </c>
      <c r="U51" s="23">
        <v>0</v>
      </c>
      <c r="V51" s="23">
        <v>0</v>
      </c>
      <c r="W51" s="23">
        <v>0</v>
      </c>
    </row>
    <row r="52" spans="1:23">
      <c r="A52" s="27" t="s">
        <v>121</v>
      </c>
      <c r="B52" s="27" t="s">
        <v>62</v>
      </c>
      <c r="C52" s="23">
        <v>8.5866444728286297E-7</v>
      </c>
      <c r="D52" s="23">
        <v>7.95796519359999E-7</v>
      </c>
      <c r="E52" s="23">
        <v>7.3947513482982503E-7</v>
      </c>
      <c r="F52" s="23">
        <v>6.8339008464200991E-7</v>
      </c>
      <c r="G52" s="23">
        <v>6.3335503460538005E-7</v>
      </c>
      <c r="H52" s="23">
        <v>5.8698334798070194E-7</v>
      </c>
      <c r="I52" s="23">
        <v>5.4544042331320292E-7</v>
      </c>
      <c r="J52" s="23">
        <v>5.0407181999563008E-7</v>
      </c>
      <c r="K52" s="23">
        <v>4.6716572594723797E-7</v>
      </c>
      <c r="L52" s="23">
        <v>4.32961746406895E-7</v>
      </c>
      <c r="M52" s="23">
        <v>4.02319484958139E-7</v>
      </c>
      <c r="N52" s="23">
        <v>3.7180580377722199E-7</v>
      </c>
      <c r="O52" s="23">
        <v>3.4458369094008896E-7</v>
      </c>
      <c r="P52" s="23">
        <v>3.19354670786796E-7</v>
      </c>
      <c r="Q52" s="23">
        <v>2.9675279106337598E-7</v>
      </c>
      <c r="R52" s="23">
        <v>2.7424575276520099E-7</v>
      </c>
      <c r="S52" s="23">
        <v>1.35578772392263E-6</v>
      </c>
      <c r="T52" s="23">
        <v>1.2565224461112701E-6</v>
      </c>
      <c r="U52" s="23">
        <v>1.1675938291387499E-6</v>
      </c>
      <c r="V52" s="23">
        <v>3.3905437540842502E-6</v>
      </c>
      <c r="W52" s="23">
        <v>3.1423018931039902E-6</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6.0031159992479024E-5</v>
      </c>
      <c r="D54" s="23">
        <v>5.5635921955693516E-5</v>
      </c>
      <c r="E54" s="23">
        <v>5.1698367470437101E-5</v>
      </c>
      <c r="F54" s="23">
        <v>5.4096261851873679E-5</v>
      </c>
      <c r="G54" s="23">
        <v>5.0135552983861589E-5</v>
      </c>
      <c r="H54" s="23">
        <v>4.6464831153772822E-5</v>
      </c>
      <c r="I54" s="23">
        <v>4.3176347780352329E-5</v>
      </c>
      <c r="J54" s="23">
        <v>4.2064895587787608E-5</v>
      </c>
      <c r="K54" s="23">
        <v>3.8985074556109767E-5</v>
      </c>
      <c r="L54" s="23">
        <v>3.6130745528028351E-5</v>
      </c>
      <c r="M54" s="23">
        <v>3.3573642596888954E-5</v>
      </c>
      <c r="N54" s="23">
        <v>3.6670273551171386E-5</v>
      </c>
      <c r="O54" s="23">
        <v>3.3985424863396045E-5</v>
      </c>
      <c r="P54" s="23">
        <v>3.643179550727126E-5</v>
      </c>
      <c r="Q54" s="23">
        <v>3.3853386185325644E-5</v>
      </c>
      <c r="R54" s="23">
        <v>4.2997328996853261E-5</v>
      </c>
      <c r="S54" s="23">
        <v>6.9753785780378192E-5</v>
      </c>
      <c r="T54" s="23">
        <v>6.8680928374441084E-5</v>
      </c>
      <c r="U54" s="23">
        <v>7.2806616349239896E-5</v>
      </c>
      <c r="V54" s="23">
        <v>9.3154895802046795E-5</v>
      </c>
      <c r="W54" s="23">
        <v>8.6334472185490947E-5</v>
      </c>
    </row>
    <row r="55" spans="1:23">
      <c r="A55" s="27" t="s">
        <v>121</v>
      </c>
      <c r="B55" s="27" t="s">
        <v>64</v>
      </c>
      <c r="C55" s="23">
        <v>3.9040868384695497E-6</v>
      </c>
      <c r="D55" s="23">
        <v>3.6182454358795401E-6</v>
      </c>
      <c r="E55" s="23">
        <v>3.3621691807551699E-6</v>
      </c>
      <c r="F55" s="23">
        <v>5.4519954466463499E-6</v>
      </c>
      <c r="G55" s="23">
        <v>8.7205059546439085E-6</v>
      </c>
      <c r="H55" s="23">
        <v>8.0820258806845192E-6</v>
      </c>
      <c r="I55" s="23">
        <v>7.5100318139412689E-6</v>
      </c>
      <c r="J55" s="23">
        <v>6.9404379339605497E-6</v>
      </c>
      <c r="K55" s="23">
        <v>6.4322872201793296E-6</v>
      </c>
      <c r="L55" s="23">
        <v>8.2614306744582096E-6</v>
      </c>
      <c r="M55" s="23">
        <v>7.6767394846051205E-6</v>
      </c>
      <c r="N55" s="23">
        <v>7.0945017608553593E-6</v>
      </c>
      <c r="O55" s="23">
        <v>9.1321787990594205E-6</v>
      </c>
      <c r="P55" s="23">
        <v>8.4635577092557001E-6</v>
      </c>
      <c r="Q55" s="23">
        <v>1.059924088697901E-5</v>
      </c>
      <c r="R55" s="23">
        <v>1.0203735041921871E-5</v>
      </c>
      <c r="S55" s="23">
        <v>1.4080348702114349E-5</v>
      </c>
      <c r="T55" s="23">
        <v>1.3682370626905079E-5</v>
      </c>
      <c r="U55" s="23">
        <v>1.4531633806941487E-5</v>
      </c>
      <c r="V55" s="23">
        <v>2.1424161409095793E-5</v>
      </c>
      <c r="W55" s="23">
        <v>2.1001380478401377E-5</v>
      </c>
    </row>
    <row r="56" spans="1:23">
      <c r="A56" s="27" t="s">
        <v>121</v>
      </c>
      <c r="B56" s="27" t="s">
        <v>32</v>
      </c>
      <c r="C56" s="23">
        <v>5.5938916164781103E-6</v>
      </c>
      <c r="D56" s="23">
        <v>5.18432956221362E-6</v>
      </c>
      <c r="E56" s="23">
        <v>4.81741589559013E-6</v>
      </c>
      <c r="F56" s="23">
        <v>4.4520418626391494E-6</v>
      </c>
      <c r="G56" s="23">
        <v>4.1260814157898E-6</v>
      </c>
      <c r="H56" s="23">
        <v>5.5532381222504198E-6</v>
      </c>
      <c r="I56" s="23">
        <v>7.1453549462013E-6</v>
      </c>
      <c r="J56" s="23">
        <v>7.7001757624392801E-6</v>
      </c>
      <c r="K56" s="23">
        <v>7.1364001264987599E-6</v>
      </c>
      <c r="L56" s="23">
        <v>1.3743922606513901E-5</v>
      </c>
      <c r="M56" s="23">
        <v>1.2771215725743701E-5</v>
      </c>
      <c r="N56" s="23">
        <v>1.18025904925199E-5</v>
      </c>
      <c r="O56" s="23">
        <v>1.09384526902215E-5</v>
      </c>
      <c r="P56" s="23">
        <v>1.0137583552699199E-5</v>
      </c>
      <c r="Q56" s="23">
        <v>1.02617766189479E-5</v>
      </c>
      <c r="R56" s="23">
        <v>1.0725125755068198E-5</v>
      </c>
      <c r="S56" s="23">
        <v>7.4561478900715911E-5</v>
      </c>
      <c r="T56" s="23">
        <v>6.9102389851221201E-5</v>
      </c>
      <c r="U56" s="23">
        <v>6.421176495392369E-5</v>
      </c>
      <c r="V56" s="23">
        <v>479.87748684778597</v>
      </c>
      <c r="W56" s="23">
        <v>444.74280373563801</v>
      </c>
    </row>
    <row r="57" spans="1:23">
      <c r="A57" s="27" t="s">
        <v>121</v>
      </c>
      <c r="B57" s="27" t="s">
        <v>69</v>
      </c>
      <c r="C57" s="23">
        <v>0</v>
      </c>
      <c r="D57" s="23">
        <v>0</v>
      </c>
      <c r="E57" s="23">
        <v>8.9829907838529896E-6</v>
      </c>
      <c r="F57" s="23">
        <v>8.3016812100496496E-6</v>
      </c>
      <c r="G57" s="23">
        <v>7.6938657850562108E-6</v>
      </c>
      <c r="H57" s="23">
        <v>7.1305521400651999E-6</v>
      </c>
      <c r="I57" s="23">
        <v>6.6258972952362099E-6</v>
      </c>
      <c r="J57" s="23">
        <v>6.1233600700621001E-6</v>
      </c>
      <c r="K57" s="23">
        <v>6.48043293892565E-6</v>
      </c>
      <c r="L57" s="23">
        <v>6.7737912873720902E-6</v>
      </c>
      <c r="M57" s="23">
        <v>8.3123058484709402E-6</v>
      </c>
      <c r="N57" s="23">
        <v>143.85268486148402</v>
      </c>
      <c r="O57" s="23">
        <v>257.492153536611</v>
      </c>
      <c r="P57" s="23">
        <v>238.63962249207199</v>
      </c>
      <c r="Q57" s="23">
        <v>281.40483665275701</v>
      </c>
      <c r="R57" s="23">
        <v>260.06185479523299</v>
      </c>
      <c r="S57" s="23">
        <v>1159.5270787628901</v>
      </c>
      <c r="T57" s="23">
        <v>1074.6312093194199</v>
      </c>
      <c r="U57" s="23">
        <v>998.57568998028603</v>
      </c>
      <c r="V57" s="23">
        <v>922.83931285144001</v>
      </c>
      <c r="W57" s="23">
        <v>855.27276157717199</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6.6517210545213819E-5</v>
      </c>
      <c r="D59" s="28">
        <v>6.164709019561835E-5</v>
      </c>
      <c r="E59" s="28">
        <v>5.7284103693910476E-5</v>
      </c>
      <c r="F59" s="28">
        <v>6.1603179226192521E-5</v>
      </c>
      <c r="G59" s="28">
        <v>6.0760527817790079E-5</v>
      </c>
      <c r="H59" s="28">
        <v>5.6311888427290642E-5</v>
      </c>
      <c r="I59" s="28">
        <v>5.2326493361370576E-5</v>
      </c>
      <c r="J59" s="28">
        <v>5.0521053839190877E-5</v>
      </c>
      <c r="K59" s="28">
        <v>-23284.39859758809</v>
      </c>
      <c r="L59" s="28">
        <v>-43159.21879758533</v>
      </c>
      <c r="M59" s="28">
        <v>-61589.338485707369</v>
      </c>
      <c r="N59" s="28">
        <v>-76009.726511191737</v>
      </c>
      <c r="O59" s="28">
        <v>-70959.732824725928</v>
      </c>
      <c r="P59" s="28">
        <v>-65764.349008609774</v>
      </c>
      <c r="Q59" s="28">
        <v>-61109.969275328775</v>
      </c>
      <c r="R59" s="28">
        <v>-56475.120121768254</v>
      </c>
      <c r="S59" s="28">
        <v>-52340.240862940605</v>
      </c>
      <c r="T59" s="28">
        <v>-48508.100724313881</v>
      </c>
      <c r="U59" s="28">
        <v>-34165.3127451818</v>
      </c>
      <c r="V59" s="28">
        <v>-21491.809216791858</v>
      </c>
      <c r="W59" s="28">
        <v>-9906.7584002542171</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1.74438174540237E-6</v>
      </c>
      <c r="D64" s="23">
        <v>1.61666518954992E-6</v>
      </c>
      <c r="E64" s="23">
        <v>1.5022479741159799E-6</v>
      </c>
      <c r="F64" s="23">
        <v>1.3883108732529099E-6</v>
      </c>
      <c r="G64" s="23">
        <v>1.2866643823677E-6</v>
      </c>
      <c r="H64" s="23">
        <v>1.1924600352475001E-6</v>
      </c>
      <c r="I64" s="23">
        <v>1.1080653457155E-6</v>
      </c>
      <c r="J64" s="23">
        <v>1.02402479100484E-6</v>
      </c>
      <c r="K64" s="23">
        <v>9.4904984944783598E-7</v>
      </c>
      <c r="L64" s="23">
        <v>8.7956426899892702E-7</v>
      </c>
      <c r="M64" s="23">
        <v>8.173143392642131E-7</v>
      </c>
      <c r="N64" s="23">
        <v>7.5532562108046598E-7</v>
      </c>
      <c r="O64" s="23">
        <v>7.0002374285010292E-7</v>
      </c>
      <c r="P64" s="23">
        <v>6.4877084382877499E-7</v>
      </c>
      <c r="Q64" s="23">
        <v>1.4193679993194801E-6</v>
      </c>
      <c r="R64" s="23">
        <v>1.78616935863474E-6</v>
      </c>
      <c r="S64" s="23">
        <v>3.3273025869430299E-6</v>
      </c>
      <c r="T64" s="23">
        <v>3.0836909877025798E-6</v>
      </c>
      <c r="U64" s="23">
        <v>2.86544707526337E-6</v>
      </c>
      <c r="V64" s="23">
        <v>3.4623629528338802E-6</v>
      </c>
      <c r="W64" s="23">
        <v>3.2088627814335799E-6</v>
      </c>
    </row>
    <row r="65" spans="1:23">
      <c r="A65" s="27" t="s">
        <v>122</v>
      </c>
      <c r="B65" s="27" t="s">
        <v>28</v>
      </c>
      <c r="C65" s="23">
        <v>0</v>
      </c>
      <c r="D65" s="23">
        <v>0</v>
      </c>
      <c r="E65" s="23">
        <v>0</v>
      </c>
      <c r="F65" s="23">
        <v>0</v>
      </c>
      <c r="G65" s="23">
        <v>0</v>
      </c>
      <c r="H65" s="23">
        <v>0</v>
      </c>
      <c r="I65" s="23">
        <v>0</v>
      </c>
      <c r="J65" s="23">
        <v>0</v>
      </c>
      <c r="K65" s="23">
        <v>0</v>
      </c>
      <c r="L65" s="23">
        <v>0</v>
      </c>
      <c r="M65" s="23">
        <v>0</v>
      </c>
      <c r="N65" s="23">
        <v>0</v>
      </c>
      <c r="O65" s="23">
        <v>0</v>
      </c>
      <c r="P65" s="23">
        <v>0</v>
      </c>
      <c r="Q65" s="23">
        <v>0</v>
      </c>
      <c r="R65" s="23">
        <v>0</v>
      </c>
      <c r="S65" s="23">
        <v>0</v>
      </c>
      <c r="T65" s="23">
        <v>0</v>
      </c>
      <c r="U65" s="23">
        <v>0</v>
      </c>
      <c r="V65" s="23">
        <v>0</v>
      </c>
      <c r="W65" s="23">
        <v>0</v>
      </c>
    </row>
    <row r="66" spans="1:23">
      <c r="A66" s="27" t="s">
        <v>122</v>
      </c>
      <c r="B66" s="27" t="s">
        <v>62</v>
      </c>
      <c r="C66" s="23">
        <v>8.6282821614449894E-7</v>
      </c>
      <c r="D66" s="23">
        <v>7.9965543395462895E-7</v>
      </c>
      <c r="E66" s="23">
        <v>7.4306094014656E-7</v>
      </c>
      <c r="F66" s="23">
        <v>6.8670392669496499E-7</v>
      </c>
      <c r="G66" s="23">
        <v>6.3642625058479397E-7</v>
      </c>
      <c r="H66" s="23">
        <v>5.8982970198354301E-7</v>
      </c>
      <c r="I66" s="23">
        <v>5.4808533059643299E-7</v>
      </c>
      <c r="J66" s="23">
        <v>5.0651612586478198E-7</v>
      </c>
      <c r="K66" s="23">
        <v>4.6943106965522303E-7</v>
      </c>
      <c r="L66" s="23">
        <v>4.3506123083724802E-7</v>
      </c>
      <c r="M66" s="23">
        <v>4.0427038131724503E-7</v>
      </c>
      <c r="N66" s="23">
        <v>3.73608735566516E-7</v>
      </c>
      <c r="O66" s="23">
        <v>3.4625461937680699E-7</v>
      </c>
      <c r="P66" s="23">
        <v>3.2090326062098303E-7</v>
      </c>
      <c r="Q66" s="23">
        <v>1.85372087496002E-6</v>
      </c>
      <c r="R66" s="23">
        <v>2.43615705280248E-6</v>
      </c>
      <c r="S66" s="23">
        <v>4.5592420294584898E-6</v>
      </c>
      <c r="T66" s="23">
        <v>4.2254328212190001E-6</v>
      </c>
      <c r="U66" s="23">
        <v>3.9263837289690307E-6</v>
      </c>
      <c r="V66" s="23">
        <v>112.550779943701</v>
      </c>
      <c r="W66" s="23">
        <v>104.310268363708</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1.2780280604126487E-4</v>
      </c>
      <c r="D68" s="23">
        <v>1.1844560297554263E-4</v>
      </c>
      <c r="E68" s="23">
        <v>1.100627812506387E-4</v>
      </c>
      <c r="F68" s="23">
        <v>1.0171513530623095E-4</v>
      </c>
      <c r="G68" s="23">
        <v>9.4267965675147008E-5</v>
      </c>
      <c r="H68" s="23">
        <v>8.7366047597307013E-5</v>
      </c>
      <c r="I68" s="23">
        <v>8.1182837892435837E-5</v>
      </c>
      <c r="J68" s="23">
        <v>8.3234083280483715E-5</v>
      </c>
      <c r="K68" s="23">
        <v>7.7140021316044128E-5</v>
      </c>
      <c r="L68" s="23">
        <v>7.1492141849960163E-5</v>
      </c>
      <c r="M68" s="23">
        <v>6.643238560064201E-5</v>
      </c>
      <c r="N68" s="23">
        <v>8.5767825073212111E-5</v>
      </c>
      <c r="O68" s="23">
        <v>7.9488252812050193E-5</v>
      </c>
      <c r="P68" s="23">
        <v>8.0492038951376739E-5</v>
      </c>
      <c r="Q68" s="23">
        <v>1.195659072211113E-4</v>
      </c>
      <c r="R68" s="23">
        <v>1.6089866499403914E-4</v>
      </c>
      <c r="S68" s="23">
        <v>4.2419479136208255E-4</v>
      </c>
      <c r="T68" s="23">
        <v>5.7696297857433429E-4</v>
      </c>
      <c r="U68" s="23">
        <v>5.3612923152289731E-4</v>
      </c>
      <c r="V68" s="23">
        <v>580.52044640787597</v>
      </c>
      <c r="W68" s="23">
        <v>538.01709402382619</v>
      </c>
    </row>
    <row r="69" spans="1:23">
      <c r="A69" s="27" t="s">
        <v>122</v>
      </c>
      <c r="B69" s="27" t="s">
        <v>64</v>
      </c>
      <c r="C69" s="23">
        <v>1.8369517442115563E-5</v>
      </c>
      <c r="D69" s="23">
        <v>1.7024575885279132E-5</v>
      </c>
      <c r="E69" s="23">
        <v>1.5819685361670061E-5</v>
      </c>
      <c r="F69" s="23">
        <v>1.461985076862605E-5</v>
      </c>
      <c r="G69" s="23">
        <v>2.3224413116281963E-5</v>
      </c>
      <c r="H69" s="23">
        <v>2.1524015790568254E-5</v>
      </c>
      <c r="I69" s="23">
        <v>2.0000683706948338E-5</v>
      </c>
      <c r="J69" s="23">
        <v>1.8483743790161358E-5</v>
      </c>
      <c r="K69" s="23">
        <v>1.7130439043444907E-5</v>
      </c>
      <c r="L69" s="23">
        <v>2.0853121799708298E-5</v>
      </c>
      <c r="M69" s="23">
        <v>1.937727129902945E-5</v>
      </c>
      <c r="N69" s="23">
        <v>2.1812569845696757E-5</v>
      </c>
      <c r="O69" s="23">
        <v>2.788487585338133E-5</v>
      </c>
      <c r="P69" s="23">
        <v>2.5843258349785209E-5</v>
      </c>
      <c r="Q69" s="23">
        <v>4.6667576728076109E-5</v>
      </c>
      <c r="R69" s="23">
        <v>7.5134975880953239E-5</v>
      </c>
      <c r="S69" s="23">
        <v>1671.1680554482255</v>
      </c>
      <c r="T69" s="23">
        <v>1548.811918853489</v>
      </c>
      <c r="U69" s="23">
        <v>1439.196923657451</v>
      </c>
      <c r="V69" s="23">
        <v>2848.2188186025201</v>
      </c>
      <c r="W69" s="23">
        <v>2639.6837896245984</v>
      </c>
    </row>
    <row r="70" spans="1:23">
      <c r="A70" s="27" t="s">
        <v>122</v>
      </c>
      <c r="B70" s="27" t="s">
        <v>32</v>
      </c>
      <c r="C70" s="23">
        <v>5.7840191847853301E-6</v>
      </c>
      <c r="D70" s="23">
        <v>5.3605367611631602E-6</v>
      </c>
      <c r="E70" s="23">
        <v>4.9811522767268406E-6</v>
      </c>
      <c r="F70" s="23">
        <v>4.6033597556873601E-6</v>
      </c>
      <c r="G70" s="23">
        <v>4.26632042648333E-6</v>
      </c>
      <c r="H70" s="23">
        <v>5.5577734393941001E-6</v>
      </c>
      <c r="I70" s="23">
        <v>7.2255112778166802E-6</v>
      </c>
      <c r="J70" s="23">
        <v>7.7872788102739203E-6</v>
      </c>
      <c r="K70" s="23">
        <v>7.21712584247756E-6</v>
      </c>
      <c r="L70" s="23">
        <v>1.40306151021574E-5</v>
      </c>
      <c r="M70" s="23">
        <v>1.3037617961381999E-5</v>
      </c>
      <c r="N70" s="23">
        <v>1.2048787609619201E-5</v>
      </c>
      <c r="O70" s="23">
        <v>1.11666242530293E-5</v>
      </c>
      <c r="P70" s="23">
        <v>1.03490493191857E-5</v>
      </c>
      <c r="Q70" s="23">
        <v>209.85152610124499</v>
      </c>
      <c r="R70" s="23">
        <v>1004.78457224077</v>
      </c>
      <c r="S70" s="23">
        <v>1750.6770908969302</v>
      </c>
      <c r="T70" s="23">
        <v>1622.49961538249</v>
      </c>
      <c r="U70" s="23">
        <v>1507.66947662855</v>
      </c>
      <c r="V70" s="23">
        <v>2628.7711387795803</v>
      </c>
      <c r="W70" s="23">
        <v>2436.3031787965401</v>
      </c>
    </row>
    <row r="71" spans="1:23">
      <c r="A71" s="27" t="s">
        <v>122</v>
      </c>
      <c r="B71" s="27" t="s">
        <v>69</v>
      </c>
      <c r="C71" s="23">
        <v>0</v>
      </c>
      <c r="D71" s="23">
        <v>0</v>
      </c>
      <c r="E71" s="23">
        <v>6.7781420800772E-6</v>
      </c>
      <c r="F71" s="23">
        <v>6.2640579400759901E-6</v>
      </c>
      <c r="G71" s="23">
        <v>5.8054290259204098E-6</v>
      </c>
      <c r="H71" s="23">
        <v>5.38037906057274E-6</v>
      </c>
      <c r="I71" s="23">
        <v>4.9995902651752402E-6</v>
      </c>
      <c r="J71" s="23">
        <v>4.6203993259080293E-6</v>
      </c>
      <c r="K71" s="23">
        <v>4.2821124284882093E-6</v>
      </c>
      <c r="L71" s="23">
        <v>3.9685935255411098E-6</v>
      </c>
      <c r="M71" s="23">
        <v>3.6877218748637303E-6</v>
      </c>
      <c r="N71" s="23">
        <v>3.9900022846950703E-6</v>
      </c>
      <c r="O71" s="23">
        <v>3.69787050162191E-6</v>
      </c>
      <c r="P71" s="23">
        <v>3.427127422763E-6</v>
      </c>
      <c r="Q71" s="23">
        <v>6.1537988571683493E-6</v>
      </c>
      <c r="R71" s="23">
        <v>6.5414882286029698E-6</v>
      </c>
      <c r="S71" s="23">
        <v>8.9953258606497305E-6</v>
      </c>
      <c r="T71" s="23">
        <v>8.3367245878946892E-6</v>
      </c>
      <c r="U71" s="23">
        <v>7.7467045767308009E-6</v>
      </c>
      <c r="V71" s="23">
        <v>9.9965299847067984E-6</v>
      </c>
      <c r="W71" s="23">
        <v>9.2646246070636801E-6</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1.4877953344492729E-4</v>
      </c>
      <c r="D73" s="28">
        <v>1.3788649948432631E-4</v>
      </c>
      <c r="E73" s="28">
        <v>1.2812777552657131E-4</v>
      </c>
      <c r="F73" s="28">
        <v>1.1841000087480487E-4</v>
      </c>
      <c r="G73" s="28">
        <v>1.1941546942438147E-4</v>
      </c>
      <c r="H73" s="28">
        <v>1.106723531251063E-4</v>
      </c>
      <c r="I73" s="28">
        <v>1.0283967227569611E-4</v>
      </c>
      <c r="J73" s="28">
        <v>1.032483679875147E-4</v>
      </c>
      <c r="K73" s="28">
        <v>9.5688941278592094E-5</v>
      </c>
      <c r="L73" s="28">
        <v>9.365988914950464E-5</v>
      </c>
      <c r="M73" s="28">
        <v>8.7031241620252927E-5</v>
      </c>
      <c r="N73" s="28">
        <v>1.0870932927555584E-4</v>
      </c>
      <c r="O73" s="28">
        <v>1.0841940702765844E-4</v>
      </c>
      <c r="P73" s="28">
        <v>1.0730497140561171E-4</v>
      </c>
      <c r="Q73" s="28">
        <v>1.6950657282346692E-4</v>
      </c>
      <c r="R73" s="28">
        <v>2.4025596728642959E-4</v>
      </c>
      <c r="S73" s="28">
        <v>1671.1684875295614</v>
      </c>
      <c r="T73" s="28">
        <v>1548.8125031255913</v>
      </c>
      <c r="U73" s="28">
        <v>1439.1974665785133</v>
      </c>
      <c r="V73" s="28">
        <v>3541.2900484164602</v>
      </c>
      <c r="W73" s="28">
        <v>3282.0111552209955</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1.6133205806332702E-6</v>
      </c>
      <c r="D78" s="23">
        <v>1.4951997916560699E-6</v>
      </c>
      <c r="E78" s="23">
        <v>1.38937911970462E-6</v>
      </c>
      <c r="F78" s="23">
        <v>1.2840024897298101E-6</v>
      </c>
      <c r="G78" s="23">
        <v>1.1899930355914099E-6</v>
      </c>
      <c r="H78" s="23">
        <v>1.1028665723647099E-6</v>
      </c>
      <c r="I78" s="23">
        <v>1.0248127347359799E-6</v>
      </c>
      <c r="J78" s="23">
        <v>9.47086424609271E-7</v>
      </c>
      <c r="K78" s="23">
        <v>8.7774459816301602E-7</v>
      </c>
      <c r="L78" s="23">
        <v>8.1347969898544794E-7</v>
      </c>
      <c r="M78" s="23">
        <v>7.5590681217400998E-7</v>
      </c>
      <c r="N78" s="23">
        <v>6.9857551122655195E-7</v>
      </c>
      <c r="O78" s="23">
        <v>6.4742864585039596E-7</v>
      </c>
      <c r="P78" s="23">
        <v>6.0002654649561605E-7</v>
      </c>
      <c r="Q78" s="23">
        <v>5.5756050771390505E-7</v>
      </c>
      <c r="R78" s="23">
        <v>5.1527266382977699E-7</v>
      </c>
      <c r="S78" s="23">
        <v>4.7754648942861303E-7</v>
      </c>
      <c r="T78" s="23">
        <v>4.42582472492526E-7</v>
      </c>
      <c r="U78" s="23">
        <v>4.1125931762422601E-7</v>
      </c>
      <c r="V78" s="23">
        <v>3.8006760017118501E-7</v>
      </c>
      <c r="W78" s="23">
        <v>3.5224059211351201E-7</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8.915536743728791E-7</v>
      </c>
      <c r="D80" s="23">
        <v>8.2627773064747901E-7</v>
      </c>
      <c r="E80" s="23">
        <v>7.6779908106260403E-7</v>
      </c>
      <c r="F80" s="23">
        <v>7.0956581808011793E-7</v>
      </c>
      <c r="G80" s="23">
        <v>6.5761428701493002E-7</v>
      </c>
      <c r="H80" s="23">
        <v>6.0946643632899094E-7</v>
      </c>
      <c r="I80" s="23">
        <v>5.6633230256031606E-7</v>
      </c>
      <c r="J80" s="23">
        <v>5.2337916713219099E-7</v>
      </c>
      <c r="K80" s="23">
        <v>4.8505946744075196E-7</v>
      </c>
      <c r="L80" s="23">
        <v>4.4954538072869103E-7</v>
      </c>
      <c r="M80" s="23">
        <v>4.1772943577815698E-7</v>
      </c>
      <c r="N80" s="23">
        <v>3.8604699607592502E-7</v>
      </c>
      <c r="O80" s="23">
        <v>3.5778220090367997E-7</v>
      </c>
      <c r="P80" s="23">
        <v>3.3158683938653304E-7</v>
      </c>
      <c r="Q80" s="23">
        <v>3.08119245055694E-7</v>
      </c>
      <c r="R80" s="23">
        <v>2.8475012483942498E-7</v>
      </c>
      <c r="S80" s="23">
        <v>4.9078438401348394E-7</v>
      </c>
      <c r="T80" s="23">
        <v>4.5485114213132403E-7</v>
      </c>
      <c r="U80" s="23">
        <v>4.2265968934566698E-7</v>
      </c>
      <c r="V80" s="23">
        <v>3.9060331750461403E-7</v>
      </c>
      <c r="W80" s="23">
        <v>3.62004926958671E-7</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5.0752018761240565E-5</v>
      </c>
      <c r="D82" s="23">
        <v>4.7036161807435182E-5</v>
      </c>
      <c r="E82" s="23">
        <v>3730.242545448381</v>
      </c>
      <c r="F82" s="23">
        <v>6894.6547028016421</v>
      </c>
      <c r="G82" s="23">
        <v>9588.1471644316316</v>
      </c>
      <c r="H82" s="23">
        <v>11900.378624058905</v>
      </c>
      <c r="I82" s="23">
        <v>13859.059016751598</v>
      </c>
      <c r="J82" s="23">
        <v>15396.402047173593</v>
      </c>
      <c r="K82" s="23">
        <v>16668.097377829683</v>
      </c>
      <c r="L82" s="23">
        <v>17671.046031991373</v>
      </c>
      <c r="M82" s="23">
        <v>18486.365644343092</v>
      </c>
      <c r="N82" s="23">
        <v>18993.54986123637</v>
      </c>
      <c r="O82" s="23">
        <v>19283.362748139873</v>
      </c>
      <c r="P82" s="23">
        <v>19511.441388641342</v>
      </c>
      <c r="Q82" s="23">
        <v>19654.411060684288</v>
      </c>
      <c r="R82" s="23">
        <v>19572.024346352835</v>
      </c>
      <c r="S82" s="23">
        <v>19426.589936520031</v>
      </c>
      <c r="T82" s="23">
        <v>19192.511196503914</v>
      </c>
      <c r="U82" s="23">
        <v>18985.573756488968</v>
      </c>
      <c r="V82" s="23">
        <v>18620.556695412015</v>
      </c>
      <c r="W82" s="23">
        <v>17257.235062712447</v>
      </c>
    </row>
    <row r="83" spans="1:23">
      <c r="A83" s="27" t="s">
        <v>123</v>
      </c>
      <c r="B83" s="27" t="s">
        <v>64</v>
      </c>
      <c r="C83" s="23">
        <v>2.3895921610066901E-6</v>
      </c>
      <c r="D83" s="23">
        <v>2.21463591562051E-6</v>
      </c>
      <c r="E83" s="23">
        <v>3.31221628100346E-6</v>
      </c>
      <c r="F83" s="23">
        <v>4.3848071731760605E-6</v>
      </c>
      <c r="G83" s="23">
        <v>1.5020035144677699E-5</v>
      </c>
      <c r="H83" s="23">
        <v>1.8868722078046698E-5</v>
      </c>
      <c r="I83" s="23">
        <v>2.8741979250067202E-5</v>
      </c>
      <c r="J83" s="23">
        <v>2.65620609907357E-5</v>
      </c>
      <c r="K83" s="23">
        <v>2.4617294625792498E-5</v>
      </c>
      <c r="L83" s="23">
        <v>6.1450145325320804E-5</v>
      </c>
      <c r="M83" s="23">
        <v>3.0843065800293003E-4</v>
      </c>
      <c r="N83" s="23">
        <v>2.85037918857569E-4</v>
      </c>
      <c r="O83" s="23">
        <v>78.715545875039993</v>
      </c>
      <c r="P83" s="23">
        <v>72.9523128913752</v>
      </c>
      <c r="Q83" s="23">
        <v>67.789215080863102</v>
      </c>
      <c r="R83" s="23">
        <v>62.647782528330204</v>
      </c>
      <c r="S83" s="23">
        <v>58.060966002991002</v>
      </c>
      <c r="T83" s="23">
        <v>53.8099775786322</v>
      </c>
      <c r="U83" s="23">
        <v>50.001651750311801</v>
      </c>
      <c r="V83" s="23">
        <v>46.209306320691297</v>
      </c>
      <c r="W83" s="23">
        <v>42.826048345672596</v>
      </c>
    </row>
    <row r="84" spans="1:23">
      <c r="A84" s="27" t="s">
        <v>123</v>
      </c>
      <c r="B84" s="27" t="s">
        <v>32</v>
      </c>
      <c r="C84" s="23">
        <v>5.6487991849466402E-6</v>
      </c>
      <c r="D84" s="23">
        <v>5.23521702123448E-6</v>
      </c>
      <c r="E84" s="23">
        <v>4.8647018659420299E-6</v>
      </c>
      <c r="F84" s="23">
        <v>4.4957414567960098E-6</v>
      </c>
      <c r="G84" s="23">
        <v>4.1665815029164101E-6</v>
      </c>
      <c r="H84" s="23">
        <v>5.74191628526135E-6</v>
      </c>
      <c r="I84" s="23">
        <v>7.3495673928923596E-6</v>
      </c>
      <c r="J84" s="23">
        <v>7.9160297609462286E-6</v>
      </c>
      <c r="K84" s="23">
        <v>7.3364501707801193E-6</v>
      </c>
      <c r="L84" s="23">
        <v>1.35318654217353E-5</v>
      </c>
      <c r="M84" s="23">
        <v>1.25741665913344E-5</v>
      </c>
      <c r="N84" s="23">
        <v>1.1620486432085801E-5</v>
      </c>
      <c r="O84" s="23">
        <v>1.0769681550443401E-5</v>
      </c>
      <c r="P84" s="23">
        <v>9.9811691512076906E-6</v>
      </c>
      <c r="Q84" s="23">
        <v>9.7798946271992995E-6</v>
      </c>
      <c r="R84" s="23">
        <v>9.9533145148876812E-6</v>
      </c>
      <c r="S84" s="23">
        <v>1.2338126790895401E-5</v>
      </c>
      <c r="T84" s="23">
        <v>1.14347791930675E-5</v>
      </c>
      <c r="U84" s="23">
        <v>1.0625498704547201E-5</v>
      </c>
      <c r="V84" s="23">
        <v>1.03775025195476E-5</v>
      </c>
      <c r="W84" s="23">
        <v>1.1872936636178199E-5</v>
      </c>
    </row>
    <row r="85" spans="1:23">
      <c r="A85" s="27" t="s">
        <v>123</v>
      </c>
      <c r="B85" s="27" t="s">
        <v>69</v>
      </c>
      <c r="C85" s="23">
        <v>0</v>
      </c>
      <c r="D85" s="23">
        <v>0</v>
      </c>
      <c r="E85" s="23">
        <v>2.3920417901285901E-5</v>
      </c>
      <c r="F85" s="23">
        <v>2.2106188084328099E-5</v>
      </c>
      <c r="G85" s="23">
        <v>2.1555193721116889E-5</v>
      </c>
      <c r="H85" s="23">
        <v>2.2486728567186698E-5</v>
      </c>
      <c r="I85" s="23">
        <v>2.1768889756260923E-5</v>
      </c>
      <c r="J85" s="23">
        <v>2.1973875606974552E-5</v>
      </c>
      <c r="K85" s="23">
        <v>2.2266151304391643E-5</v>
      </c>
      <c r="L85" s="23">
        <v>2.29665993958833E-5</v>
      </c>
      <c r="M85" s="23">
        <v>2.4284947071676298E-5</v>
      </c>
      <c r="N85" s="23">
        <v>2.8289318070787302E-5</v>
      </c>
      <c r="O85" s="23">
        <v>2.87903022632358E-5</v>
      </c>
      <c r="P85" s="23">
        <v>3.0139468690884101E-5</v>
      </c>
      <c r="Q85" s="23">
        <v>3.2541490629282704E-5</v>
      </c>
      <c r="R85" s="23">
        <v>3.58812558474413E-5</v>
      </c>
      <c r="S85" s="23">
        <v>6.3263060765393701E-5</v>
      </c>
      <c r="T85" s="23">
        <v>6.1018095775616602E-5</v>
      </c>
      <c r="U85" s="23">
        <v>6.4096184219900298E-5</v>
      </c>
      <c r="V85" s="23">
        <v>5.9234847388543804E-5</v>
      </c>
      <c r="W85" s="23">
        <v>8.1065980758960696E-5</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5.564648517725341E-5</v>
      </c>
      <c r="D87" s="28">
        <v>5.157227524535924E-5</v>
      </c>
      <c r="E87" s="28">
        <v>3730.2425509177756</v>
      </c>
      <c r="F87" s="28">
        <v>6894.6547091800176</v>
      </c>
      <c r="G87" s="28">
        <v>9588.147181299275</v>
      </c>
      <c r="H87" s="28">
        <v>11900.378644639961</v>
      </c>
      <c r="I87" s="28">
        <v>13859.059047084722</v>
      </c>
      <c r="J87" s="28">
        <v>15396.402075206119</v>
      </c>
      <c r="K87" s="28">
        <v>16668.097403809781</v>
      </c>
      <c r="L87" s="28">
        <v>17671.046094704543</v>
      </c>
      <c r="M87" s="28">
        <v>18486.365953947388</v>
      </c>
      <c r="N87" s="28">
        <v>18993.550147358914</v>
      </c>
      <c r="O87" s="28">
        <v>19362.078295020121</v>
      </c>
      <c r="P87" s="28">
        <v>19584.393702464331</v>
      </c>
      <c r="Q87" s="28">
        <v>19722.200276630829</v>
      </c>
      <c r="R87" s="28">
        <v>19634.672129681188</v>
      </c>
      <c r="S87" s="28">
        <v>19484.650903491354</v>
      </c>
      <c r="T87" s="28">
        <v>19246.321174979981</v>
      </c>
      <c r="U87" s="28">
        <v>19035.575409073201</v>
      </c>
      <c r="V87" s="28">
        <v>18666.766002503377</v>
      </c>
      <c r="W87" s="28">
        <v>17300.061111772364</v>
      </c>
    </row>
    <row r="89" spans="1:23" collapsed="1"/>
    <row r="90" spans="1:23">
      <c r="A90" s="7" t="s">
        <v>93</v>
      </c>
    </row>
  </sheetData>
  <sheetProtection algorithmName="SHA-512" hashValue="0FIFwbDCOvpu8OiixAr/CmC9+Gv2IwImTXDywxlbysEw9d5PQanfnbbbY0vfBGbQU+5bj4KmaXNbAwHl5rV8Eg==" saltValue="xepim8sBs3N7eIskMox+ZQ==" spinCount="100000" sheet="1" objects="1" scenarios="1"/>
  <mergeCells count="7">
    <mergeCell ref="A87:B87"/>
    <mergeCell ref="B2:W3"/>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E600"/>
  </sheetPr>
  <dimension ref="A1:B19"/>
  <sheetViews>
    <sheetView showGridLines="0" zoomScale="85" zoomScaleNormal="85" workbookViewId="0"/>
  </sheetViews>
  <sheetFormatPr defaultColWidth="9.140625" defaultRowHeight="15"/>
  <cols>
    <col min="1" max="1" width="9.140625" customWidth="1"/>
    <col min="2" max="2" width="100.7109375" customWidth="1"/>
    <col min="3" max="3" width="9.140625" customWidth="1"/>
  </cols>
  <sheetData>
    <row r="1" spans="1:2">
      <c r="A1" s="2" t="s">
        <v>1</v>
      </c>
    </row>
    <row r="3" spans="1:2" ht="60">
      <c r="A3" s="3"/>
      <c r="B3" s="4" t="s">
        <v>2</v>
      </c>
    </row>
    <row r="4" spans="1:2" ht="171.95" customHeight="1">
      <c r="A4" s="3"/>
      <c r="B4" s="4" t="s">
        <v>3</v>
      </c>
    </row>
    <row r="5" spans="1:2" ht="60">
      <c r="A5" s="3"/>
      <c r="B5" s="4" t="s">
        <v>4</v>
      </c>
    </row>
    <row r="6" spans="1:2" ht="75">
      <c r="A6" s="3"/>
      <c r="B6" s="4" t="s">
        <v>5</v>
      </c>
    </row>
    <row r="7" spans="1:2" ht="60">
      <c r="A7" s="3"/>
      <c r="B7" s="4" t="s">
        <v>6</v>
      </c>
    </row>
    <row r="8" spans="1:2" ht="60">
      <c r="A8" s="3"/>
      <c r="B8" s="4" t="s">
        <v>7</v>
      </c>
    </row>
    <row r="9" spans="1:2" ht="60">
      <c r="A9" s="3"/>
      <c r="B9" s="4" t="s">
        <v>8</v>
      </c>
    </row>
    <row r="10" spans="1:2" ht="75">
      <c r="A10" s="3"/>
      <c r="B10" s="4" t="s">
        <v>9</v>
      </c>
    </row>
    <row r="11" spans="1:2" ht="120">
      <c r="A11" s="3"/>
      <c r="B11" s="4" t="s">
        <v>10</v>
      </c>
    </row>
    <row r="12" spans="1:2" ht="60">
      <c r="A12" s="3"/>
      <c r="B12" s="4" t="s">
        <v>11</v>
      </c>
    </row>
    <row r="13" spans="1:2" ht="105">
      <c r="A13" s="3"/>
      <c r="B13" s="4" t="s">
        <v>12</v>
      </c>
    </row>
    <row r="14" spans="1:2" ht="90">
      <c r="A14" s="3"/>
      <c r="B14" s="4" t="s">
        <v>13</v>
      </c>
    </row>
    <row r="15" spans="1:2">
      <c r="A15" s="3"/>
      <c r="B15" s="4" t="s">
        <v>14</v>
      </c>
    </row>
    <row r="16" spans="1:2">
      <c r="A16" s="3"/>
      <c r="B16" s="5"/>
    </row>
    <row r="17" spans="1:2">
      <c r="A17" s="3"/>
      <c r="B17" s="5"/>
    </row>
    <row r="18" spans="1:2">
      <c r="A18" s="3"/>
      <c r="B18" s="5"/>
    </row>
    <row r="19" spans="1:2">
      <c r="A19" s="3"/>
      <c r="B19" s="5"/>
    </row>
  </sheetData>
  <sheetProtection algorithmName="SHA-512" hashValue="WboyP9nOiaqFZVg1vUIf8qnTETbCHHCf2saV5g2T+NupjY0zmolvqm5Nq3KwlYPRpLNP5aWIk+J4e5KyZ9Lfgw==" saltValue="mlgxDn3an1F58H5YF9lDuw==" spinCount="100000" sheet="1" objects="1" scenarios="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B14891"/>
  </sheetPr>
  <dimension ref="A1:W12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149</v>
      </c>
      <c r="B1" s="17"/>
      <c r="C1" s="17"/>
      <c r="D1" s="17"/>
      <c r="E1" s="17"/>
      <c r="F1" s="17"/>
      <c r="G1" s="17"/>
      <c r="H1" s="17"/>
      <c r="I1" s="17"/>
      <c r="J1" s="17"/>
      <c r="K1" s="17"/>
      <c r="L1" s="17"/>
      <c r="M1" s="17"/>
      <c r="N1" s="17"/>
      <c r="O1" s="17"/>
      <c r="P1" s="17"/>
      <c r="Q1" s="17"/>
      <c r="R1" s="17"/>
      <c r="S1" s="17"/>
      <c r="T1" s="17"/>
      <c r="U1" s="17"/>
      <c r="V1" s="17"/>
      <c r="W1" s="17"/>
    </row>
    <row r="2" spans="1:23">
      <c r="A2" s="26" t="s">
        <v>76</v>
      </c>
      <c r="B2" s="16" t="s">
        <v>130</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1369793.6801</v>
      </c>
      <c r="D6" s="23">
        <v>1224710.2809569435</v>
      </c>
      <c r="E6" s="23">
        <v>1182648.9355913643</v>
      </c>
      <c r="F6" s="23">
        <v>1064870.3813930836</v>
      </c>
      <c r="G6" s="23">
        <v>964266.61012116354</v>
      </c>
      <c r="H6" s="23">
        <v>875505.84093585855</v>
      </c>
      <c r="I6" s="23">
        <v>831649.7579438946</v>
      </c>
      <c r="J6" s="23">
        <v>796579.54708037782</v>
      </c>
      <c r="K6" s="23">
        <v>575770.63837367017</v>
      </c>
      <c r="L6" s="23">
        <v>531643.31155766791</v>
      </c>
      <c r="M6" s="23">
        <v>496310.04178565589</v>
      </c>
      <c r="N6" s="23">
        <v>440816.66397714359</v>
      </c>
      <c r="O6" s="23">
        <v>414923.77981728973</v>
      </c>
      <c r="P6" s="23">
        <v>395022.83866873983</v>
      </c>
      <c r="Q6" s="23">
        <v>358859.85833700362</v>
      </c>
      <c r="R6" s="23">
        <v>338149.24275460374</v>
      </c>
      <c r="S6" s="23">
        <v>331418.52215575741</v>
      </c>
      <c r="T6" s="23">
        <v>309660.09834562626</v>
      </c>
      <c r="U6" s="23">
        <v>282253.74346362299</v>
      </c>
      <c r="V6" s="23">
        <v>252559.37894606031</v>
      </c>
      <c r="W6" s="23">
        <v>238833.46750399808</v>
      </c>
    </row>
    <row r="7" spans="1:23">
      <c r="A7" s="27" t="s">
        <v>36</v>
      </c>
      <c r="B7" s="27" t="s">
        <v>67</v>
      </c>
      <c r="C7" s="23">
        <v>178957.34216999999</v>
      </c>
      <c r="D7" s="23">
        <v>153395.50399999996</v>
      </c>
      <c r="E7" s="23">
        <v>156480.44769999999</v>
      </c>
      <c r="F7" s="23">
        <v>150728.42236</v>
      </c>
      <c r="G7" s="23">
        <v>135867.6391</v>
      </c>
      <c r="H7" s="23">
        <v>123424.74135999999</v>
      </c>
      <c r="I7" s="23">
        <v>94064.464229999983</v>
      </c>
      <c r="J7" s="23">
        <v>88219.963759999984</v>
      </c>
      <c r="K7" s="23">
        <v>80171.093310429351</v>
      </c>
      <c r="L7" s="23">
        <v>72301.068393547379</v>
      </c>
      <c r="M7" s="23">
        <v>62603.122178283229</v>
      </c>
      <c r="N7" s="23">
        <v>57098.542654332989</v>
      </c>
      <c r="O7" s="23">
        <v>51681.68359217322</v>
      </c>
      <c r="P7" s="23">
        <v>48220.365653661735</v>
      </c>
      <c r="Q7" s="23">
        <v>43943.854391944544</v>
      </c>
      <c r="R7" s="23">
        <v>42108.048995143734</v>
      </c>
      <c r="S7" s="23">
        <v>39178.391571162967</v>
      </c>
      <c r="T7" s="23">
        <v>37351.943961054596</v>
      </c>
      <c r="U7" s="23">
        <v>33972.68445891326</v>
      </c>
      <c r="V7" s="23">
        <v>32131.940382093755</v>
      </c>
      <c r="W7" s="23">
        <v>31778.212700699991</v>
      </c>
    </row>
    <row r="8" spans="1:23">
      <c r="A8" s="27" t="s">
        <v>36</v>
      </c>
      <c r="B8" s="27" t="s">
        <v>18</v>
      </c>
      <c r="C8" s="23">
        <v>117186.69291714911</v>
      </c>
      <c r="D8" s="23">
        <v>108737.48788393284</v>
      </c>
      <c r="E8" s="23">
        <v>84779.647263751292</v>
      </c>
      <c r="F8" s="23">
        <v>73200.842535647811</v>
      </c>
      <c r="G8" s="23">
        <v>67526.005108182799</v>
      </c>
      <c r="H8" s="23">
        <v>62613.008205410515</v>
      </c>
      <c r="I8" s="23">
        <v>58050.154155427328</v>
      </c>
      <c r="J8" s="23">
        <v>53950.040399517602</v>
      </c>
      <c r="K8" s="23">
        <v>49931.430771448104</v>
      </c>
      <c r="L8" s="23">
        <v>46404.049900158177</v>
      </c>
      <c r="M8" s="23">
        <v>42857.154185631902</v>
      </c>
      <c r="N8" s="23">
        <v>39838.404549626248</v>
      </c>
      <c r="O8" s="23">
        <v>37032.785860660006</v>
      </c>
      <c r="P8" s="23">
        <v>34133.077809206457</v>
      </c>
      <c r="Q8" s="23">
        <v>31669.736061769934</v>
      </c>
      <c r="R8" s="23">
        <v>28595.154576071069</v>
      </c>
      <c r="S8" s="23">
        <v>22253.899843764175</v>
      </c>
      <c r="T8" s="23">
        <v>20702.261038926339</v>
      </c>
      <c r="U8" s="23">
        <v>23317.938418576545</v>
      </c>
      <c r="V8" s="23">
        <v>15206.474015536196</v>
      </c>
      <c r="W8" s="23">
        <v>20598.212003223263</v>
      </c>
    </row>
    <row r="9" spans="1:23">
      <c r="A9" s="27" t="s">
        <v>36</v>
      </c>
      <c r="B9" s="27" t="s">
        <v>28</v>
      </c>
      <c r="C9" s="23">
        <v>81586.618770000001</v>
      </c>
      <c r="D9" s="23">
        <v>60287.431880000004</v>
      </c>
      <c r="E9" s="23">
        <v>56058.1276</v>
      </c>
      <c r="F9" s="23">
        <v>8640.1202310616809</v>
      </c>
      <c r="G9" s="23">
        <v>7894.8948293000703</v>
      </c>
      <c r="H9" s="23">
        <v>7359.5901739999999</v>
      </c>
      <c r="I9" s="23">
        <v>6790.983267999999</v>
      </c>
      <c r="J9" s="23">
        <v>6390.2576499999996</v>
      </c>
      <c r="K9" s="23">
        <v>5905.7698049999999</v>
      </c>
      <c r="L9" s="23">
        <v>5418.7969295206494</v>
      </c>
      <c r="M9" s="23">
        <v>5005.493131053443</v>
      </c>
      <c r="N9" s="23">
        <v>4698.9967200000001</v>
      </c>
      <c r="O9" s="23">
        <v>4368.0778530241732</v>
      </c>
      <c r="P9" s="23">
        <v>3975.9596401694998</v>
      </c>
      <c r="Q9" s="23">
        <v>1554.054314</v>
      </c>
      <c r="R9" s="23">
        <v>1410.0188499999999</v>
      </c>
      <c r="S9" s="23">
        <v>1492.80747</v>
      </c>
      <c r="T9" s="23">
        <v>1333.23622</v>
      </c>
      <c r="U9" s="23">
        <v>1072.4498000000001</v>
      </c>
      <c r="V9" s="23">
        <v>985.12194</v>
      </c>
      <c r="W9" s="23">
        <v>906.05590000000007</v>
      </c>
    </row>
    <row r="10" spans="1:23">
      <c r="A10" s="27" t="s">
        <v>36</v>
      </c>
      <c r="B10" s="27" t="s">
        <v>62</v>
      </c>
      <c r="C10" s="23">
        <v>1116.2157123651436</v>
      </c>
      <c r="D10" s="23">
        <v>1315.1166489835973</v>
      </c>
      <c r="E10" s="23">
        <v>3548.7823981714564</v>
      </c>
      <c r="F10" s="23">
        <v>9.9562753065552005</v>
      </c>
      <c r="G10" s="23">
        <v>8.6859640559999902E-4</v>
      </c>
      <c r="H10" s="23">
        <v>41.704744563510197</v>
      </c>
      <c r="I10" s="23">
        <v>36.999704504918405</v>
      </c>
      <c r="J10" s="23">
        <v>84.77764451822101</v>
      </c>
      <c r="K10" s="23">
        <v>44.514662242538989</v>
      </c>
      <c r="L10" s="23">
        <v>7.4936299999999974E-4</v>
      </c>
      <c r="M10" s="23">
        <v>3.1804581127937999</v>
      </c>
      <c r="N10" s="23">
        <v>603.27089439987185</v>
      </c>
      <c r="O10" s="23">
        <v>133.72788794093219</v>
      </c>
      <c r="P10" s="23">
        <v>132.20640096823428</v>
      </c>
      <c r="Q10" s="23">
        <v>682.22900436247573</v>
      </c>
      <c r="R10" s="23">
        <v>1076.4486535555202</v>
      </c>
      <c r="S10" s="23">
        <v>2623.89058121884</v>
      </c>
      <c r="T10" s="23">
        <v>2321.9688885456339</v>
      </c>
      <c r="U10" s="23">
        <v>3652.9111320688935</v>
      </c>
      <c r="V10" s="23">
        <v>1342.189758893049</v>
      </c>
      <c r="W10" s="23">
        <v>1340.5743412201368</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row>
    <row r="13" spans="1:23">
      <c r="A13" s="27" t="s">
        <v>36</v>
      </c>
      <c r="B13" s="27" t="s">
        <v>64</v>
      </c>
      <c r="C13" s="23">
        <v>0</v>
      </c>
      <c r="D13" s="23">
        <v>0</v>
      </c>
      <c r="E13" s="23">
        <v>0</v>
      </c>
      <c r="F13" s="23">
        <v>0</v>
      </c>
      <c r="G13" s="23">
        <v>0</v>
      </c>
      <c r="H13" s="23">
        <v>0</v>
      </c>
      <c r="I13" s="23">
        <v>0</v>
      </c>
      <c r="J13" s="23">
        <v>0</v>
      </c>
      <c r="K13" s="23">
        <v>0</v>
      </c>
      <c r="L13" s="23">
        <v>0</v>
      </c>
      <c r="M13" s="23">
        <v>0</v>
      </c>
      <c r="N13" s="23">
        <v>0</v>
      </c>
      <c r="O13" s="23">
        <v>0</v>
      </c>
      <c r="P13" s="23">
        <v>0</v>
      </c>
      <c r="Q13" s="23">
        <v>0</v>
      </c>
      <c r="R13" s="23">
        <v>0</v>
      </c>
      <c r="S13" s="23">
        <v>0</v>
      </c>
      <c r="T13" s="23">
        <v>0</v>
      </c>
      <c r="U13" s="23">
        <v>0</v>
      </c>
      <c r="V13" s="23">
        <v>0</v>
      </c>
      <c r="W13" s="23">
        <v>0</v>
      </c>
    </row>
    <row r="14" spans="1:23">
      <c r="A14" s="27" t="s">
        <v>36</v>
      </c>
      <c r="B14" s="27" t="s">
        <v>32</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row>
    <row r="15" spans="1:23">
      <c r="A15" s="27" t="s">
        <v>36</v>
      </c>
      <c r="B15" s="27" t="s">
        <v>69</v>
      </c>
      <c r="C15" s="23">
        <v>0</v>
      </c>
      <c r="D15" s="23">
        <v>0</v>
      </c>
      <c r="E15" s="23">
        <v>0</v>
      </c>
      <c r="F15" s="23">
        <v>0</v>
      </c>
      <c r="G15" s="23">
        <v>0</v>
      </c>
      <c r="H15" s="23">
        <v>0</v>
      </c>
      <c r="I15" s="23">
        <v>0</v>
      </c>
      <c r="J15" s="23">
        <v>0</v>
      </c>
      <c r="K15" s="23">
        <v>0</v>
      </c>
      <c r="L15" s="23">
        <v>0</v>
      </c>
      <c r="M15" s="23">
        <v>0</v>
      </c>
      <c r="N15" s="23">
        <v>0</v>
      </c>
      <c r="O15" s="23">
        <v>0</v>
      </c>
      <c r="P15" s="23">
        <v>0</v>
      </c>
      <c r="Q15" s="23">
        <v>0</v>
      </c>
      <c r="R15" s="23">
        <v>0</v>
      </c>
      <c r="S15" s="23">
        <v>0</v>
      </c>
      <c r="T15" s="23">
        <v>0</v>
      </c>
      <c r="U15" s="23">
        <v>0</v>
      </c>
      <c r="V15" s="23">
        <v>0</v>
      </c>
      <c r="W15" s="23">
        <v>0</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1748640.5496695144</v>
      </c>
      <c r="D17" s="28">
        <v>1548445.8213698601</v>
      </c>
      <c r="E17" s="28">
        <v>1483515.940553287</v>
      </c>
      <c r="F17" s="28">
        <v>1297449.7227950997</v>
      </c>
      <c r="G17" s="28">
        <v>1175555.1500272427</v>
      </c>
      <c r="H17" s="28">
        <v>1068944.8854198325</v>
      </c>
      <c r="I17" s="28">
        <v>990592.3593018268</v>
      </c>
      <c r="J17" s="28">
        <v>945224.58653441363</v>
      </c>
      <c r="K17" s="28">
        <v>711823.44692279014</v>
      </c>
      <c r="L17" s="28">
        <v>655767.22753025719</v>
      </c>
      <c r="M17" s="28">
        <v>606778.9917387371</v>
      </c>
      <c r="N17" s="28">
        <v>543055.87879550271</v>
      </c>
      <c r="O17" s="28">
        <v>508140.05501108809</v>
      </c>
      <c r="P17" s="28">
        <v>481484.44817274576</v>
      </c>
      <c r="Q17" s="28">
        <v>436709.73210908059</v>
      </c>
      <c r="R17" s="28">
        <v>411338.91382937407</v>
      </c>
      <c r="S17" s="28">
        <v>396967.5116219034</v>
      </c>
      <c r="T17" s="28">
        <v>371369.50845415285</v>
      </c>
      <c r="U17" s="28">
        <v>344269.72727318172</v>
      </c>
      <c r="V17" s="28">
        <v>302225.10504258331</v>
      </c>
      <c r="W17" s="28">
        <v>293456.52244914143</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719631.33439999993</v>
      </c>
      <c r="D20" s="23">
        <v>617068.95025694347</v>
      </c>
      <c r="E20" s="23">
        <v>576904.56999136426</v>
      </c>
      <c r="F20" s="23">
        <v>511102.55129308358</v>
      </c>
      <c r="G20" s="23">
        <v>448170.24982116342</v>
      </c>
      <c r="H20" s="23">
        <v>406243.35523585859</v>
      </c>
      <c r="I20" s="23">
        <v>406165.61864389456</v>
      </c>
      <c r="J20" s="23">
        <v>411944.35667022015</v>
      </c>
      <c r="K20" s="23">
        <v>276427.34425302624</v>
      </c>
      <c r="L20" s="23">
        <v>259109.2306547628</v>
      </c>
      <c r="M20" s="23">
        <v>252348.80479754915</v>
      </c>
      <c r="N20" s="23">
        <v>179035.6642265174</v>
      </c>
      <c r="O20" s="23">
        <v>171695.98000091352</v>
      </c>
      <c r="P20" s="23">
        <v>168627.53095555978</v>
      </c>
      <c r="Q20" s="23">
        <v>166126.9296657001</v>
      </c>
      <c r="R20" s="23">
        <v>156246.4159157963</v>
      </c>
      <c r="S20" s="23">
        <v>161599.25664796372</v>
      </c>
      <c r="T20" s="23">
        <v>149301.02431467542</v>
      </c>
      <c r="U20" s="23">
        <v>137561.39620120369</v>
      </c>
      <c r="V20" s="23">
        <v>121524.58858792469</v>
      </c>
      <c r="W20" s="23">
        <v>117357.86612711845</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1640.5834949547368</v>
      </c>
      <c r="D22" s="23">
        <v>1534.6049952426608</v>
      </c>
      <c r="E22" s="23">
        <v>4371.0011003245281</v>
      </c>
      <c r="F22" s="23">
        <v>2642.2146722122197</v>
      </c>
      <c r="G22" s="23">
        <v>2420.8283002191065</v>
      </c>
      <c r="H22" s="23">
        <v>2240.2865997760928</v>
      </c>
      <c r="I22" s="23">
        <v>2085.169099229131</v>
      </c>
      <c r="J22" s="23">
        <v>1932.3539007293732</v>
      </c>
      <c r="K22" s="23">
        <v>1788.5481958116652</v>
      </c>
      <c r="L22" s="23">
        <v>1769.277194527735</v>
      </c>
      <c r="M22" s="23">
        <v>1543.7826942107831</v>
      </c>
      <c r="N22" s="23">
        <v>1511.846387771345</v>
      </c>
      <c r="O22" s="23">
        <v>1417.5267829975903</v>
      </c>
      <c r="P22" s="23">
        <v>1245.45807260318</v>
      </c>
      <c r="Q22" s="23">
        <v>1168.2435902398101</v>
      </c>
      <c r="R22" s="23">
        <v>1154.610829650155</v>
      </c>
      <c r="S22" s="23">
        <v>1103.4281237575101</v>
      </c>
      <c r="T22" s="23">
        <v>1506.094227227745</v>
      </c>
      <c r="U22" s="23">
        <v>3216.7080626646598</v>
      </c>
      <c r="V22" s="23">
        <v>867.12085127985006</v>
      </c>
      <c r="W22" s="23">
        <v>1550.8548622068599</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1.1604894100000001E-4</v>
      </c>
      <c r="D24" s="23">
        <v>1.1625056000000001E-4</v>
      </c>
      <c r="E24" s="23">
        <v>1.20366562E-4</v>
      </c>
      <c r="F24" s="23">
        <v>6.1544148259979998</v>
      </c>
      <c r="G24" s="23">
        <v>1.20130964E-4</v>
      </c>
      <c r="H24" s="23">
        <v>1.19592859E-4</v>
      </c>
      <c r="I24" s="23">
        <v>1.1925928599999999E-4</v>
      </c>
      <c r="J24" s="23">
        <v>1.201892449999999E-4</v>
      </c>
      <c r="K24" s="23">
        <v>1.1618001900000001E-4</v>
      </c>
      <c r="L24" s="23">
        <v>1.1485843900000001E-4</v>
      </c>
      <c r="M24" s="23">
        <v>1.14848481E-4</v>
      </c>
      <c r="N24" s="23">
        <v>510.14514540943605</v>
      </c>
      <c r="O24" s="23">
        <v>127.83378389462399</v>
      </c>
      <c r="P24" s="23">
        <v>113.94450881691489</v>
      </c>
      <c r="Q24" s="23">
        <v>125.119122444772</v>
      </c>
      <c r="R24" s="23">
        <v>623.87516381690807</v>
      </c>
      <c r="S24" s="23">
        <v>794.24025687495703</v>
      </c>
      <c r="T24" s="23">
        <v>367.85598842028594</v>
      </c>
      <c r="U24" s="23">
        <v>371.22859416784399</v>
      </c>
      <c r="V24" s="23">
        <v>435.226815020858</v>
      </c>
      <c r="W24" s="23">
        <v>303.73614987803001</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0</v>
      </c>
      <c r="D26" s="23">
        <v>0</v>
      </c>
      <c r="E26" s="23">
        <v>0</v>
      </c>
      <c r="F26" s="23">
        <v>0</v>
      </c>
      <c r="G26" s="23">
        <v>0</v>
      </c>
      <c r="H26" s="23">
        <v>0</v>
      </c>
      <c r="I26" s="23">
        <v>0</v>
      </c>
      <c r="J26" s="23">
        <v>0</v>
      </c>
      <c r="K26" s="23">
        <v>0</v>
      </c>
      <c r="L26" s="23">
        <v>0</v>
      </c>
      <c r="M26" s="23">
        <v>0</v>
      </c>
      <c r="N26" s="23">
        <v>0</v>
      </c>
      <c r="O26" s="23">
        <v>0</v>
      </c>
      <c r="P26" s="23">
        <v>0</v>
      </c>
      <c r="Q26" s="23">
        <v>0</v>
      </c>
      <c r="R26" s="23">
        <v>0</v>
      </c>
      <c r="S26" s="23">
        <v>0</v>
      </c>
      <c r="T26" s="23">
        <v>0</v>
      </c>
      <c r="U26" s="23">
        <v>0</v>
      </c>
      <c r="V26" s="23">
        <v>0</v>
      </c>
      <c r="W26" s="23">
        <v>0</v>
      </c>
    </row>
    <row r="27" spans="1:23">
      <c r="A27" s="27" t="s">
        <v>119</v>
      </c>
      <c r="B27" s="27" t="s">
        <v>64</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row>
    <row r="28" spans="1:23">
      <c r="A28" s="27" t="s">
        <v>119</v>
      </c>
      <c r="B28" s="27" t="s">
        <v>32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row>
    <row r="29" spans="1:23">
      <c r="A29" s="27" t="s">
        <v>119</v>
      </c>
      <c r="B29" s="27" t="s">
        <v>69</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721271.91801100364</v>
      </c>
      <c r="D31" s="28">
        <v>618603.55536843673</v>
      </c>
      <c r="E31" s="28">
        <v>581275.57121205539</v>
      </c>
      <c r="F31" s="28">
        <v>513750.9203801218</v>
      </c>
      <c r="G31" s="28">
        <v>450591.07824151346</v>
      </c>
      <c r="H31" s="28">
        <v>408483.64195522753</v>
      </c>
      <c r="I31" s="28">
        <v>408250.787862383</v>
      </c>
      <c r="J31" s="28">
        <v>413876.71069113881</v>
      </c>
      <c r="K31" s="28">
        <v>278215.89256501797</v>
      </c>
      <c r="L31" s="28">
        <v>260878.50796414897</v>
      </c>
      <c r="M31" s="28">
        <v>253892.58760660843</v>
      </c>
      <c r="N31" s="28">
        <v>181057.65575969819</v>
      </c>
      <c r="O31" s="28">
        <v>173241.34056780575</v>
      </c>
      <c r="P31" s="28">
        <v>169986.93353697986</v>
      </c>
      <c r="Q31" s="28">
        <v>167420.29237838468</v>
      </c>
      <c r="R31" s="28">
        <v>158024.90190926337</v>
      </c>
      <c r="S31" s="28">
        <v>163496.92502859619</v>
      </c>
      <c r="T31" s="28">
        <v>151174.97453032344</v>
      </c>
      <c r="U31" s="28">
        <v>141149.33285803621</v>
      </c>
      <c r="V31" s="28">
        <v>122826.93625422539</v>
      </c>
      <c r="W31" s="28">
        <v>119212.45713920334</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650162.34570000006</v>
      </c>
      <c r="D34" s="23">
        <v>607641.33070000005</v>
      </c>
      <c r="E34" s="23">
        <v>605744.36560000002</v>
      </c>
      <c r="F34" s="23">
        <v>553767.83010000002</v>
      </c>
      <c r="G34" s="23">
        <v>516096.36030000006</v>
      </c>
      <c r="H34" s="23">
        <v>469262.48569999996</v>
      </c>
      <c r="I34" s="23">
        <v>425484.13930000004</v>
      </c>
      <c r="J34" s="23">
        <v>384635.19041015761</v>
      </c>
      <c r="K34" s="23">
        <v>299343.29412064393</v>
      </c>
      <c r="L34" s="23">
        <v>272534.08090290515</v>
      </c>
      <c r="M34" s="23">
        <v>243961.23698810677</v>
      </c>
      <c r="N34" s="23">
        <v>261780.99975062616</v>
      </c>
      <c r="O34" s="23">
        <v>243227.79981637621</v>
      </c>
      <c r="P34" s="23">
        <v>226395.30771318005</v>
      </c>
      <c r="Q34" s="23">
        <v>192732.92867130355</v>
      </c>
      <c r="R34" s="23">
        <v>181902.82683880744</v>
      </c>
      <c r="S34" s="23">
        <v>169819.26550779369</v>
      </c>
      <c r="T34" s="23">
        <v>160359.07403095081</v>
      </c>
      <c r="U34" s="23">
        <v>144692.34726241927</v>
      </c>
      <c r="V34" s="23">
        <v>131034.79035813564</v>
      </c>
      <c r="W34" s="23">
        <v>121475.60137687963</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58206.155229617572</v>
      </c>
      <c r="D36" s="23">
        <v>54233.684698970545</v>
      </c>
      <c r="E36" s="23">
        <v>56056.51476051499</v>
      </c>
      <c r="F36" s="23">
        <v>50986.187660935822</v>
      </c>
      <c r="G36" s="23">
        <v>47136.492611071386</v>
      </c>
      <c r="H36" s="23">
        <v>43728.362411054157</v>
      </c>
      <c r="I36" s="23">
        <v>40516.706860880913</v>
      </c>
      <c r="J36" s="23">
        <v>37635.017302085049</v>
      </c>
      <c r="K36" s="23">
        <v>34790.672378834235</v>
      </c>
      <c r="L36" s="23">
        <v>32300.221508480481</v>
      </c>
      <c r="M36" s="23">
        <v>29931.735848820241</v>
      </c>
      <c r="N36" s="23">
        <v>27769.963520003992</v>
      </c>
      <c r="O36" s="23">
        <v>25740.401200388638</v>
      </c>
      <c r="P36" s="23">
        <v>23861.905580335741</v>
      </c>
      <c r="Q36" s="23">
        <v>22092.746923943301</v>
      </c>
      <c r="R36" s="23">
        <v>19604.78963626871</v>
      </c>
      <c r="S36" s="23">
        <v>21036.919907223801</v>
      </c>
      <c r="T36" s="23">
        <v>18797.767039614002</v>
      </c>
      <c r="U36" s="23">
        <v>17290.85148807165</v>
      </c>
      <c r="V36" s="23">
        <v>14296.966375647262</v>
      </c>
      <c r="W36" s="23">
        <v>17580.692294402332</v>
      </c>
    </row>
    <row r="37" spans="1:23">
      <c r="A37" s="27" t="s">
        <v>120</v>
      </c>
      <c r="B37" s="27" t="s">
        <v>28</v>
      </c>
      <c r="C37" s="23">
        <v>1983.8525</v>
      </c>
      <c r="D37" s="23">
        <v>1870.5461</v>
      </c>
      <c r="E37" s="23">
        <v>3525.9974999999999</v>
      </c>
      <c r="F37" s="23">
        <v>3339.2122000000004</v>
      </c>
      <c r="G37" s="23">
        <v>3061.4548</v>
      </c>
      <c r="H37" s="23">
        <v>2856.4915000000001</v>
      </c>
      <c r="I37" s="23">
        <v>2637.7207999999996</v>
      </c>
      <c r="J37" s="23">
        <v>2460.4838</v>
      </c>
      <c r="K37" s="23">
        <v>2255.0992000000001</v>
      </c>
      <c r="L37" s="23">
        <v>2083.5520999999999</v>
      </c>
      <c r="M37" s="23">
        <v>1931.2946000000002</v>
      </c>
      <c r="N37" s="23">
        <v>1815.3128000000002</v>
      </c>
      <c r="O37" s="23">
        <v>1687.6598000000001</v>
      </c>
      <c r="P37" s="23">
        <v>1562.9318000000001</v>
      </c>
      <c r="Q37" s="23">
        <v>1435.4919</v>
      </c>
      <c r="R37" s="23">
        <v>1329.3418999999999</v>
      </c>
      <c r="S37" s="23">
        <v>1235.1375</v>
      </c>
      <c r="T37" s="23">
        <v>1150.1251999999999</v>
      </c>
      <c r="U37" s="23">
        <v>1072.4498000000001</v>
      </c>
      <c r="V37" s="23">
        <v>985.12194</v>
      </c>
      <c r="W37" s="23">
        <v>906.05590000000007</v>
      </c>
    </row>
    <row r="38" spans="1:23">
      <c r="A38" s="27" t="s">
        <v>120</v>
      </c>
      <c r="B38" s="27" t="s">
        <v>62</v>
      </c>
      <c r="C38" s="23">
        <v>1.748789479999999E-4</v>
      </c>
      <c r="D38" s="23">
        <v>1.7417938599999992E-4</v>
      </c>
      <c r="E38" s="23">
        <v>1.7611051499999991E-4</v>
      </c>
      <c r="F38" s="23">
        <v>1.7538193399999999E-4</v>
      </c>
      <c r="G38" s="23">
        <v>1.7534471249999969E-4</v>
      </c>
      <c r="H38" s="23">
        <v>1.754016809999999E-4</v>
      </c>
      <c r="I38" s="23">
        <v>1.7490370349999989E-4</v>
      </c>
      <c r="J38" s="23">
        <v>22.910279167476993</v>
      </c>
      <c r="K38" s="23">
        <v>1.7024179299999991E-4</v>
      </c>
      <c r="L38" s="23">
        <v>1.6874881749999977E-4</v>
      </c>
      <c r="M38" s="23">
        <v>1.7029357699999977E-4</v>
      </c>
      <c r="N38" s="23">
        <v>1.7289533099999987E-4</v>
      </c>
      <c r="O38" s="23">
        <v>1.7176103399999993E-4</v>
      </c>
      <c r="P38" s="23">
        <v>1.1266953E-4</v>
      </c>
      <c r="Q38" s="23">
        <v>49.677259336754005</v>
      </c>
      <c r="R38" s="23">
        <v>70.458067263564004</v>
      </c>
      <c r="S38" s="23">
        <v>575.05671111832396</v>
      </c>
      <c r="T38" s="23">
        <v>205.86391150736702</v>
      </c>
      <c r="U38" s="23">
        <v>325.35448576855498</v>
      </c>
      <c r="V38" s="23">
        <v>285.14414518579497</v>
      </c>
      <c r="W38" s="23">
        <v>281.03668091614202</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0</v>
      </c>
      <c r="D40" s="23">
        <v>0</v>
      </c>
      <c r="E40" s="23">
        <v>0</v>
      </c>
      <c r="F40" s="23">
        <v>0</v>
      </c>
      <c r="G40" s="23">
        <v>0</v>
      </c>
      <c r="H40" s="23">
        <v>0</v>
      </c>
      <c r="I40" s="23">
        <v>0</v>
      </c>
      <c r="J40" s="23">
        <v>0</v>
      </c>
      <c r="K40" s="23">
        <v>0</v>
      </c>
      <c r="L40" s="23">
        <v>0</v>
      </c>
      <c r="M40" s="23">
        <v>0</v>
      </c>
      <c r="N40" s="23">
        <v>0</v>
      </c>
      <c r="O40" s="23">
        <v>0</v>
      </c>
      <c r="P40" s="23">
        <v>0</v>
      </c>
      <c r="Q40" s="23">
        <v>0</v>
      </c>
      <c r="R40" s="23">
        <v>0</v>
      </c>
      <c r="S40" s="23">
        <v>0</v>
      </c>
      <c r="T40" s="23">
        <v>0</v>
      </c>
      <c r="U40" s="23">
        <v>0</v>
      </c>
      <c r="V40" s="23">
        <v>0</v>
      </c>
      <c r="W40" s="23">
        <v>0</v>
      </c>
    </row>
    <row r="41" spans="1:23">
      <c r="A41" s="27" t="s">
        <v>120</v>
      </c>
      <c r="B41" s="27" t="s">
        <v>64</v>
      </c>
      <c r="C41" s="23">
        <v>0</v>
      </c>
      <c r="D41" s="23">
        <v>0</v>
      </c>
      <c r="E41" s="23">
        <v>0</v>
      </c>
      <c r="F41" s="23">
        <v>0</v>
      </c>
      <c r="G41" s="23">
        <v>0</v>
      </c>
      <c r="H41" s="23">
        <v>0</v>
      </c>
      <c r="I41" s="23">
        <v>0</v>
      </c>
      <c r="J41" s="23">
        <v>0</v>
      </c>
      <c r="K41" s="23">
        <v>0</v>
      </c>
      <c r="L41" s="23">
        <v>0</v>
      </c>
      <c r="M41" s="23">
        <v>0</v>
      </c>
      <c r="N41" s="23">
        <v>0</v>
      </c>
      <c r="O41" s="23">
        <v>0</v>
      </c>
      <c r="P41" s="23">
        <v>0</v>
      </c>
      <c r="Q41" s="23">
        <v>0</v>
      </c>
      <c r="R41" s="23">
        <v>0</v>
      </c>
      <c r="S41" s="23">
        <v>0</v>
      </c>
      <c r="T41" s="23">
        <v>0</v>
      </c>
      <c r="U41" s="23">
        <v>0</v>
      </c>
      <c r="V41" s="23">
        <v>0</v>
      </c>
      <c r="W41" s="23">
        <v>0</v>
      </c>
    </row>
    <row r="42" spans="1:23">
      <c r="A42" s="27" t="s">
        <v>120</v>
      </c>
      <c r="B42" s="27" t="s">
        <v>32</v>
      </c>
      <c r="C42" s="23">
        <v>0</v>
      </c>
      <c r="D42" s="23">
        <v>0</v>
      </c>
      <c r="E42" s="23">
        <v>0</v>
      </c>
      <c r="F42" s="23">
        <v>0</v>
      </c>
      <c r="G42" s="23">
        <v>0</v>
      </c>
      <c r="H42" s="23">
        <v>0</v>
      </c>
      <c r="I42" s="23">
        <v>0</v>
      </c>
      <c r="J42" s="23">
        <v>0</v>
      </c>
      <c r="K42" s="23">
        <v>0</v>
      </c>
      <c r="L42" s="23">
        <v>0</v>
      </c>
      <c r="M42" s="23">
        <v>0</v>
      </c>
      <c r="N42" s="23">
        <v>0</v>
      </c>
      <c r="O42" s="23">
        <v>0</v>
      </c>
      <c r="P42" s="23">
        <v>0</v>
      </c>
      <c r="Q42" s="23">
        <v>0</v>
      </c>
      <c r="R42" s="23">
        <v>0</v>
      </c>
      <c r="S42" s="23">
        <v>0</v>
      </c>
      <c r="T42" s="23">
        <v>0</v>
      </c>
      <c r="U42" s="23">
        <v>0</v>
      </c>
      <c r="V42" s="23">
        <v>0</v>
      </c>
      <c r="W42" s="23">
        <v>0</v>
      </c>
    </row>
    <row r="43" spans="1:23">
      <c r="A43" s="27" t="s">
        <v>120</v>
      </c>
      <c r="B43" s="27" t="s">
        <v>69</v>
      </c>
      <c r="C43" s="23">
        <v>0</v>
      </c>
      <c r="D43" s="23">
        <v>0</v>
      </c>
      <c r="E43" s="23">
        <v>0</v>
      </c>
      <c r="F43" s="23">
        <v>0</v>
      </c>
      <c r="G43" s="23">
        <v>0</v>
      </c>
      <c r="H43" s="23">
        <v>0</v>
      </c>
      <c r="I43" s="23">
        <v>0</v>
      </c>
      <c r="J43" s="23">
        <v>0</v>
      </c>
      <c r="K43" s="23">
        <v>0</v>
      </c>
      <c r="L43" s="23">
        <v>0</v>
      </c>
      <c r="M43" s="23">
        <v>0</v>
      </c>
      <c r="N43" s="23">
        <v>0</v>
      </c>
      <c r="O43" s="23">
        <v>0</v>
      </c>
      <c r="P43" s="23">
        <v>0</v>
      </c>
      <c r="Q43" s="23">
        <v>0</v>
      </c>
      <c r="R43" s="23">
        <v>0</v>
      </c>
      <c r="S43" s="23">
        <v>0</v>
      </c>
      <c r="T43" s="23">
        <v>0</v>
      </c>
      <c r="U43" s="23">
        <v>0</v>
      </c>
      <c r="V43" s="23">
        <v>0</v>
      </c>
      <c r="W43" s="23">
        <v>0</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710352.35360449669</v>
      </c>
      <c r="D45" s="28">
        <v>663745.56167315005</v>
      </c>
      <c r="E45" s="28">
        <v>665326.87803662557</v>
      </c>
      <c r="F45" s="28">
        <v>608093.23013631767</v>
      </c>
      <c r="G45" s="28">
        <v>566294.30788641609</v>
      </c>
      <c r="H45" s="28">
        <v>515847.33978645579</v>
      </c>
      <c r="I45" s="28">
        <v>468638.56713578466</v>
      </c>
      <c r="J45" s="28">
        <v>424753.60179141012</v>
      </c>
      <c r="K45" s="28">
        <v>336389.06586971995</v>
      </c>
      <c r="L45" s="28">
        <v>306917.85468013445</v>
      </c>
      <c r="M45" s="28">
        <v>275824.26760722056</v>
      </c>
      <c r="N45" s="28">
        <v>291366.2762435255</v>
      </c>
      <c r="O45" s="28">
        <v>270655.86098852591</v>
      </c>
      <c r="P45" s="28">
        <v>251820.14520618532</v>
      </c>
      <c r="Q45" s="28">
        <v>216310.84475458361</v>
      </c>
      <c r="R45" s="28">
        <v>202907.41644233972</v>
      </c>
      <c r="S45" s="28">
        <v>192666.37962613584</v>
      </c>
      <c r="T45" s="28">
        <v>180512.83018207218</v>
      </c>
      <c r="U45" s="28">
        <v>163381.00303625947</v>
      </c>
      <c r="V45" s="28">
        <v>146602.02281896872</v>
      </c>
      <c r="W45" s="28">
        <v>140243.38625219811</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178957.34216999999</v>
      </c>
      <c r="D49" s="23">
        <v>153395.50399999996</v>
      </c>
      <c r="E49" s="23">
        <v>156480.44769999999</v>
      </c>
      <c r="F49" s="23">
        <v>150728.42236</v>
      </c>
      <c r="G49" s="23">
        <v>135867.6391</v>
      </c>
      <c r="H49" s="23">
        <v>123424.74135999999</v>
      </c>
      <c r="I49" s="23">
        <v>94064.464229999983</v>
      </c>
      <c r="J49" s="23">
        <v>88219.963759999984</v>
      </c>
      <c r="K49" s="23">
        <v>80171.093310429351</v>
      </c>
      <c r="L49" s="23">
        <v>72301.068393547379</v>
      </c>
      <c r="M49" s="23">
        <v>62603.122178283229</v>
      </c>
      <c r="N49" s="23">
        <v>57098.542654332989</v>
      </c>
      <c r="O49" s="23">
        <v>51681.68359217322</v>
      </c>
      <c r="P49" s="23">
        <v>48220.365653661735</v>
      </c>
      <c r="Q49" s="23">
        <v>43943.854391944544</v>
      </c>
      <c r="R49" s="23">
        <v>42108.048995143734</v>
      </c>
      <c r="S49" s="23">
        <v>39178.391571162967</v>
      </c>
      <c r="T49" s="23">
        <v>37351.943961054596</v>
      </c>
      <c r="U49" s="23">
        <v>33972.68445891326</v>
      </c>
      <c r="V49" s="23">
        <v>32131.940382093755</v>
      </c>
      <c r="W49" s="23">
        <v>31778.212700699991</v>
      </c>
    </row>
    <row r="50" spans="1:23">
      <c r="A50" s="27" t="s">
        <v>121</v>
      </c>
      <c r="B50" s="27" t="s">
        <v>18</v>
      </c>
      <c r="C50" s="23">
        <v>5.3267360000000002E-5</v>
      </c>
      <c r="D50" s="23">
        <v>5.2494810000000005E-5</v>
      </c>
      <c r="E50" s="23">
        <v>5.3738579999999999E-5</v>
      </c>
      <c r="F50" s="23">
        <v>5.6793592999999897E-5</v>
      </c>
      <c r="G50" s="23">
        <v>5.4316985999999997E-5</v>
      </c>
      <c r="H50" s="23">
        <v>5.4223525999999896E-5</v>
      </c>
      <c r="I50" s="23">
        <v>5.4049014999999998E-5</v>
      </c>
      <c r="J50" s="23">
        <v>5.4271806000000001E-5</v>
      </c>
      <c r="K50" s="23">
        <v>5.502274E-5</v>
      </c>
      <c r="L50" s="23">
        <v>5.5161065999999895E-5</v>
      </c>
      <c r="M50" s="23">
        <v>5.9838098E-5</v>
      </c>
      <c r="N50" s="23">
        <v>1.1029343E-4</v>
      </c>
      <c r="O50" s="23">
        <v>1.16642155E-4</v>
      </c>
      <c r="P50" s="23">
        <v>1.0980956E-4</v>
      </c>
      <c r="Q50" s="23">
        <v>1.1748311000000001E-4</v>
      </c>
      <c r="R50" s="23">
        <v>1.112479E-4</v>
      </c>
      <c r="S50" s="23">
        <v>1.4730555E-4</v>
      </c>
      <c r="T50" s="23">
        <v>1.4322800999999998E-4</v>
      </c>
      <c r="U50" s="23">
        <v>1.8112734999999999E-4</v>
      </c>
      <c r="V50" s="23">
        <v>1.5653497E-4</v>
      </c>
      <c r="W50" s="23">
        <v>1.5630799999999999E-4</v>
      </c>
    </row>
    <row r="51" spans="1:23">
      <c r="A51" s="27" t="s">
        <v>121</v>
      </c>
      <c r="B51" s="27" t="s">
        <v>28</v>
      </c>
      <c r="C51" s="23">
        <v>156.07127</v>
      </c>
      <c r="D51" s="23">
        <v>160.63728</v>
      </c>
      <c r="E51" s="23">
        <v>440.0376</v>
      </c>
      <c r="F51" s="23">
        <v>3.106168E-5</v>
      </c>
      <c r="G51" s="23">
        <v>2.9300071000000002E-5</v>
      </c>
      <c r="H51" s="23">
        <v>26.871673999999999</v>
      </c>
      <c r="I51" s="23">
        <v>17.436668000000001</v>
      </c>
      <c r="J51" s="23">
        <v>58.175849999999997</v>
      </c>
      <c r="K51" s="23">
        <v>55.230805000000004</v>
      </c>
      <c r="L51" s="23">
        <v>2.952065E-5</v>
      </c>
      <c r="M51" s="23">
        <v>3.1053442999999899E-5</v>
      </c>
      <c r="N51" s="23">
        <v>69.106719999999996</v>
      </c>
      <c r="O51" s="23">
        <v>5.3024172999999999E-5</v>
      </c>
      <c r="P51" s="23">
        <v>4.0169499999999995E-5</v>
      </c>
      <c r="Q51" s="23">
        <v>118.562414</v>
      </c>
      <c r="R51" s="23">
        <v>80.676949999999991</v>
      </c>
      <c r="S51" s="23">
        <v>257.66996999999998</v>
      </c>
      <c r="T51" s="23">
        <v>183.11102</v>
      </c>
      <c r="U51" s="23">
        <v>0</v>
      </c>
      <c r="V51" s="23">
        <v>0</v>
      </c>
      <c r="W51" s="23">
        <v>0</v>
      </c>
    </row>
    <row r="52" spans="1:23">
      <c r="A52" s="27" t="s">
        <v>121</v>
      </c>
      <c r="B52" s="27" t="s">
        <v>62</v>
      </c>
      <c r="C52" s="23">
        <v>127.90978952431951</v>
      </c>
      <c r="D52" s="23">
        <v>9.445009449614501</v>
      </c>
      <c r="E52" s="23">
        <v>441.50970085955157</v>
      </c>
      <c r="F52" s="23">
        <v>1.973140379999999E-4</v>
      </c>
      <c r="G52" s="23">
        <v>1.8714190199999969E-4</v>
      </c>
      <c r="H52" s="23">
        <v>1.8741353200000003E-4</v>
      </c>
      <c r="I52" s="23">
        <v>1.8861472999999991E-4</v>
      </c>
      <c r="J52" s="23">
        <v>18.324175786243</v>
      </c>
      <c r="K52" s="23">
        <v>3.98216383674899</v>
      </c>
      <c r="L52" s="23">
        <v>1.9484257700000003E-4</v>
      </c>
      <c r="M52" s="23">
        <v>2.1185710799999989E-4</v>
      </c>
      <c r="N52" s="23">
        <v>15.825931060702899</v>
      </c>
      <c r="O52" s="23">
        <v>3.5432093199999994E-4</v>
      </c>
      <c r="P52" s="23">
        <v>2.4691377499999986E-4</v>
      </c>
      <c r="Q52" s="23">
        <v>106.446930396518</v>
      </c>
      <c r="R52" s="23">
        <v>79.943562140730009</v>
      </c>
      <c r="S52" s="23">
        <v>581.43092610312897</v>
      </c>
      <c r="T52" s="23">
        <v>1065.4261909055399</v>
      </c>
      <c r="U52" s="23">
        <v>1928.8082249029237</v>
      </c>
      <c r="V52" s="23">
        <v>245.16030890669001</v>
      </c>
      <c r="W52" s="23">
        <v>231.759367766938</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0</v>
      </c>
      <c r="D54" s="23">
        <v>0</v>
      </c>
      <c r="E54" s="23">
        <v>0</v>
      </c>
      <c r="F54" s="23">
        <v>0</v>
      </c>
      <c r="G54" s="23">
        <v>0</v>
      </c>
      <c r="H54" s="23">
        <v>0</v>
      </c>
      <c r="I54" s="23">
        <v>0</v>
      </c>
      <c r="J54" s="23">
        <v>0</v>
      </c>
      <c r="K54" s="23">
        <v>0</v>
      </c>
      <c r="L54" s="23">
        <v>0</v>
      </c>
      <c r="M54" s="23">
        <v>0</v>
      </c>
      <c r="N54" s="23">
        <v>0</v>
      </c>
      <c r="O54" s="23">
        <v>0</v>
      </c>
      <c r="P54" s="23">
        <v>0</v>
      </c>
      <c r="Q54" s="23">
        <v>0</v>
      </c>
      <c r="R54" s="23">
        <v>0</v>
      </c>
      <c r="S54" s="23">
        <v>0</v>
      </c>
      <c r="T54" s="23">
        <v>0</v>
      </c>
      <c r="U54" s="23">
        <v>0</v>
      </c>
      <c r="V54" s="23">
        <v>0</v>
      </c>
      <c r="W54" s="23">
        <v>0</v>
      </c>
    </row>
    <row r="55" spans="1:23">
      <c r="A55" s="27" t="s">
        <v>121</v>
      </c>
      <c r="B55" s="27" t="s">
        <v>64</v>
      </c>
      <c r="C55" s="23">
        <v>0</v>
      </c>
      <c r="D55" s="23">
        <v>0</v>
      </c>
      <c r="E55" s="23">
        <v>0</v>
      </c>
      <c r="F55" s="23">
        <v>0</v>
      </c>
      <c r="G55" s="23">
        <v>0</v>
      </c>
      <c r="H55" s="23">
        <v>0</v>
      </c>
      <c r="I55" s="23">
        <v>0</v>
      </c>
      <c r="J55" s="23">
        <v>0</v>
      </c>
      <c r="K55" s="23">
        <v>0</v>
      </c>
      <c r="L55" s="23">
        <v>0</v>
      </c>
      <c r="M55" s="23">
        <v>0</v>
      </c>
      <c r="N55" s="23">
        <v>0</v>
      </c>
      <c r="O55" s="23">
        <v>0</v>
      </c>
      <c r="P55" s="23">
        <v>0</v>
      </c>
      <c r="Q55" s="23">
        <v>0</v>
      </c>
      <c r="R55" s="23">
        <v>0</v>
      </c>
      <c r="S55" s="23">
        <v>0</v>
      </c>
      <c r="T55" s="23">
        <v>0</v>
      </c>
      <c r="U55" s="23">
        <v>0</v>
      </c>
      <c r="V55" s="23">
        <v>0</v>
      </c>
      <c r="W55" s="23">
        <v>0</v>
      </c>
    </row>
    <row r="56" spans="1:23">
      <c r="A56" s="27" t="s">
        <v>121</v>
      </c>
      <c r="B56" s="27" t="s">
        <v>32</v>
      </c>
      <c r="C56" s="23">
        <v>0</v>
      </c>
      <c r="D56" s="23">
        <v>0</v>
      </c>
      <c r="E56" s="23">
        <v>0</v>
      </c>
      <c r="F56" s="23">
        <v>0</v>
      </c>
      <c r="G56" s="23">
        <v>0</v>
      </c>
      <c r="H56" s="23">
        <v>0</v>
      </c>
      <c r="I56" s="23">
        <v>0</v>
      </c>
      <c r="J56" s="23">
        <v>0</v>
      </c>
      <c r="K56" s="23">
        <v>0</v>
      </c>
      <c r="L56" s="23">
        <v>0</v>
      </c>
      <c r="M56" s="23">
        <v>0</v>
      </c>
      <c r="N56" s="23">
        <v>0</v>
      </c>
      <c r="O56" s="23">
        <v>0</v>
      </c>
      <c r="P56" s="23">
        <v>0</v>
      </c>
      <c r="Q56" s="23">
        <v>0</v>
      </c>
      <c r="R56" s="23">
        <v>0</v>
      </c>
      <c r="S56" s="23">
        <v>0</v>
      </c>
      <c r="T56" s="23">
        <v>0</v>
      </c>
      <c r="U56" s="23">
        <v>0</v>
      </c>
      <c r="V56" s="23">
        <v>0</v>
      </c>
      <c r="W56" s="23">
        <v>0</v>
      </c>
    </row>
    <row r="57" spans="1:23">
      <c r="A57" s="27" t="s">
        <v>121</v>
      </c>
      <c r="B57" s="27" t="s">
        <v>69</v>
      </c>
      <c r="C57" s="23">
        <v>0</v>
      </c>
      <c r="D57" s="23">
        <v>0</v>
      </c>
      <c r="E57" s="23">
        <v>0</v>
      </c>
      <c r="F57" s="23">
        <v>0</v>
      </c>
      <c r="G57" s="23">
        <v>0</v>
      </c>
      <c r="H57" s="23">
        <v>0</v>
      </c>
      <c r="I57" s="23">
        <v>0</v>
      </c>
      <c r="J57" s="23">
        <v>0</v>
      </c>
      <c r="K57" s="23">
        <v>0</v>
      </c>
      <c r="L57" s="23">
        <v>0</v>
      </c>
      <c r="M57" s="23">
        <v>0</v>
      </c>
      <c r="N57" s="23">
        <v>0</v>
      </c>
      <c r="O57" s="23">
        <v>0</v>
      </c>
      <c r="P57" s="23">
        <v>0</v>
      </c>
      <c r="Q57" s="23">
        <v>0</v>
      </c>
      <c r="R57" s="23">
        <v>0</v>
      </c>
      <c r="S57" s="23">
        <v>0</v>
      </c>
      <c r="T57" s="23">
        <v>0</v>
      </c>
      <c r="U57" s="23">
        <v>0</v>
      </c>
      <c r="V57" s="23">
        <v>0</v>
      </c>
      <c r="W57" s="23">
        <v>0</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179241.32328279168</v>
      </c>
      <c r="D59" s="28">
        <v>153565.58634194438</v>
      </c>
      <c r="E59" s="28">
        <v>157361.99505459814</v>
      </c>
      <c r="F59" s="28">
        <v>150728.42264516931</v>
      </c>
      <c r="G59" s="28">
        <v>135867.63937075896</v>
      </c>
      <c r="H59" s="28">
        <v>123451.61327563704</v>
      </c>
      <c r="I59" s="28">
        <v>94081.901140663729</v>
      </c>
      <c r="J59" s="28">
        <v>88296.46384005803</v>
      </c>
      <c r="K59" s="28">
        <v>80230.306334288834</v>
      </c>
      <c r="L59" s="28">
        <v>72301.068673071684</v>
      </c>
      <c r="M59" s="28">
        <v>62603.122481031882</v>
      </c>
      <c r="N59" s="28">
        <v>57183.475415687128</v>
      </c>
      <c r="O59" s="28">
        <v>51681.684116160483</v>
      </c>
      <c r="P59" s="28">
        <v>48220.36605055457</v>
      </c>
      <c r="Q59" s="28">
        <v>44168.863853824172</v>
      </c>
      <c r="R59" s="28">
        <v>42268.669618532367</v>
      </c>
      <c r="S59" s="28">
        <v>40017.492614571653</v>
      </c>
      <c r="T59" s="28">
        <v>38600.481315188146</v>
      </c>
      <c r="U59" s="28">
        <v>35901.492864943531</v>
      </c>
      <c r="V59" s="28">
        <v>32377.100847535414</v>
      </c>
      <c r="W59" s="28">
        <v>32009.972224774931</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57339.95405472914</v>
      </c>
      <c r="D64" s="23">
        <v>52969.198054269444</v>
      </c>
      <c r="E64" s="23">
        <v>24352.131264530864</v>
      </c>
      <c r="F64" s="23">
        <v>19572.440060961031</v>
      </c>
      <c r="G64" s="23">
        <v>17968.684060148262</v>
      </c>
      <c r="H64" s="23">
        <v>16644.35905891288</v>
      </c>
      <c r="I64" s="23">
        <v>15448.27805859241</v>
      </c>
      <c r="J64" s="23">
        <v>14382.669059471533</v>
      </c>
      <c r="K64" s="23">
        <v>13352.210058409784</v>
      </c>
      <c r="L64" s="23">
        <v>12334.551058067218</v>
      </c>
      <c r="M64" s="23">
        <v>11379.809057860923</v>
      </c>
      <c r="N64" s="23">
        <v>10546.439063420201</v>
      </c>
      <c r="O64" s="23">
        <v>9870.0860642921998</v>
      </c>
      <c r="P64" s="23">
        <v>9016.1850646038201</v>
      </c>
      <c r="Q64" s="23">
        <v>8372.9825841888905</v>
      </c>
      <c r="R64" s="23">
        <v>7758.7440931199344</v>
      </c>
      <c r="S64" s="23">
        <v>1.3581289999999997E-4</v>
      </c>
      <c r="T64" s="23">
        <v>1.3231977999999999E-4</v>
      </c>
      <c r="U64" s="23">
        <v>1.2808205E-4</v>
      </c>
      <c r="V64" s="23">
        <v>1.3020588E-4</v>
      </c>
      <c r="W64" s="23">
        <v>1.3170831E-4</v>
      </c>
    </row>
    <row r="65" spans="1:23">
      <c r="A65" s="27" t="s">
        <v>122</v>
      </c>
      <c r="B65" s="27" t="s">
        <v>28</v>
      </c>
      <c r="C65" s="23">
        <v>79446.695000000007</v>
      </c>
      <c r="D65" s="23">
        <v>58256.248500000002</v>
      </c>
      <c r="E65" s="23">
        <v>52092.092499999999</v>
      </c>
      <c r="F65" s="23">
        <v>5300.9080000000004</v>
      </c>
      <c r="G65" s="23">
        <v>4833.4399999999996</v>
      </c>
      <c r="H65" s="23">
        <v>4476.2269999999999</v>
      </c>
      <c r="I65" s="23">
        <v>4135.8257999999996</v>
      </c>
      <c r="J65" s="23">
        <v>3871.598</v>
      </c>
      <c r="K65" s="23">
        <v>3595.4397999999997</v>
      </c>
      <c r="L65" s="23">
        <v>3335.2447999999999</v>
      </c>
      <c r="M65" s="23">
        <v>3074.1985</v>
      </c>
      <c r="N65" s="23">
        <v>2814.5772000000002</v>
      </c>
      <c r="O65" s="23">
        <v>2680.4180000000001</v>
      </c>
      <c r="P65" s="23">
        <v>2413.0277999999998</v>
      </c>
      <c r="Q65" s="23">
        <v>0</v>
      </c>
      <c r="R65" s="23">
        <v>0</v>
      </c>
      <c r="S65" s="23">
        <v>0</v>
      </c>
      <c r="T65" s="23">
        <v>0</v>
      </c>
      <c r="U65" s="23">
        <v>0</v>
      </c>
      <c r="V65" s="23">
        <v>0</v>
      </c>
      <c r="W65" s="23">
        <v>0</v>
      </c>
    </row>
    <row r="66" spans="1:23">
      <c r="A66" s="27" t="s">
        <v>122</v>
      </c>
      <c r="B66" s="27" t="s">
        <v>62</v>
      </c>
      <c r="C66" s="23">
        <v>988.30555463861208</v>
      </c>
      <c r="D66" s="23">
        <v>1305.6712739657078</v>
      </c>
      <c r="E66" s="23">
        <v>3107.272324631972</v>
      </c>
      <c r="F66" s="23">
        <v>3.8014109027392</v>
      </c>
      <c r="G66" s="23">
        <v>3.1204740909999957E-4</v>
      </c>
      <c r="H66" s="23">
        <v>41.704187201882192</v>
      </c>
      <c r="I66" s="23">
        <v>36.999146082246909</v>
      </c>
      <c r="J66" s="23">
        <v>43.54299459339201</v>
      </c>
      <c r="K66" s="23">
        <v>40.532137931706998</v>
      </c>
      <c r="L66" s="23">
        <v>1.9428485249999987E-4</v>
      </c>
      <c r="M66" s="23">
        <v>3.1798837767947998</v>
      </c>
      <c r="N66" s="23">
        <v>77.299563764384985</v>
      </c>
      <c r="O66" s="23">
        <v>5.8934961526972014</v>
      </c>
      <c r="P66" s="23">
        <v>18.261450768111398</v>
      </c>
      <c r="Q66" s="23">
        <v>400.98560755154284</v>
      </c>
      <c r="R66" s="23">
        <v>302.17177383785707</v>
      </c>
      <c r="S66" s="23">
        <v>647.54130418993998</v>
      </c>
      <c r="T66" s="23">
        <v>682.82269659662484</v>
      </c>
      <c r="U66" s="23">
        <v>1027.5197168527718</v>
      </c>
      <c r="V66" s="23">
        <v>373.85308339999983</v>
      </c>
      <c r="W66" s="23">
        <v>515.08012839999981</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0</v>
      </c>
      <c r="D68" s="23">
        <v>0</v>
      </c>
      <c r="E68" s="23">
        <v>0</v>
      </c>
      <c r="F68" s="23">
        <v>0</v>
      </c>
      <c r="G68" s="23">
        <v>0</v>
      </c>
      <c r="H68" s="23">
        <v>0</v>
      </c>
      <c r="I68" s="23">
        <v>0</v>
      </c>
      <c r="J68" s="23">
        <v>0</v>
      </c>
      <c r="K68" s="23">
        <v>0</v>
      </c>
      <c r="L68" s="23">
        <v>0</v>
      </c>
      <c r="M68" s="23">
        <v>0</v>
      </c>
      <c r="N68" s="23">
        <v>0</v>
      </c>
      <c r="O68" s="23">
        <v>0</v>
      </c>
      <c r="P68" s="23">
        <v>0</v>
      </c>
      <c r="Q68" s="23">
        <v>0</v>
      </c>
      <c r="R68" s="23">
        <v>0</v>
      </c>
      <c r="S68" s="23">
        <v>0</v>
      </c>
      <c r="T68" s="23">
        <v>0</v>
      </c>
      <c r="U68" s="23">
        <v>0</v>
      </c>
      <c r="V68" s="23">
        <v>0</v>
      </c>
      <c r="W68" s="23">
        <v>0</v>
      </c>
    </row>
    <row r="69" spans="1:23">
      <c r="A69" s="27" t="s">
        <v>122</v>
      </c>
      <c r="B69" s="27" t="s">
        <v>64</v>
      </c>
      <c r="C69" s="23">
        <v>0</v>
      </c>
      <c r="D69" s="23">
        <v>0</v>
      </c>
      <c r="E69" s="23">
        <v>0</v>
      </c>
      <c r="F69" s="23">
        <v>0</v>
      </c>
      <c r="G69" s="23">
        <v>0</v>
      </c>
      <c r="H69" s="23">
        <v>0</v>
      </c>
      <c r="I69" s="23">
        <v>0</v>
      </c>
      <c r="J69" s="23">
        <v>0</v>
      </c>
      <c r="K69" s="23">
        <v>0</v>
      </c>
      <c r="L69" s="23">
        <v>0</v>
      </c>
      <c r="M69" s="23">
        <v>0</v>
      </c>
      <c r="N69" s="23">
        <v>0</v>
      </c>
      <c r="O69" s="23">
        <v>0</v>
      </c>
      <c r="P69" s="23">
        <v>0</v>
      </c>
      <c r="Q69" s="23">
        <v>0</v>
      </c>
      <c r="R69" s="23">
        <v>0</v>
      </c>
      <c r="S69" s="23">
        <v>0</v>
      </c>
      <c r="T69" s="23">
        <v>0</v>
      </c>
      <c r="U69" s="23">
        <v>0</v>
      </c>
      <c r="V69" s="23">
        <v>0</v>
      </c>
      <c r="W69" s="23">
        <v>0</v>
      </c>
    </row>
    <row r="70" spans="1:23">
      <c r="A70" s="27" t="s">
        <v>122</v>
      </c>
      <c r="B70" s="27" t="s">
        <v>32</v>
      </c>
      <c r="C70" s="23">
        <v>0</v>
      </c>
      <c r="D70" s="23">
        <v>0</v>
      </c>
      <c r="E70" s="23">
        <v>0</v>
      </c>
      <c r="F70" s="23">
        <v>0</v>
      </c>
      <c r="G70" s="23">
        <v>0</v>
      </c>
      <c r="H70" s="23">
        <v>0</v>
      </c>
      <c r="I70" s="23">
        <v>0</v>
      </c>
      <c r="J70" s="23">
        <v>0</v>
      </c>
      <c r="K70" s="23">
        <v>0</v>
      </c>
      <c r="L70" s="23">
        <v>0</v>
      </c>
      <c r="M70" s="23">
        <v>0</v>
      </c>
      <c r="N70" s="23">
        <v>0</v>
      </c>
      <c r="O70" s="23">
        <v>0</v>
      </c>
      <c r="P70" s="23">
        <v>0</v>
      </c>
      <c r="Q70" s="23">
        <v>0</v>
      </c>
      <c r="R70" s="23">
        <v>0</v>
      </c>
      <c r="S70" s="23">
        <v>0</v>
      </c>
      <c r="T70" s="23">
        <v>0</v>
      </c>
      <c r="U70" s="23">
        <v>0</v>
      </c>
      <c r="V70" s="23">
        <v>0</v>
      </c>
      <c r="W70" s="23">
        <v>0</v>
      </c>
    </row>
    <row r="71" spans="1:23">
      <c r="A71" s="27" t="s">
        <v>122</v>
      </c>
      <c r="B71" s="27" t="s">
        <v>69</v>
      </c>
      <c r="C71" s="23">
        <v>0</v>
      </c>
      <c r="D71" s="23">
        <v>0</v>
      </c>
      <c r="E71" s="23">
        <v>0</v>
      </c>
      <c r="F71" s="23">
        <v>0</v>
      </c>
      <c r="G71" s="23">
        <v>0</v>
      </c>
      <c r="H71" s="23">
        <v>0</v>
      </c>
      <c r="I71" s="23">
        <v>0</v>
      </c>
      <c r="J71" s="23">
        <v>0</v>
      </c>
      <c r="K71" s="23">
        <v>0</v>
      </c>
      <c r="L71" s="23">
        <v>0</v>
      </c>
      <c r="M71" s="23">
        <v>0</v>
      </c>
      <c r="N71" s="23">
        <v>0</v>
      </c>
      <c r="O71" s="23">
        <v>0</v>
      </c>
      <c r="P71" s="23">
        <v>0</v>
      </c>
      <c r="Q71" s="23">
        <v>0</v>
      </c>
      <c r="R71" s="23">
        <v>0</v>
      </c>
      <c r="S71" s="23">
        <v>0</v>
      </c>
      <c r="T71" s="23">
        <v>0</v>
      </c>
      <c r="U71" s="23">
        <v>0</v>
      </c>
      <c r="V71" s="23">
        <v>0</v>
      </c>
      <c r="W71" s="23">
        <v>0</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137774.95460936776</v>
      </c>
      <c r="D73" s="28">
        <v>112531.11782823515</v>
      </c>
      <c r="E73" s="28">
        <v>79551.496089162829</v>
      </c>
      <c r="F73" s="28">
        <v>24877.14947186377</v>
      </c>
      <c r="G73" s="28">
        <v>22802.124372195671</v>
      </c>
      <c r="H73" s="28">
        <v>21162.290246114761</v>
      </c>
      <c r="I73" s="28">
        <v>19621.103004674656</v>
      </c>
      <c r="J73" s="28">
        <v>18297.810054064925</v>
      </c>
      <c r="K73" s="28">
        <v>16988.181996341489</v>
      </c>
      <c r="L73" s="28">
        <v>15669.796052352071</v>
      </c>
      <c r="M73" s="28">
        <v>14457.187441637718</v>
      </c>
      <c r="N73" s="28">
        <v>13438.315827184586</v>
      </c>
      <c r="O73" s="28">
        <v>12556.397560444897</v>
      </c>
      <c r="P73" s="28">
        <v>11447.474315371932</v>
      </c>
      <c r="Q73" s="28">
        <v>8773.9681917404341</v>
      </c>
      <c r="R73" s="28">
        <v>8060.9158669577919</v>
      </c>
      <c r="S73" s="28">
        <v>647.54144000283998</v>
      </c>
      <c r="T73" s="28">
        <v>682.82282891640489</v>
      </c>
      <c r="U73" s="28">
        <v>1027.5198449348218</v>
      </c>
      <c r="V73" s="28">
        <v>373.85321360587983</v>
      </c>
      <c r="W73" s="28">
        <v>515.08026010830986</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8.458030599999999E-5</v>
      </c>
      <c r="D78" s="23">
        <v>8.2955387999999894E-5</v>
      </c>
      <c r="E78" s="23">
        <v>8.4642330999999999E-5</v>
      </c>
      <c r="F78" s="23">
        <v>8.4745147000000012E-5</v>
      </c>
      <c r="G78" s="23">
        <v>8.2427052999999994E-5</v>
      </c>
      <c r="H78" s="23">
        <v>8.14438569999998E-5</v>
      </c>
      <c r="I78" s="23">
        <v>8.2675851999999988E-5</v>
      </c>
      <c r="J78" s="23">
        <v>8.2959844000000005E-5</v>
      </c>
      <c r="K78" s="23">
        <v>8.3369677999999901E-5</v>
      </c>
      <c r="L78" s="23">
        <v>8.3921670999999892E-5</v>
      </c>
      <c r="M78" s="23">
        <v>1.8265249018559999</v>
      </c>
      <c r="N78" s="23">
        <v>10.155468137282</v>
      </c>
      <c r="O78" s="23">
        <v>4.7716963394279999</v>
      </c>
      <c r="P78" s="23">
        <v>9.5289818541570011</v>
      </c>
      <c r="Q78" s="23">
        <v>35.762845914819998</v>
      </c>
      <c r="R78" s="23">
        <v>77.009905784370005</v>
      </c>
      <c r="S78" s="23">
        <v>113.551529664417</v>
      </c>
      <c r="T78" s="23">
        <v>398.39949653679997</v>
      </c>
      <c r="U78" s="23">
        <v>2810.378558630835</v>
      </c>
      <c r="V78" s="23">
        <v>42.386501868232997</v>
      </c>
      <c r="W78" s="23">
        <v>1466.6645585977619</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7.7274323000000003E-5</v>
      </c>
      <c r="D80" s="23">
        <v>7.5138328999999998E-5</v>
      </c>
      <c r="E80" s="23">
        <v>7.6202856000000008E-5</v>
      </c>
      <c r="F80" s="23">
        <v>7.6881846000000006E-5</v>
      </c>
      <c r="G80" s="23">
        <v>7.3931418000000004E-5</v>
      </c>
      <c r="H80" s="23">
        <v>7.4953555999999891E-5</v>
      </c>
      <c r="I80" s="23">
        <v>7.5644952E-5</v>
      </c>
      <c r="J80" s="23">
        <v>7.4781864000000005E-5</v>
      </c>
      <c r="K80" s="23">
        <v>7.4052271000000003E-5</v>
      </c>
      <c r="L80" s="23">
        <v>7.6628314000000005E-5</v>
      </c>
      <c r="M80" s="23">
        <v>7.7336833000000012E-5</v>
      </c>
      <c r="N80" s="23">
        <v>8.1270016999999999E-5</v>
      </c>
      <c r="O80" s="23">
        <v>8.1811644999999909E-5</v>
      </c>
      <c r="P80" s="23">
        <v>8.1799903000000004E-5</v>
      </c>
      <c r="Q80" s="23">
        <v>8.4632888999999889E-5</v>
      </c>
      <c r="R80" s="23">
        <v>8.6496460999999899E-5</v>
      </c>
      <c r="S80" s="23">
        <v>25.62138293249</v>
      </c>
      <c r="T80" s="23">
        <v>1.0111581599999988E-4</v>
      </c>
      <c r="U80" s="23">
        <v>1.1037679900000001E-4</v>
      </c>
      <c r="V80" s="23">
        <v>2.805406379706</v>
      </c>
      <c r="W80" s="23">
        <v>8.9620142590270007</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0</v>
      </c>
      <c r="D82" s="23">
        <v>0</v>
      </c>
      <c r="E82" s="23">
        <v>0</v>
      </c>
      <c r="F82" s="23">
        <v>0</v>
      </c>
      <c r="G82" s="23">
        <v>0</v>
      </c>
      <c r="H82" s="23">
        <v>0</v>
      </c>
      <c r="I82" s="23">
        <v>0</v>
      </c>
      <c r="J82" s="23">
        <v>0</v>
      </c>
      <c r="K82" s="23">
        <v>0</v>
      </c>
      <c r="L82" s="23">
        <v>0</v>
      </c>
      <c r="M82" s="23">
        <v>0</v>
      </c>
      <c r="N82" s="23">
        <v>0</v>
      </c>
      <c r="O82" s="23">
        <v>0</v>
      </c>
      <c r="P82" s="23">
        <v>0</v>
      </c>
      <c r="Q82" s="23">
        <v>0</v>
      </c>
      <c r="R82" s="23">
        <v>0</v>
      </c>
      <c r="S82" s="23">
        <v>0</v>
      </c>
      <c r="T82" s="23">
        <v>0</v>
      </c>
      <c r="U82" s="23">
        <v>0</v>
      </c>
      <c r="V82" s="23">
        <v>0</v>
      </c>
      <c r="W82" s="23">
        <v>0</v>
      </c>
    </row>
    <row r="83" spans="1:23">
      <c r="A83" s="27" t="s">
        <v>123</v>
      </c>
      <c r="B83" s="27" t="s">
        <v>64</v>
      </c>
      <c r="C83" s="23">
        <v>0</v>
      </c>
      <c r="D83" s="23">
        <v>0</v>
      </c>
      <c r="E83" s="23">
        <v>0</v>
      </c>
      <c r="F83" s="23">
        <v>0</v>
      </c>
      <c r="G83" s="23">
        <v>0</v>
      </c>
      <c r="H83" s="23">
        <v>0</v>
      </c>
      <c r="I83" s="23">
        <v>0</v>
      </c>
      <c r="J83" s="23">
        <v>0</v>
      </c>
      <c r="K83" s="23">
        <v>0</v>
      </c>
      <c r="L83" s="23">
        <v>0</v>
      </c>
      <c r="M83" s="23">
        <v>0</v>
      </c>
      <c r="N83" s="23">
        <v>0</v>
      </c>
      <c r="O83" s="23">
        <v>0</v>
      </c>
      <c r="P83" s="23">
        <v>0</v>
      </c>
      <c r="Q83" s="23">
        <v>0</v>
      </c>
      <c r="R83" s="23">
        <v>0</v>
      </c>
      <c r="S83" s="23">
        <v>0</v>
      </c>
      <c r="T83" s="23">
        <v>0</v>
      </c>
      <c r="U83" s="23">
        <v>0</v>
      </c>
      <c r="V83" s="23">
        <v>0</v>
      </c>
      <c r="W83" s="23">
        <v>0</v>
      </c>
    </row>
    <row r="84" spans="1:23">
      <c r="A84" s="27" t="s">
        <v>123</v>
      </c>
      <c r="B84" s="27" t="s">
        <v>32</v>
      </c>
      <c r="C84" s="23">
        <v>0</v>
      </c>
      <c r="D84" s="23">
        <v>0</v>
      </c>
      <c r="E84" s="23">
        <v>0</v>
      </c>
      <c r="F84" s="23">
        <v>0</v>
      </c>
      <c r="G84" s="23">
        <v>0</v>
      </c>
      <c r="H84" s="23">
        <v>0</v>
      </c>
      <c r="I84" s="23">
        <v>0</v>
      </c>
      <c r="J84" s="23">
        <v>0</v>
      </c>
      <c r="K84" s="23">
        <v>0</v>
      </c>
      <c r="L84" s="23">
        <v>0</v>
      </c>
      <c r="M84" s="23">
        <v>0</v>
      </c>
      <c r="N84" s="23">
        <v>0</v>
      </c>
      <c r="O84" s="23">
        <v>0</v>
      </c>
      <c r="P84" s="23">
        <v>0</v>
      </c>
      <c r="Q84" s="23">
        <v>0</v>
      </c>
      <c r="R84" s="23">
        <v>0</v>
      </c>
      <c r="S84" s="23">
        <v>0</v>
      </c>
      <c r="T84" s="23">
        <v>0</v>
      </c>
      <c r="U84" s="23">
        <v>0</v>
      </c>
      <c r="V84" s="23">
        <v>0</v>
      </c>
      <c r="W84" s="23">
        <v>0</v>
      </c>
    </row>
    <row r="85" spans="1:23">
      <c r="A85" s="27" t="s">
        <v>123</v>
      </c>
      <c r="B85" s="27" t="s">
        <v>69</v>
      </c>
      <c r="C85" s="23">
        <v>0</v>
      </c>
      <c r="D85" s="23">
        <v>0</v>
      </c>
      <c r="E85" s="23">
        <v>0</v>
      </c>
      <c r="F85" s="23">
        <v>0</v>
      </c>
      <c r="G85" s="23">
        <v>0</v>
      </c>
      <c r="H85" s="23">
        <v>0</v>
      </c>
      <c r="I85" s="23">
        <v>0</v>
      </c>
      <c r="J85" s="23">
        <v>0</v>
      </c>
      <c r="K85" s="23">
        <v>0</v>
      </c>
      <c r="L85" s="23">
        <v>0</v>
      </c>
      <c r="M85" s="23">
        <v>0</v>
      </c>
      <c r="N85" s="23">
        <v>0</v>
      </c>
      <c r="O85" s="23">
        <v>0</v>
      </c>
      <c r="P85" s="23">
        <v>0</v>
      </c>
      <c r="Q85" s="23">
        <v>0</v>
      </c>
      <c r="R85" s="23">
        <v>0</v>
      </c>
      <c r="S85" s="23">
        <v>0</v>
      </c>
      <c r="T85" s="23">
        <v>0</v>
      </c>
      <c r="U85" s="23">
        <v>0</v>
      </c>
      <c r="V85" s="23">
        <v>0</v>
      </c>
      <c r="W85" s="23">
        <v>0</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1.6185462899999999E-4</v>
      </c>
      <c r="D87" s="28">
        <v>1.5809371699999989E-4</v>
      </c>
      <c r="E87" s="28">
        <v>1.6084518700000002E-4</v>
      </c>
      <c r="F87" s="28">
        <v>1.6162699300000002E-4</v>
      </c>
      <c r="G87" s="28">
        <v>1.5635847100000001E-4</v>
      </c>
      <c r="H87" s="28">
        <v>1.5639741299999969E-4</v>
      </c>
      <c r="I87" s="28">
        <v>1.5832080399999997E-4</v>
      </c>
      <c r="J87" s="28">
        <v>1.5774170800000002E-4</v>
      </c>
      <c r="K87" s="28">
        <v>1.574219489999999E-4</v>
      </c>
      <c r="L87" s="28">
        <v>1.605499849999999E-4</v>
      </c>
      <c r="M87" s="28">
        <v>1.826602238689</v>
      </c>
      <c r="N87" s="28">
        <v>10.155549407299</v>
      </c>
      <c r="O87" s="28">
        <v>4.7717781510729997</v>
      </c>
      <c r="P87" s="28">
        <v>9.5290636540600016</v>
      </c>
      <c r="Q87" s="28">
        <v>35.762930547708997</v>
      </c>
      <c r="R87" s="28">
        <v>77.009992280831</v>
      </c>
      <c r="S87" s="28">
        <v>139.172912596907</v>
      </c>
      <c r="T87" s="28">
        <v>398.39959765261597</v>
      </c>
      <c r="U87" s="28">
        <v>2810.378669007634</v>
      </c>
      <c r="V87" s="28">
        <v>45.191908247938997</v>
      </c>
      <c r="W87" s="28">
        <v>1475.6265728567889</v>
      </c>
    </row>
    <row r="90" spans="1:23" collapsed="1">
      <c r="A90" s="16" t="s">
        <v>124</v>
      </c>
      <c r="B90" s="7"/>
      <c r="C90" s="7"/>
      <c r="D90" s="7"/>
      <c r="E90" s="7"/>
      <c r="F90" s="7"/>
      <c r="G90" s="7"/>
      <c r="H90" s="7"/>
      <c r="I90" s="7"/>
      <c r="J90" s="7"/>
      <c r="K90" s="7"/>
      <c r="L90" s="7"/>
      <c r="M90" s="7"/>
      <c r="N90" s="7"/>
      <c r="O90" s="7"/>
      <c r="P90" s="7"/>
      <c r="Q90" s="7"/>
      <c r="R90" s="7"/>
      <c r="S90" s="7"/>
      <c r="T90" s="7"/>
      <c r="U90" s="7"/>
      <c r="V90" s="7"/>
      <c r="W90" s="7"/>
    </row>
    <row r="91" spans="1:23">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c r="A92" s="27" t="s">
        <v>36</v>
      </c>
      <c r="B92" s="27" t="s">
        <v>66</v>
      </c>
      <c r="C92" s="23">
        <v>0</v>
      </c>
      <c r="D92" s="23">
        <v>0</v>
      </c>
      <c r="E92" s="23">
        <v>0</v>
      </c>
      <c r="F92" s="23">
        <v>0</v>
      </c>
      <c r="G92" s="23">
        <v>0</v>
      </c>
      <c r="H92" s="23">
        <v>0</v>
      </c>
      <c r="I92" s="23">
        <v>0</v>
      </c>
      <c r="J92" s="23">
        <v>0</v>
      </c>
      <c r="K92" s="23">
        <v>0</v>
      </c>
      <c r="L92" s="23">
        <v>0</v>
      </c>
      <c r="M92" s="23">
        <v>0</v>
      </c>
      <c r="N92" s="23">
        <v>0</v>
      </c>
      <c r="O92" s="23">
        <v>0</v>
      </c>
      <c r="P92" s="23">
        <v>0</v>
      </c>
      <c r="Q92" s="23">
        <v>0</v>
      </c>
      <c r="R92" s="23">
        <v>0</v>
      </c>
      <c r="S92" s="23">
        <v>0</v>
      </c>
      <c r="T92" s="23">
        <v>0</v>
      </c>
      <c r="U92" s="23">
        <v>0</v>
      </c>
      <c r="V92" s="23">
        <v>0</v>
      </c>
      <c r="W92" s="23">
        <v>0</v>
      </c>
    </row>
    <row r="93" spans="1:23">
      <c r="A93" s="27" t="s">
        <v>36</v>
      </c>
      <c r="B93" s="27" t="s">
        <v>68</v>
      </c>
      <c r="C93" s="23">
        <v>0</v>
      </c>
      <c r="D93" s="23">
        <v>0</v>
      </c>
      <c r="E93" s="23">
        <v>0</v>
      </c>
      <c r="F93" s="23">
        <v>0</v>
      </c>
      <c r="G93" s="23">
        <v>0</v>
      </c>
      <c r="H93" s="23">
        <v>0</v>
      </c>
      <c r="I93" s="23">
        <v>0</v>
      </c>
      <c r="J93" s="23">
        <v>0</v>
      </c>
      <c r="K93" s="23">
        <v>0</v>
      </c>
      <c r="L93" s="23">
        <v>0</v>
      </c>
      <c r="M93" s="23">
        <v>0</v>
      </c>
      <c r="N93" s="23">
        <v>0</v>
      </c>
      <c r="O93" s="23">
        <v>0</v>
      </c>
      <c r="P93" s="23">
        <v>0</v>
      </c>
      <c r="Q93" s="23">
        <v>0</v>
      </c>
      <c r="R93" s="23">
        <v>0</v>
      </c>
      <c r="S93" s="23">
        <v>0</v>
      </c>
      <c r="T93" s="23">
        <v>0</v>
      </c>
      <c r="U93" s="23">
        <v>0</v>
      </c>
      <c r="V93" s="23">
        <v>0</v>
      </c>
      <c r="W93" s="23">
        <v>0</v>
      </c>
    </row>
    <row r="94" spans="1:23">
      <c r="A94" s="27" t="s">
        <v>36</v>
      </c>
      <c r="B94" s="27" t="s">
        <v>72</v>
      </c>
      <c r="C94" s="23">
        <v>0</v>
      </c>
      <c r="D94" s="23">
        <v>0</v>
      </c>
      <c r="E94" s="23">
        <v>0</v>
      </c>
      <c r="F94" s="23">
        <v>0</v>
      </c>
      <c r="G94" s="23">
        <v>0</v>
      </c>
      <c r="H94" s="23">
        <v>0</v>
      </c>
      <c r="I94" s="23">
        <v>0</v>
      </c>
      <c r="J94" s="23">
        <v>0</v>
      </c>
      <c r="K94" s="23">
        <v>0</v>
      </c>
      <c r="L94" s="23">
        <v>0</v>
      </c>
      <c r="M94" s="23">
        <v>0</v>
      </c>
      <c r="N94" s="23">
        <v>0</v>
      </c>
      <c r="O94" s="23">
        <v>0</v>
      </c>
      <c r="P94" s="23">
        <v>0</v>
      </c>
      <c r="Q94" s="23">
        <v>0</v>
      </c>
      <c r="R94" s="23">
        <v>0</v>
      </c>
      <c r="S94" s="23">
        <v>0</v>
      </c>
      <c r="T94" s="23">
        <v>0</v>
      </c>
      <c r="U94" s="23">
        <v>0</v>
      </c>
      <c r="V94" s="23">
        <v>0</v>
      </c>
      <c r="W94" s="23">
        <v>0</v>
      </c>
    </row>
    <row r="95" spans="1:23">
      <c r="A95" s="7"/>
      <c r="B95" s="7"/>
      <c r="C95" s="7"/>
      <c r="D95" s="7"/>
      <c r="E95" s="7"/>
      <c r="F95" s="7"/>
      <c r="G95" s="7"/>
      <c r="H95" s="7"/>
      <c r="I95" s="7"/>
      <c r="J95" s="7"/>
      <c r="K95" s="7"/>
      <c r="L95" s="7"/>
      <c r="M95" s="7"/>
      <c r="N95" s="7"/>
      <c r="O95" s="7"/>
      <c r="P95" s="7"/>
      <c r="Q95" s="7"/>
      <c r="R95" s="7"/>
      <c r="S95" s="7"/>
      <c r="T95" s="7"/>
      <c r="U95" s="7"/>
      <c r="V95" s="7"/>
      <c r="W95" s="7"/>
    </row>
    <row r="96" spans="1:23">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3">
      <c r="A97" s="27" t="s">
        <v>119</v>
      </c>
      <c r="B97" s="27" t="s">
        <v>66</v>
      </c>
      <c r="C97" s="23">
        <v>0</v>
      </c>
      <c r="D97" s="23">
        <v>0</v>
      </c>
      <c r="E97" s="23">
        <v>0</v>
      </c>
      <c r="F97" s="23">
        <v>0</v>
      </c>
      <c r="G97" s="23">
        <v>0</v>
      </c>
      <c r="H97" s="23">
        <v>0</v>
      </c>
      <c r="I97" s="23">
        <v>0</v>
      </c>
      <c r="J97" s="23">
        <v>0</v>
      </c>
      <c r="K97" s="23">
        <v>0</v>
      </c>
      <c r="L97" s="23">
        <v>0</v>
      </c>
      <c r="M97" s="23">
        <v>0</v>
      </c>
      <c r="N97" s="23">
        <v>0</v>
      </c>
      <c r="O97" s="23">
        <v>0</v>
      </c>
      <c r="P97" s="23">
        <v>0</v>
      </c>
      <c r="Q97" s="23">
        <v>0</v>
      </c>
      <c r="R97" s="23">
        <v>0</v>
      </c>
      <c r="S97" s="23">
        <v>0</v>
      </c>
      <c r="T97" s="23">
        <v>0</v>
      </c>
      <c r="U97" s="23">
        <v>0</v>
      </c>
      <c r="V97" s="23">
        <v>0</v>
      </c>
      <c r="W97" s="23">
        <v>0</v>
      </c>
    </row>
    <row r="98" spans="1:23">
      <c r="A98" s="27" t="s">
        <v>119</v>
      </c>
      <c r="B98" s="27" t="s">
        <v>68</v>
      </c>
      <c r="C98" s="23">
        <v>0</v>
      </c>
      <c r="D98" s="23">
        <v>0</v>
      </c>
      <c r="E98" s="23">
        <v>0</v>
      </c>
      <c r="F98" s="23">
        <v>0</v>
      </c>
      <c r="G98" s="23">
        <v>0</v>
      </c>
      <c r="H98" s="23">
        <v>0</v>
      </c>
      <c r="I98" s="23">
        <v>0</v>
      </c>
      <c r="J98" s="23">
        <v>0</v>
      </c>
      <c r="K98" s="23">
        <v>0</v>
      </c>
      <c r="L98" s="23">
        <v>0</v>
      </c>
      <c r="M98" s="23">
        <v>0</v>
      </c>
      <c r="N98" s="23">
        <v>0</v>
      </c>
      <c r="O98" s="23">
        <v>0</v>
      </c>
      <c r="P98" s="23">
        <v>0</v>
      </c>
      <c r="Q98" s="23">
        <v>0</v>
      </c>
      <c r="R98" s="23">
        <v>0</v>
      </c>
      <c r="S98" s="23">
        <v>0</v>
      </c>
      <c r="T98" s="23">
        <v>0</v>
      </c>
      <c r="U98" s="23">
        <v>0</v>
      </c>
      <c r="V98" s="23">
        <v>0</v>
      </c>
      <c r="W98" s="23">
        <v>0</v>
      </c>
    </row>
    <row r="99" spans="1:23">
      <c r="A99" s="27" t="s">
        <v>119</v>
      </c>
      <c r="B99" s="27" t="s">
        <v>72</v>
      </c>
      <c r="C99" s="23">
        <v>0</v>
      </c>
      <c r="D99" s="23">
        <v>0</v>
      </c>
      <c r="E99" s="23">
        <v>0</v>
      </c>
      <c r="F99" s="23">
        <v>0</v>
      </c>
      <c r="G99" s="23">
        <v>0</v>
      </c>
      <c r="H99" s="23">
        <v>0</v>
      </c>
      <c r="I99" s="23">
        <v>0</v>
      </c>
      <c r="J99" s="23">
        <v>0</v>
      </c>
      <c r="K99" s="23">
        <v>0</v>
      </c>
      <c r="L99" s="23">
        <v>0</v>
      </c>
      <c r="M99" s="23">
        <v>0</v>
      </c>
      <c r="N99" s="23">
        <v>0</v>
      </c>
      <c r="O99" s="23">
        <v>0</v>
      </c>
      <c r="P99" s="23">
        <v>0</v>
      </c>
      <c r="Q99" s="23">
        <v>0</v>
      </c>
      <c r="R99" s="23">
        <v>0</v>
      </c>
      <c r="S99" s="23">
        <v>0</v>
      </c>
      <c r="T99" s="23">
        <v>0</v>
      </c>
      <c r="U99" s="23">
        <v>0</v>
      </c>
      <c r="V99" s="23">
        <v>0</v>
      </c>
      <c r="W99" s="23">
        <v>0</v>
      </c>
    </row>
    <row r="100" spans="1:23">
      <c r="A100" s="7"/>
      <c r="B100" s="7"/>
      <c r="C100" s="7"/>
      <c r="D100" s="7"/>
      <c r="E100" s="7"/>
      <c r="F100" s="7"/>
      <c r="G100" s="7"/>
      <c r="H100" s="7"/>
      <c r="I100" s="7"/>
      <c r="J100" s="7"/>
      <c r="K100" s="7"/>
      <c r="L100" s="7"/>
      <c r="M100" s="7"/>
      <c r="N100" s="7"/>
      <c r="O100" s="7"/>
      <c r="P100" s="7"/>
      <c r="Q100" s="7"/>
      <c r="R100" s="7"/>
      <c r="S100" s="7"/>
      <c r="T100" s="7"/>
      <c r="U100" s="7"/>
      <c r="V100" s="7"/>
      <c r="W100" s="7"/>
    </row>
    <row r="101" spans="1:23">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3">
      <c r="A102" s="27" t="s">
        <v>120</v>
      </c>
      <c r="B102" s="27" t="s">
        <v>66</v>
      </c>
      <c r="C102" s="23">
        <v>0</v>
      </c>
      <c r="D102" s="23">
        <v>0</v>
      </c>
      <c r="E102" s="23">
        <v>0</v>
      </c>
      <c r="F102" s="23">
        <v>0</v>
      </c>
      <c r="G102" s="23">
        <v>0</v>
      </c>
      <c r="H102" s="23">
        <v>0</v>
      </c>
      <c r="I102" s="23">
        <v>0</v>
      </c>
      <c r="J102" s="23">
        <v>0</v>
      </c>
      <c r="K102" s="23">
        <v>0</v>
      </c>
      <c r="L102" s="23">
        <v>0</v>
      </c>
      <c r="M102" s="23">
        <v>0</v>
      </c>
      <c r="N102" s="23">
        <v>0</v>
      </c>
      <c r="O102" s="23">
        <v>0</v>
      </c>
      <c r="P102" s="23">
        <v>0</v>
      </c>
      <c r="Q102" s="23">
        <v>0</v>
      </c>
      <c r="R102" s="23">
        <v>0</v>
      </c>
      <c r="S102" s="23">
        <v>0</v>
      </c>
      <c r="T102" s="23">
        <v>0</v>
      </c>
      <c r="U102" s="23">
        <v>0</v>
      </c>
      <c r="V102" s="23">
        <v>0</v>
      </c>
      <c r="W102" s="23">
        <v>0</v>
      </c>
    </row>
    <row r="103" spans="1:23">
      <c r="A103" s="27" t="s">
        <v>120</v>
      </c>
      <c r="B103" s="27" t="s">
        <v>68</v>
      </c>
      <c r="C103" s="23">
        <v>0</v>
      </c>
      <c r="D103" s="23">
        <v>0</v>
      </c>
      <c r="E103" s="23">
        <v>0</v>
      </c>
      <c r="F103" s="23">
        <v>0</v>
      </c>
      <c r="G103" s="23">
        <v>0</v>
      </c>
      <c r="H103" s="23">
        <v>0</v>
      </c>
      <c r="I103" s="23">
        <v>0</v>
      </c>
      <c r="J103" s="23">
        <v>0</v>
      </c>
      <c r="K103" s="23">
        <v>0</v>
      </c>
      <c r="L103" s="23">
        <v>0</v>
      </c>
      <c r="M103" s="23">
        <v>0</v>
      </c>
      <c r="N103" s="23">
        <v>0</v>
      </c>
      <c r="O103" s="23">
        <v>0</v>
      </c>
      <c r="P103" s="23">
        <v>0</v>
      </c>
      <c r="Q103" s="23">
        <v>0</v>
      </c>
      <c r="R103" s="23">
        <v>0</v>
      </c>
      <c r="S103" s="23">
        <v>0</v>
      </c>
      <c r="T103" s="23">
        <v>0</v>
      </c>
      <c r="U103" s="23">
        <v>0</v>
      </c>
      <c r="V103" s="23">
        <v>0</v>
      </c>
      <c r="W103" s="23">
        <v>0</v>
      </c>
    </row>
    <row r="104" spans="1:23">
      <c r="A104" s="27" t="s">
        <v>120</v>
      </c>
      <c r="B104" s="27" t="s">
        <v>72</v>
      </c>
      <c r="C104" s="23">
        <v>0</v>
      </c>
      <c r="D104" s="23">
        <v>0</v>
      </c>
      <c r="E104" s="23">
        <v>0</v>
      </c>
      <c r="F104" s="23">
        <v>0</v>
      </c>
      <c r="G104" s="23">
        <v>0</v>
      </c>
      <c r="H104" s="23">
        <v>0</v>
      </c>
      <c r="I104" s="23">
        <v>0</v>
      </c>
      <c r="J104" s="23">
        <v>0</v>
      </c>
      <c r="K104" s="23">
        <v>0</v>
      </c>
      <c r="L104" s="23">
        <v>0</v>
      </c>
      <c r="M104" s="23">
        <v>0</v>
      </c>
      <c r="N104" s="23">
        <v>0</v>
      </c>
      <c r="O104" s="23">
        <v>0</v>
      </c>
      <c r="P104" s="23">
        <v>0</v>
      </c>
      <c r="Q104" s="23">
        <v>0</v>
      </c>
      <c r="R104" s="23">
        <v>0</v>
      </c>
      <c r="S104" s="23">
        <v>0</v>
      </c>
      <c r="T104" s="23">
        <v>0</v>
      </c>
      <c r="U104" s="23">
        <v>0</v>
      </c>
      <c r="V104" s="23">
        <v>0</v>
      </c>
      <c r="W104" s="23">
        <v>0</v>
      </c>
    </row>
    <row r="105" spans="1:23">
      <c r="A105" s="7"/>
      <c r="B105" s="7"/>
      <c r="C105" s="7"/>
      <c r="D105" s="7"/>
      <c r="E105" s="7"/>
      <c r="F105" s="7"/>
      <c r="G105" s="7"/>
      <c r="H105" s="7"/>
      <c r="I105" s="7"/>
      <c r="J105" s="7"/>
      <c r="K105" s="7"/>
      <c r="L105" s="7"/>
      <c r="M105" s="7"/>
      <c r="N105" s="7"/>
      <c r="O105" s="7"/>
      <c r="P105" s="7"/>
      <c r="Q105" s="7"/>
      <c r="R105" s="7"/>
      <c r="S105" s="7"/>
      <c r="T105" s="7"/>
      <c r="U105" s="7"/>
      <c r="V105" s="7"/>
      <c r="W105" s="7"/>
    </row>
    <row r="106" spans="1:23">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3">
      <c r="A107" s="27" t="s">
        <v>121</v>
      </c>
      <c r="B107" s="27" t="s">
        <v>66</v>
      </c>
      <c r="C107" s="23">
        <v>0</v>
      </c>
      <c r="D107" s="23">
        <v>0</v>
      </c>
      <c r="E107" s="23">
        <v>0</v>
      </c>
      <c r="F107" s="23">
        <v>0</v>
      </c>
      <c r="G107" s="23">
        <v>0</v>
      </c>
      <c r="H107" s="23">
        <v>0</v>
      </c>
      <c r="I107" s="23">
        <v>0</v>
      </c>
      <c r="J107" s="23">
        <v>0</v>
      </c>
      <c r="K107" s="23">
        <v>0</v>
      </c>
      <c r="L107" s="23">
        <v>0</v>
      </c>
      <c r="M107" s="23">
        <v>0</v>
      </c>
      <c r="N107" s="23">
        <v>0</v>
      </c>
      <c r="O107" s="23">
        <v>0</v>
      </c>
      <c r="P107" s="23">
        <v>0</v>
      </c>
      <c r="Q107" s="23">
        <v>0</v>
      </c>
      <c r="R107" s="23">
        <v>0</v>
      </c>
      <c r="S107" s="23">
        <v>0</v>
      </c>
      <c r="T107" s="23">
        <v>0</v>
      </c>
      <c r="U107" s="23">
        <v>0</v>
      </c>
      <c r="V107" s="23">
        <v>0</v>
      </c>
      <c r="W107" s="23">
        <v>0</v>
      </c>
    </row>
    <row r="108" spans="1:23">
      <c r="A108" s="27" t="s">
        <v>121</v>
      </c>
      <c r="B108" s="27" t="s">
        <v>68</v>
      </c>
      <c r="C108" s="23">
        <v>0</v>
      </c>
      <c r="D108" s="23">
        <v>0</v>
      </c>
      <c r="E108" s="23">
        <v>0</v>
      </c>
      <c r="F108" s="23">
        <v>0</v>
      </c>
      <c r="G108" s="23">
        <v>0</v>
      </c>
      <c r="H108" s="23">
        <v>0</v>
      </c>
      <c r="I108" s="23">
        <v>0</v>
      </c>
      <c r="J108" s="23">
        <v>0</v>
      </c>
      <c r="K108" s="23">
        <v>0</v>
      </c>
      <c r="L108" s="23">
        <v>0</v>
      </c>
      <c r="M108" s="23">
        <v>0</v>
      </c>
      <c r="N108" s="23">
        <v>0</v>
      </c>
      <c r="O108" s="23">
        <v>0</v>
      </c>
      <c r="P108" s="23">
        <v>0</v>
      </c>
      <c r="Q108" s="23">
        <v>0</v>
      </c>
      <c r="R108" s="23">
        <v>0</v>
      </c>
      <c r="S108" s="23">
        <v>0</v>
      </c>
      <c r="T108" s="23">
        <v>0</v>
      </c>
      <c r="U108" s="23">
        <v>0</v>
      </c>
      <c r="V108" s="23">
        <v>0</v>
      </c>
      <c r="W108" s="23">
        <v>0</v>
      </c>
    </row>
    <row r="109" spans="1:23">
      <c r="A109" s="27" t="s">
        <v>121</v>
      </c>
      <c r="B109" s="27" t="s">
        <v>72</v>
      </c>
      <c r="C109" s="23">
        <v>0</v>
      </c>
      <c r="D109" s="23">
        <v>0</v>
      </c>
      <c r="E109" s="23">
        <v>0</v>
      </c>
      <c r="F109" s="23">
        <v>0</v>
      </c>
      <c r="G109" s="23">
        <v>0</v>
      </c>
      <c r="H109" s="23">
        <v>0</v>
      </c>
      <c r="I109" s="23">
        <v>0</v>
      </c>
      <c r="J109" s="23">
        <v>0</v>
      </c>
      <c r="K109" s="23">
        <v>0</v>
      </c>
      <c r="L109" s="23">
        <v>0</v>
      </c>
      <c r="M109" s="23">
        <v>0</v>
      </c>
      <c r="N109" s="23">
        <v>0</v>
      </c>
      <c r="O109" s="23">
        <v>0</v>
      </c>
      <c r="P109" s="23">
        <v>0</v>
      </c>
      <c r="Q109" s="23">
        <v>0</v>
      </c>
      <c r="R109" s="23">
        <v>0</v>
      </c>
      <c r="S109" s="23">
        <v>0</v>
      </c>
      <c r="T109" s="23">
        <v>0</v>
      </c>
      <c r="U109" s="23">
        <v>0</v>
      </c>
      <c r="V109" s="23">
        <v>0</v>
      </c>
      <c r="W109" s="23">
        <v>0</v>
      </c>
    </row>
    <row r="110" spans="1:23">
      <c r="A110" s="7"/>
      <c r="B110" s="7"/>
      <c r="C110" s="7"/>
      <c r="D110" s="7"/>
      <c r="E110" s="7"/>
      <c r="F110" s="7"/>
      <c r="G110" s="7"/>
      <c r="H110" s="7"/>
      <c r="I110" s="7"/>
      <c r="J110" s="7"/>
      <c r="K110" s="7"/>
      <c r="L110" s="7"/>
      <c r="M110" s="7"/>
      <c r="N110" s="7"/>
      <c r="O110" s="7"/>
      <c r="P110" s="7"/>
      <c r="Q110" s="7"/>
      <c r="R110" s="7"/>
      <c r="S110" s="7"/>
      <c r="T110" s="7"/>
      <c r="U110" s="7"/>
      <c r="V110" s="7"/>
      <c r="W110" s="7"/>
    </row>
    <row r="111" spans="1:23">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3">
      <c r="A112" s="27" t="s">
        <v>122</v>
      </c>
      <c r="B112" s="27" t="s">
        <v>66</v>
      </c>
      <c r="C112" s="23">
        <v>0</v>
      </c>
      <c r="D112" s="23">
        <v>0</v>
      </c>
      <c r="E112" s="23">
        <v>0</v>
      </c>
      <c r="F112" s="23">
        <v>0</v>
      </c>
      <c r="G112" s="23">
        <v>0</v>
      </c>
      <c r="H112" s="23">
        <v>0</v>
      </c>
      <c r="I112" s="23">
        <v>0</v>
      </c>
      <c r="J112" s="23">
        <v>0</v>
      </c>
      <c r="K112" s="23">
        <v>0</v>
      </c>
      <c r="L112" s="23">
        <v>0</v>
      </c>
      <c r="M112" s="23">
        <v>0</v>
      </c>
      <c r="N112" s="23">
        <v>0</v>
      </c>
      <c r="O112" s="23">
        <v>0</v>
      </c>
      <c r="P112" s="23">
        <v>0</v>
      </c>
      <c r="Q112" s="23">
        <v>0</v>
      </c>
      <c r="R112" s="23">
        <v>0</v>
      </c>
      <c r="S112" s="23">
        <v>0</v>
      </c>
      <c r="T112" s="23">
        <v>0</v>
      </c>
      <c r="U112" s="23">
        <v>0</v>
      </c>
      <c r="V112" s="23">
        <v>0</v>
      </c>
      <c r="W112" s="23">
        <v>0</v>
      </c>
    </row>
    <row r="113" spans="1:23">
      <c r="A113" s="27" t="s">
        <v>122</v>
      </c>
      <c r="B113" s="27" t="s">
        <v>68</v>
      </c>
      <c r="C113" s="23">
        <v>0</v>
      </c>
      <c r="D113" s="23">
        <v>0</v>
      </c>
      <c r="E113" s="23">
        <v>0</v>
      </c>
      <c r="F113" s="23">
        <v>0</v>
      </c>
      <c r="G113" s="23">
        <v>0</v>
      </c>
      <c r="H113" s="23">
        <v>0</v>
      </c>
      <c r="I113" s="23">
        <v>0</v>
      </c>
      <c r="J113" s="23">
        <v>0</v>
      </c>
      <c r="K113" s="23">
        <v>0</v>
      </c>
      <c r="L113" s="23">
        <v>0</v>
      </c>
      <c r="M113" s="23">
        <v>0</v>
      </c>
      <c r="N113" s="23">
        <v>0</v>
      </c>
      <c r="O113" s="23">
        <v>0</v>
      </c>
      <c r="P113" s="23">
        <v>0</v>
      </c>
      <c r="Q113" s="23">
        <v>0</v>
      </c>
      <c r="R113" s="23">
        <v>0</v>
      </c>
      <c r="S113" s="23">
        <v>0</v>
      </c>
      <c r="T113" s="23">
        <v>0</v>
      </c>
      <c r="U113" s="23">
        <v>0</v>
      </c>
      <c r="V113" s="23">
        <v>0</v>
      </c>
      <c r="W113" s="23">
        <v>0</v>
      </c>
    </row>
    <row r="114" spans="1:23">
      <c r="A114" s="27" t="s">
        <v>122</v>
      </c>
      <c r="B114" s="27" t="s">
        <v>72</v>
      </c>
      <c r="C114" s="23">
        <v>0</v>
      </c>
      <c r="D114" s="23">
        <v>0</v>
      </c>
      <c r="E114" s="23">
        <v>0</v>
      </c>
      <c r="F114" s="23">
        <v>0</v>
      </c>
      <c r="G114" s="23">
        <v>0</v>
      </c>
      <c r="H114" s="23">
        <v>0</v>
      </c>
      <c r="I114" s="23">
        <v>0</v>
      </c>
      <c r="J114" s="23">
        <v>0</v>
      </c>
      <c r="K114" s="23">
        <v>0</v>
      </c>
      <c r="L114" s="23">
        <v>0</v>
      </c>
      <c r="M114" s="23">
        <v>0</v>
      </c>
      <c r="N114" s="23">
        <v>0</v>
      </c>
      <c r="O114" s="23">
        <v>0</v>
      </c>
      <c r="P114" s="23">
        <v>0</v>
      </c>
      <c r="Q114" s="23">
        <v>0</v>
      </c>
      <c r="R114" s="23">
        <v>0</v>
      </c>
      <c r="S114" s="23">
        <v>0</v>
      </c>
      <c r="T114" s="23">
        <v>0</v>
      </c>
      <c r="U114" s="23">
        <v>0</v>
      </c>
      <c r="V114" s="23">
        <v>0</v>
      </c>
      <c r="W114" s="23">
        <v>0</v>
      </c>
    </row>
    <row r="115" spans="1:23">
      <c r="A115" s="7"/>
      <c r="B115" s="7"/>
      <c r="C115" s="7"/>
      <c r="D115" s="7"/>
      <c r="E115" s="7"/>
      <c r="F115" s="7"/>
      <c r="G115" s="7"/>
      <c r="H115" s="7"/>
      <c r="I115" s="7"/>
      <c r="J115" s="7"/>
      <c r="K115" s="7"/>
      <c r="L115" s="7"/>
      <c r="M115" s="7"/>
      <c r="N115" s="7"/>
      <c r="O115" s="7"/>
      <c r="P115" s="7"/>
      <c r="Q115" s="7"/>
      <c r="R115" s="7"/>
      <c r="S115" s="7"/>
      <c r="T115" s="7"/>
      <c r="U115" s="7"/>
      <c r="V115" s="7"/>
      <c r="W115" s="7"/>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0</v>
      </c>
      <c r="D117" s="23">
        <v>0</v>
      </c>
      <c r="E117" s="23">
        <v>0</v>
      </c>
      <c r="F117" s="23">
        <v>0</v>
      </c>
      <c r="G117" s="23">
        <v>0</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row>
    <row r="118" spans="1:23">
      <c r="A118" s="27" t="s">
        <v>123</v>
      </c>
      <c r="B118" s="27" t="s">
        <v>68</v>
      </c>
      <c r="C118" s="23">
        <v>0</v>
      </c>
      <c r="D118" s="23">
        <v>0</v>
      </c>
      <c r="E118" s="23">
        <v>0</v>
      </c>
      <c r="F118" s="23">
        <v>0</v>
      </c>
      <c r="G118" s="23">
        <v>0</v>
      </c>
      <c r="H118" s="23">
        <v>0</v>
      </c>
      <c r="I118" s="23">
        <v>0</v>
      </c>
      <c r="J118" s="23">
        <v>0</v>
      </c>
      <c r="K118" s="23">
        <v>0</v>
      </c>
      <c r="L118" s="23">
        <v>0</v>
      </c>
      <c r="M118" s="23">
        <v>0</v>
      </c>
      <c r="N118" s="23">
        <v>0</v>
      </c>
      <c r="O118" s="23">
        <v>0</v>
      </c>
      <c r="P118" s="23">
        <v>0</v>
      </c>
      <c r="Q118" s="23">
        <v>0</v>
      </c>
      <c r="R118" s="23">
        <v>0</v>
      </c>
      <c r="S118" s="23">
        <v>0</v>
      </c>
      <c r="T118" s="23">
        <v>0</v>
      </c>
      <c r="U118" s="23">
        <v>0</v>
      </c>
      <c r="V118" s="23">
        <v>0</v>
      </c>
      <c r="W118" s="23">
        <v>0</v>
      </c>
    </row>
    <row r="119" spans="1:23">
      <c r="A119" s="27" t="s">
        <v>123</v>
      </c>
      <c r="B119" s="27" t="s">
        <v>72</v>
      </c>
      <c r="C119" s="23">
        <v>0</v>
      </c>
      <c r="D119" s="23">
        <v>0</v>
      </c>
      <c r="E119" s="23">
        <v>0</v>
      </c>
      <c r="F119" s="23">
        <v>0</v>
      </c>
      <c r="G119" s="23">
        <v>0</v>
      </c>
      <c r="H119" s="23">
        <v>0</v>
      </c>
      <c r="I119" s="23">
        <v>0</v>
      </c>
      <c r="J119" s="23">
        <v>0</v>
      </c>
      <c r="K119" s="23">
        <v>0</v>
      </c>
      <c r="L119" s="23">
        <v>0</v>
      </c>
      <c r="M119" s="23">
        <v>0</v>
      </c>
      <c r="N119" s="23">
        <v>0</v>
      </c>
      <c r="O119" s="23">
        <v>0</v>
      </c>
      <c r="P119" s="23">
        <v>0</v>
      </c>
      <c r="Q119" s="23">
        <v>0</v>
      </c>
      <c r="R119" s="23">
        <v>0</v>
      </c>
      <c r="S119" s="23">
        <v>0</v>
      </c>
      <c r="T119" s="23">
        <v>0</v>
      </c>
      <c r="U119" s="23">
        <v>0</v>
      </c>
      <c r="V119" s="23">
        <v>0</v>
      </c>
      <c r="W119" s="23">
        <v>0</v>
      </c>
    </row>
    <row r="121" spans="1:23" collapsed="1"/>
    <row r="122" spans="1:23">
      <c r="A122" s="7" t="s">
        <v>93</v>
      </c>
    </row>
  </sheetData>
  <sheetProtection algorithmName="SHA-512" hashValue="4LK+eZhmV5NJ+urp5y88QWBB+fayKMMIQxlw4woz/4MxFUYrHhXGAwShNZIt30C2AVc5q+feU8EyNhUk5KoKGw==" saltValue="w+o9047lgskDAkTz+bvn8w=="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B14891"/>
  </sheetPr>
  <dimension ref="A1:W90"/>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150</v>
      </c>
      <c r="B1" s="17"/>
      <c r="C1" s="17"/>
      <c r="D1" s="17"/>
      <c r="E1" s="17"/>
      <c r="F1" s="17"/>
      <c r="G1" s="17"/>
      <c r="H1" s="17"/>
      <c r="I1" s="17"/>
      <c r="J1" s="17"/>
      <c r="K1" s="17"/>
      <c r="L1" s="17"/>
      <c r="M1" s="17"/>
      <c r="N1" s="17"/>
      <c r="O1" s="17"/>
      <c r="P1" s="17"/>
      <c r="Q1" s="17"/>
      <c r="R1" s="17"/>
      <c r="S1" s="17"/>
      <c r="T1" s="17"/>
      <c r="U1" s="17"/>
      <c r="V1" s="17"/>
      <c r="W1" s="17"/>
    </row>
    <row r="2" spans="1:23">
      <c r="A2" s="26" t="s">
        <v>135</v>
      </c>
      <c r="B2" s="16" t="s">
        <v>136</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0</v>
      </c>
      <c r="D6" s="23">
        <v>0</v>
      </c>
      <c r="E6" s="23">
        <v>0</v>
      </c>
      <c r="F6" s="23">
        <v>0</v>
      </c>
      <c r="G6" s="23">
        <v>0</v>
      </c>
      <c r="H6" s="23">
        <v>0</v>
      </c>
      <c r="I6" s="23">
        <v>0</v>
      </c>
      <c r="J6" s="23">
        <v>0</v>
      </c>
      <c r="K6" s="23">
        <v>0</v>
      </c>
      <c r="L6" s="23">
        <v>0</v>
      </c>
      <c r="M6" s="23">
        <v>0</v>
      </c>
      <c r="N6" s="23">
        <v>0</v>
      </c>
      <c r="O6" s="23">
        <v>0</v>
      </c>
      <c r="P6" s="23">
        <v>0</v>
      </c>
      <c r="Q6" s="23">
        <v>0</v>
      </c>
      <c r="R6" s="23">
        <v>0</v>
      </c>
      <c r="S6" s="23">
        <v>0</v>
      </c>
      <c r="T6" s="23">
        <v>0</v>
      </c>
      <c r="U6" s="23">
        <v>0</v>
      </c>
      <c r="V6" s="23">
        <v>0</v>
      </c>
      <c r="W6" s="23">
        <v>0</v>
      </c>
    </row>
    <row r="7" spans="1:23">
      <c r="A7" s="27" t="s">
        <v>36</v>
      </c>
      <c r="B7" s="27" t="s">
        <v>67</v>
      </c>
      <c r="C7" s="23">
        <v>0</v>
      </c>
      <c r="D7" s="23">
        <v>0</v>
      </c>
      <c r="E7" s="23">
        <v>0</v>
      </c>
      <c r="F7" s="23">
        <v>0</v>
      </c>
      <c r="G7" s="23">
        <v>0</v>
      </c>
      <c r="H7" s="23">
        <v>0</v>
      </c>
      <c r="I7" s="23">
        <v>0</v>
      </c>
      <c r="J7" s="23">
        <v>0</v>
      </c>
      <c r="K7" s="23">
        <v>0</v>
      </c>
      <c r="L7" s="23">
        <v>0</v>
      </c>
      <c r="M7" s="23">
        <v>0</v>
      </c>
      <c r="N7" s="23">
        <v>0</v>
      </c>
      <c r="O7" s="23">
        <v>0</v>
      </c>
      <c r="P7" s="23">
        <v>0</v>
      </c>
      <c r="Q7" s="23">
        <v>0</v>
      </c>
      <c r="R7" s="23">
        <v>0</v>
      </c>
      <c r="S7" s="23">
        <v>0</v>
      </c>
      <c r="T7" s="23">
        <v>0</v>
      </c>
      <c r="U7" s="23">
        <v>0</v>
      </c>
      <c r="V7" s="23">
        <v>0</v>
      </c>
      <c r="W7" s="23">
        <v>0</v>
      </c>
    </row>
    <row r="8" spans="1:23">
      <c r="A8" s="27" t="s">
        <v>36</v>
      </c>
      <c r="B8" s="27" t="s">
        <v>18</v>
      </c>
      <c r="C8" s="23">
        <v>1.482201479440554E-4</v>
      </c>
      <c r="D8" s="23">
        <v>1.3736806992085358E-4</v>
      </c>
      <c r="E8" s="23">
        <v>1.2764603708964389E-4</v>
      </c>
      <c r="F8" s="23">
        <v>1.179647996020632E-4</v>
      </c>
      <c r="G8" s="23">
        <v>1.09327895462984E-4</v>
      </c>
      <c r="H8" s="23">
        <v>1.013233504120335E-4</v>
      </c>
      <c r="I8" s="23">
        <v>9.4152332140891399E-5</v>
      </c>
      <c r="J8" s="23">
        <v>8.7011404711821087E-5</v>
      </c>
      <c r="K8" s="23">
        <v>8.0640782593717004E-5</v>
      </c>
      <c r="L8" s="23">
        <v>7.4736591586639008E-5</v>
      </c>
      <c r="M8" s="23">
        <v>6.9447213949487698E-5</v>
      </c>
      <c r="N8" s="23">
        <v>9.9584400383184493E-5</v>
      </c>
      <c r="O8" s="23">
        <v>1.014139079129159E-4</v>
      </c>
      <c r="P8" s="23">
        <v>9.3988792929734671E-5</v>
      </c>
      <c r="Q8" s="23">
        <v>1.1011245423410494E-4</v>
      </c>
      <c r="R8" s="23">
        <v>1.4021304453799347E-4</v>
      </c>
      <c r="S8" s="23">
        <v>1.9953491145474319E-4</v>
      </c>
      <c r="T8" s="23">
        <v>1.8921178284843736E-4</v>
      </c>
      <c r="U8" s="23">
        <v>2.0203145075309588E-4</v>
      </c>
      <c r="V8" s="23">
        <v>2.2416446149332701E-4</v>
      </c>
      <c r="W8" s="23">
        <v>2.0775204887670502E-4</v>
      </c>
    </row>
    <row r="9" spans="1:23">
      <c r="A9" s="27" t="s">
        <v>36</v>
      </c>
      <c r="B9" s="27" t="s">
        <v>28</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row>
    <row r="10" spans="1:23">
      <c r="A10" s="27" t="s">
        <v>36</v>
      </c>
      <c r="B10" s="27" t="s">
        <v>62</v>
      </c>
      <c r="C10" s="23">
        <v>1.474259200908021E-4</v>
      </c>
      <c r="D10" s="23">
        <v>1.3663199220947559E-4</v>
      </c>
      <c r="E10" s="23">
        <v>1.269620542477683E-4</v>
      </c>
      <c r="F10" s="23">
        <v>1.1733269303054119E-4</v>
      </c>
      <c r="G10" s="23">
        <v>1.0874206917068369E-4</v>
      </c>
      <c r="H10" s="23">
        <v>1.0078041594463181E-4</v>
      </c>
      <c r="I10" s="23">
        <v>9.3647823100303498E-5</v>
      </c>
      <c r="J10" s="23">
        <v>8.6545159858261196E-5</v>
      </c>
      <c r="K10" s="23">
        <v>8.0208674297156402E-5</v>
      </c>
      <c r="L10" s="23">
        <v>7.4336120506838694E-5</v>
      </c>
      <c r="M10" s="23">
        <v>6.9075085649694407E-5</v>
      </c>
      <c r="N10" s="23">
        <v>6.3836127011440404E-5</v>
      </c>
      <c r="O10" s="23">
        <v>6.64609649863306E-5</v>
      </c>
      <c r="P10" s="23">
        <v>6.1594962708413795E-5</v>
      </c>
      <c r="Q10" s="23">
        <v>1.092373441739276E-4</v>
      </c>
      <c r="R10" s="23">
        <v>2.1436471972560475E-4</v>
      </c>
      <c r="S10" s="23">
        <v>3.3722334852304245E-4</v>
      </c>
      <c r="T10" s="23">
        <v>3.1253322278656896E-4</v>
      </c>
      <c r="U10" s="23">
        <v>2.9041412149523208E-4</v>
      </c>
      <c r="V10" s="23">
        <v>3734.2545228230952</v>
      </c>
      <c r="W10" s="23">
        <v>3460.8475535123707</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2.2654880893816869E-3</v>
      </c>
      <c r="D12" s="23">
        <v>2.0996182407300459E-3</v>
      </c>
      <c r="E12" s="23">
        <v>18012.461991919063</v>
      </c>
      <c r="F12" s="23">
        <v>33202.795883014929</v>
      </c>
      <c r="G12" s="23">
        <v>46033.340717913365</v>
      </c>
      <c r="H12" s="23">
        <v>56692.663540452239</v>
      </c>
      <c r="I12" s="23">
        <v>65626.530544738387</v>
      </c>
      <c r="J12" s="23">
        <v>72371.383728568078</v>
      </c>
      <c r="K12" s="23">
        <v>77882.137764323619</v>
      </c>
      <c r="L12" s="23">
        <v>82110.87745987266</v>
      </c>
      <c r="M12" s="23">
        <v>85481.063445084816</v>
      </c>
      <c r="N12" s="23">
        <v>87339.777396680947</v>
      </c>
      <c r="O12" s="23">
        <v>88246.228703105604</v>
      </c>
      <c r="P12" s="23">
        <v>88798.939692843225</v>
      </c>
      <c r="Q12" s="23">
        <v>88996.832398282393</v>
      </c>
      <c r="R12" s="23">
        <v>90025.195952742361</v>
      </c>
      <c r="S12" s="23">
        <v>89153.798447941954</v>
      </c>
      <c r="T12" s="23">
        <v>87622.60972686157</v>
      </c>
      <c r="U12" s="23">
        <v>91996.625662817678</v>
      </c>
      <c r="V12" s="23">
        <v>105581.07655578078</v>
      </c>
      <c r="W12" s="23">
        <v>97850.858441318356</v>
      </c>
    </row>
    <row r="13" spans="1:23">
      <c r="A13" s="27" t="s">
        <v>36</v>
      </c>
      <c r="B13" s="27" t="s">
        <v>64</v>
      </c>
      <c r="C13" s="23">
        <v>4.5486856953664206E-4</v>
      </c>
      <c r="D13" s="23">
        <v>4.2156493790906484E-4</v>
      </c>
      <c r="E13" s="23">
        <v>4.008776765140104E-4</v>
      </c>
      <c r="F13" s="23">
        <v>4.0731035357758358E-4</v>
      </c>
      <c r="G13" s="23">
        <v>6.7560662591024685E-4</v>
      </c>
      <c r="H13" s="23">
        <v>6.6137053234315588E-4</v>
      </c>
      <c r="I13" s="23">
        <v>6.8044465798192241E-4</v>
      </c>
      <c r="J13" s="23">
        <v>6.2883673907369723E-4</v>
      </c>
      <c r="K13" s="23">
        <v>5.8279586372077762E-4</v>
      </c>
      <c r="L13" s="23">
        <v>8.4835010653865279E-4</v>
      </c>
      <c r="M13" s="23">
        <v>2.1531942100517388E-3</v>
      </c>
      <c r="N13" s="23">
        <v>2.0749957428175059E-3</v>
      </c>
      <c r="O13" s="23">
        <v>413.79175788126753</v>
      </c>
      <c r="P13" s="23">
        <v>383.49560378769434</v>
      </c>
      <c r="Q13" s="23">
        <v>356.35455080377545</v>
      </c>
      <c r="R13" s="23">
        <v>8082.9096997554052</v>
      </c>
      <c r="S13" s="23">
        <v>16058.191990040239</v>
      </c>
      <c r="T13" s="23">
        <v>31123.389787450804</v>
      </c>
      <c r="U13" s="23">
        <v>42752.792145012398</v>
      </c>
      <c r="V13" s="23">
        <v>48869.175702545574</v>
      </c>
      <c r="W13" s="23">
        <v>45920.720405625376</v>
      </c>
    </row>
    <row r="14" spans="1:23">
      <c r="A14" s="27" t="s">
        <v>36</v>
      </c>
      <c r="B14" s="27" t="s">
        <v>32</v>
      </c>
      <c r="C14" s="23">
        <v>9.407700144522641E-4</v>
      </c>
      <c r="D14" s="23">
        <v>8.7189064993713791E-4</v>
      </c>
      <c r="E14" s="23">
        <v>8.10183809848335E-4</v>
      </c>
      <c r="F14" s="23">
        <v>7.4873590241172406E-4</v>
      </c>
      <c r="G14" s="23">
        <v>6.9391649665312698E-4</v>
      </c>
      <c r="H14" s="23">
        <v>8.3219144597826108E-4</v>
      </c>
      <c r="I14" s="23">
        <v>9.7046111034921104E-4</v>
      </c>
      <c r="J14" s="23">
        <v>1.000256680272764E-3</v>
      </c>
      <c r="K14" s="23">
        <v>9.2702194337555095E-4</v>
      </c>
      <c r="L14" s="23">
        <v>1.4033572819129221E-3</v>
      </c>
      <c r="M14" s="23">
        <v>8.6324732682536097E-4</v>
      </c>
      <c r="N14" s="23">
        <v>7.9777484861872304E-4</v>
      </c>
      <c r="O14" s="23">
        <v>7.393650101301919E-4</v>
      </c>
      <c r="P14" s="23">
        <v>6.8523170309431791E-4</v>
      </c>
      <c r="Q14" s="23">
        <v>3228.8484080705844</v>
      </c>
      <c r="R14" s="23">
        <v>15392.824657969015</v>
      </c>
      <c r="S14" s="23">
        <v>26772.516731549411</v>
      </c>
      <c r="T14" s="23">
        <v>24812.341648169513</v>
      </c>
      <c r="U14" s="23">
        <v>23056.282905685279</v>
      </c>
      <c r="V14" s="23">
        <v>67175.537160797132</v>
      </c>
      <c r="W14" s="23">
        <v>62257.216839722561</v>
      </c>
    </row>
    <row r="15" spans="1:23">
      <c r="A15" s="27" t="s">
        <v>36</v>
      </c>
      <c r="B15" s="27" t="s">
        <v>69</v>
      </c>
      <c r="C15" s="23">
        <v>0</v>
      </c>
      <c r="D15" s="23">
        <v>0</v>
      </c>
      <c r="E15" s="23">
        <v>1.0316377910267991E-3</v>
      </c>
      <c r="F15" s="23">
        <v>9.5339383857977102E-4</v>
      </c>
      <c r="G15" s="23">
        <v>8.9588057387078297E-4</v>
      </c>
      <c r="H15" s="23">
        <v>8.6031706083370297E-4</v>
      </c>
      <c r="I15" s="23">
        <v>8.09459763697925E-4</v>
      </c>
      <c r="J15" s="23">
        <v>7.7022283120061407E-4</v>
      </c>
      <c r="K15" s="23">
        <v>7.8841357795014994E-4</v>
      </c>
      <c r="L15" s="23">
        <v>8.0597819895051389E-4</v>
      </c>
      <c r="M15" s="23">
        <v>8.5105104431177909E-4</v>
      </c>
      <c r="N15" s="23">
        <v>2354.4559363222547</v>
      </c>
      <c r="O15" s="23">
        <v>4211.6272941309644</v>
      </c>
      <c r="P15" s="23">
        <v>3903.2690790443476</v>
      </c>
      <c r="Q15" s="23">
        <v>4599.3945404182869</v>
      </c>
      <c r="R15" s="23">
        <v>4250.5566645835916</v>
      </c>
      <c r="S15" s="23">
        <v>18870.15077328965</v>
      </c>
      <c r="T15" s="23">
        <v>17488.554932387007</v>
      </c>
      <c r="U15" s="23">
        <v>16250.827047210156</v>
      </c>
      <c r="V15" s="23">
        <v>15018.293193659598</v>
      </c>
      <c r="W15" s="23">
        <v>13918.714989962507</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3.0160027269531863E-3</v>
      </c>
      <c r="D17" s="28">
        <v>2.7951832407694397E-3</v>
      </c>
      <c r="E17" s="28">
        <v>18012.462647404831</v>
      </c>
      <c r="F17" s="28">
        <v>33202.796525622776</v>
      </c>
      <c r="G17" s="28">
        <v>46033.34161158996</v>
      </c>
      <c r="H17" s="28">
        <v>56692.664403926537</v>
      </c>
      <c r="I17" s="28">
        <v>65626.531412983197</v>
      </c>
      <c r="J17" s="28">
        <v>72371.384530961383</v>
      </c>
      <c r="K17" s="28">
        <v>77882.13850796895</v>
      </c>
      <c r="L17" s="28">
        <v>82110.878457295476</v>
      </c>
      <c r="M17" s="28">
        <v>85481.06573680132</v>
      </c>
      <c r="N17" s="28">
        <v>87339.77963509722</v>
      </c>
      <c r="O17" s="28">
        <v>88660.020628861734</v>
      </c>
      <c r="P17" s="28">
        <v>89182.435452214675</v>
      </c>
      <c r="Q17" s="28">
        <v>89353.187168435965</v>
      </c>
      <c r="R17" s="28">
        <v>98108.106007075519</v>
      </c>
      <c r="S17" s="28">
        <v>105211.99097474046</v>
      </c>
      <c r="T17" s="28">
        <v>118746.00001605737</v>
      </c>
      <c r="U17" s="28">
        <v>134749.41830027563</v>
      </c>
      <c r="V17" s="28">
        <v>158184.50700531391</v>
      </c>
      <c r="W17" s="28">
        <v>147232.42660820816</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0</v>
      </c>
      <c r="D20" s="23">
        <v>0</v>
      </c>
      <c r="E20" s="23">
        <v>0</v>
      </c>
      <c r="F20" s="23">
        <v>0</v>
      </c>
      <c r="G20" s="23">
        <v>0</v>
      </c>
      <c r="H20" s="23">
        <v>0</v>
      </c>
      <c r="I20" s="23">
        <v>0</v>
      </c>
      <c r="J20" s="23">
        <v>0</v>
      </c>
      <c r="K20" s="23">
        <v>0</v>
      </c>
      <c r="L20" s="23">
        <v>0</v>
      </c>
      <c r="M20" s="23">
        <v>0</v>
      </c>
      <c r="N20" s="23">
        <v>0</v>
      </c>
      <c r="O20" s="23">
        <v>0</v>
      </c>
      <c r="P20" s="23">
        <v>0</v>
      </c>
      <c r="Q20" s="23">
        <v>0</v>
      </c>
      <c r="R20" s="23">
        <v>0</v>
      </c>
      <c r="S20" s="23">
        <v>0</v>
      </c>
      <c r="T20" s="23">
        <v>0</v>
      </c>
      <c r="U20" s="23">
        <v>0</v>
      </c>
      <c r="V20" s="23">
        <v>0</v>
      </c>
      <c r="W20" s="23">
        <v>0</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3.1120468968518702E-5</v>
      </c>
      <c r="D22" s="23">
        <v>2.8841954461216599E-5</v>
      </c>
      <c r="E22" s="23">
        <v>2.6800705513409701E-5</v>
      </c>
      <c r="F22" s="23">
        <v>2.4768022001834498E-5</v>
      </c>
      <c r="G22" s="23">
        <v>2.2954607894693402E-5</v>
      </c>
      <c r="H22" s="23">
        <v>2.1273964612922898E-5</v>
      </c>
      <c r="I22" s="23">
        <v>1.97683295513253E-5</v>
      </c>
      <c r="J22" s="23">
        <v>1.8269012396772801E-5</v>
      </c>
      <c r="K22" s="23">
        <v>1.69314294116887E-5</v>
      </c>
      <c r="L22" s="23">
        <v>1.5691778827280099E-5</v>
      </c>
      <c r="M22" s="23">
        <v>1.45812151495143E-5</v>
      </c>
      <c r="N22" s="23">
        <v>1.3475311590433799E-5</v>
      </c>
      <c r="O22" s="23">
        <v>1.24887039342227E-5</v>
      </c>
      <c r="P22" s="23">
        <v>1.1574331688730099E-5</v>
      </c>
      <c r="Q22" s="23">
        <v>1.0755174567705E-5</v>
      </c>
      <c r="R22" s="23">
        <v>4.0653160990009198E-5</v>
      </c>
      <c r="S22" s="23">
        <v>3.7676701439315204E-5</v>
      </c>
      <c r="T22" s="23">
        <v>3.4918166183833994E-5</v>
      </c>
      <c r="U22" s="23">
        <v>3.2446881858150001E-5</v>
      </c>
      <c r="V22" s="23">
        <v>4.3933149398402504E-5</v>
      </c>
      <c r="W22" s="23">
        <v>4.0716542400706104E-5</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2.9508681907010299E-5</v>
      </c>
      <c r="D24" s="23">
        <v>2.7348175910635298E-5</v>
      </c>
      <c r="E24" s="23">
        <v>2.5412647048432602E-5</v>
      </c>
      <c r="F24" s="23">
        <v>2.3485240002562701E-5</v>
      </c>
      <c r="G24" s="23">
        <v>2.17657459901993E-5</v>
      </c>
      <c r="H24" s="23">
        <v>2.0172146354824502E-5</v>
      </c>
      <c r="I24" s="23">
        <v>1.8744490937881103E-5</v>
      </c>
      <c r="J24" s="23">
        <v>1.7322826211807501E-5</v>
      </c>
      <c r="K24" s="23">
        <v>1.6054519141274401E-5</v>
      </c>
      <c r="L24" s="23">
        <v>1.48790723699498E-5</v>
      </c>
      <c r="M24" s="23">
        <v>1.38260268538998E-5</v>
      </c>
      <c r="N24" s="23">
        <v>1.2777400100307199E-5</v>
      </c>
      <c r="O24" s="23">
        <v>1.91405509556711E-5</v>
      </c>
      <c r="P24" s="23">
        <v>1.7739157452431502E-5</v>
      </c>
      <c r="Q24" s="23">
        <v>1.64836934188325E-5</v>
      </c>
      <c r="R24" s="23">
        <v>1.04511378278232E-4</v>
      </c>
      <c r="S24" s="23">
        <v>9.6859479078834399E-5</v>
      </c>
      <c r="T24" s="23">
        <v>8.9767820901250292E-5</v>
      </c>
      <c r="U24" s="23">
        <v>8.3414629053312598E-5</v>
      </c>
      <c r="V24" s="23">
        <v>2.0111502746032801E-4</v>
      </c>
      <c r="W24" s="23">
        <v>1.8639020091069E-4</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4.4256533183162193E-4</v>
      </c>
      <c r="D26" s="23">
        <v>4.1016249336452181E-4</v>
      </c>
      <c r="E26" s="23">
        <v>3.811338171305308E-4</v>
      </c>
      <c r="F26" s="23">
        <v>4.0255749776635982E-4</v>
      </c>
      <c r="G26" s="23">
        <v>4.0475172272266412E-4</v>
      </c>
      <c r="H26" s="23">
        <v>3.751174433352928E-4</v>
      </c>
      <c r="I26" s="23">
        <v>3.4856903145350399E-4</v>
      </c>
      <c r="J26" s="23">
        <v>3.5809654758030154E-4</v>
      </c>
      <c r="K26" s="23">
        <v>3.3187817087454235E-4</v>
      </c>
      <c r="L26" s="23">
        <v>3.0757939736442965E-4</v>
      </c>
      <c r="M26" s="23">
        <v>2.8581089613191201E-4</v>
      </c>
      <c r="N26" s="23">
        <v>3.6604465198917689E-4</v>
      </c>
      <c r="O26" s="23">
        <v>3.7053560999416219E-4</v>
      </c>
      <c r="P26" s="23">
        <v>3.723622741341455E-4</v>
      </c>
      <c r="Q26" s="23">
        <v>3.6449016344051863E-4</v>
      </c>
      <c r="R26" s="23">
        <v>1882.2547845315805</v>
      </c>
      <c r="S26" s="23">
        <v>2024.2191711270311</v>
      </c>
      <c r="T26" s="23">
        <v>1876.014054037121</v>
      </c>
      <c r="U26" s="23">
        <v>1743.2417942088566</v>
      </c>
      <c r="V26" s="23">
        <v>15327.843220890465</v>
      </c>
      <c r="W26" s="23">
        <v>14205.600741175669</v>
      </c>
    </row>
    <row r="27" spans="1:23">
      <c r="A27" s="27" t="s">
        <v>119</v>
      </c>
      <c r="B27" s="27" t="s">
        <v>64</v>
      </c>
      <c r="C27" s="23">
        <v>9.1862989079760594E-5</v>
      </c>
      <c r="D27" s="23">
        <v>8.5137153633189607E-5</v>
      </c>
      <c r="E27" s="23">
        <v>7.9111690778142703E-5</v>
      </c>
      <c r="F27" s="23">
        <v>8.4092208980924397E-5</v>
      </c>
      <c r="G27" s="23">
        <v>1.451922392250935E-4</v>
      </c>
      <c r="H27" s="23">
        <v>1.3996807261042659E-4</v>
      </c>
      <c r="I27" s="23">
        <v>1.3006202822890672E-4</v>
      </c>
      <c r="J27" s="23">
        <v>1.2019755133554111E-4</v>
      </c>
      <c r="K27" s="23">
        <v>1.1139717417100449E-4</v>
      </c>
      <c r="L27" s="23">
        <v>1.2908498249860525E-4</v>
      </c>
      <c r="M27" s="23">
        <v>1.1994917358325361E-4</v>
      </c>
      <c r="N27" s="23">
        <v>1.6348474392723672E-4</v>
      </c>
      <c r="O27" s="23">
        <v>1.9692361210899381E-4</v>
      </c>
      <c r="P27" s="23">
        <v>1.825056639901987E-4</v>
      </c>
      <c r="Q27" s="23">
        <v>2.753730382399155E-4</v>
      </c>
      <c r="R27" s="23">
        <v>7753.5827136154512</v>
      </c>
      <c r="S27" s="23">
        <v>7185.9022889908492</v>
      </c>
      <c r="T27" s="23">
        <v>22900.693070818626</v>
      </c>
      <c r="U27" s="23">
        <v>35112.045241015032</v>
      </c>
      <c r="V27" s="23">
        <v>34281.679410774675</v>
      </c>
      <c r="W27" s="23">
        <v>32401.261341646634</v>
      </c>
    </row>
    <row r="28" spans="1:23">
      <c r="A28" s="27" t="s">
        <v>119</v>
      </c>
      <c r="B28" s="27" t="s">
        <v>32</v>
      </c>
      <c r="C28" s="23">
        <v>1.8525501524664301E-4</v>
      </c>
      <c r="D28" s="23">
        <v>1.7169139446004998E-4</v>
      </c>
      <c r="E28" s="23">
        <v>1.5954017638776798E-4</v>
      </c>
      <c r="F28" s="23">
        <v>1.4743994694362301E-4</v>
      </c>
      <c r="G28" s="23">
        <v>1.36644992073028E-4</v>
      </c>
      <c r="H28" s="23">
        <v>1.6202048189216002E-4</v>
      </c>
      <c r="I28" s="23">
        <v>1.87887357039102E-4</v>
      </c>
      <c r="J28" s="23">
        <v>1.9350029651389299E-4</v>
      </c>
      <c r="K28" s="23">
        <v>1.79332989677348E-4</v>
      </c>
      <c r="L28" s="23">
        <v>2.7406641205680399E-4</v>
      </c>
      <c r="M28" s="23">
        <v>1.6787017832718901E-4</v>
      </c>
      <c r="N28" s="23">
        <v>1.5513816485835999E-4</v>
      </c>
      <c r="O28" s="23">
        <v>1.43779577697492E-4</v>
      </c>
      <c r="P28" s="23">
        <v>1.3325262021594199E-4</v>
      </c>
      <c r="Q28" s="23">
        <v>1.23821852575903E-4</v>
      </c>
      <c r="R28" s="23">
        <v>5.6696644257493095E-3</v>
      </c>
      <c r="S28" s="23">
        <v>5.2371577056068803E-3</v>
      </c>
      <c r="T28" s="23">
        <v>4.8444320256961606E-3</v>
      </c>
      <c r="U28" s="23">
        <v>4.5015741313578495E-3</v>
      </c>
      <c r="V28" s="23">
        <v>19219.186801304899</v>
      </c>
      <c r="W28" s="23">
        <v>17812.035900409999</v>
      </c>
    </row>
    <row r="29" spans="1:23">
      <c r="A29" s="27" t="s">
        <v>119</v>
      </c>
      <c r="B29" s="27" t="s">
        <v>69</v>
      </c>
      <c r="C29" s="23">
        <v>0</v>
      </c>
      <c r="D29" s="23">
        <v>0</v>
      </c>
      <c r="E29" s="23">
        <v>2.8378213613090798E-4</v>
      </c>
      <c r="F29" s="23">
        <v>2.6225884941353904E-4</v>
      </c>
      <c r="G29" s="23">
        <v>2.4305732023152099E-4</v>
      </c>
      <c r="H29" s="23">
        <v>2.2526164913113601E-4</v>
      </c>
      <c r="I29" s="23">
        <v>2.0931907128369999E-4</v>
      </c>
      <c r="J29" s="23">
        <v>1.934433912705856E-4</v>
      </c>
      <c r="K29" s="23">
        <v>2.0468616861576299E-4</v>
      </c>
      <c r="L29" s="23">
        <v>2.1249634662420301E-4</v>
      </c>
      <c r="M29" s="23">
        <v>2.2010779437385902E-4</v>
      </c>
      <c r="N29" s="23">
        <v>2.1212972872967901E-4</v>
      </c>
      <c r="O29" s="23">
        <v>2.49701641355651E-4</v>
      </c>
      <c r="P29" s="23">
        <v>2.3141950001319501E-4</v>
      </c>
      <c r="Q29" s="23">
        <v>2.1504110889066701E-4</v>
      </c>
      <c r="R29" s="23">
        <v>5.5166482175519806E-4</v>
      </c>
      <c r="S29" s="23">
        <v>5.1127416116428606E-4</v>
      </c>
      <c r="T29" s="23">
        <v>4.73840740909598E-4</v>
      </c>
      <c r="U29" s="23">
        <v>4.4030532585614301E-4</v>
      </c>
      <c r="V29" s="23">
        <v>6.7895187256014297E-4</v>
      </c>
      <c r="W29" s="23">
        <v>6.2924177040991002E-4</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5.9505747178691159E-4</v>
      </c>
      <c r="D31" s="28">
        <v>5.5148977736956331E-4</v>
      </c>
      <c r="E31" s="28">
        <v>5.1245886047051584E-4</v>
      </c>
      <c r="F31" s="28">
        <v>5.3490296875168138E-4</v>
      </c>
      <c r="G31" s="28">
        <v>5.9466431583265035E-4</v>
      </c>
      <c r="H31" s="28">
        <v>5.5653162691346675E-4</v>
      </c>
      <c r="I31" s="28">
        <v>5.1714388017161709E-4</v>
      </c>
      <c r="J31" s="28">
        <v>5.1388593752442295E-4</v>
      </c>
      <c r="K31" s="28">
        <v>4.7626129359850994E-4</v>
      </c>
      <c r="L31" s="28">
        <v>4.6723523106026476E-4</v>
      </c>
      <c r="M31" s="28">
        <v>4.3416731171857972E-4</v>
      </c>
      <c r="N31" s="28">
        <v>5.5578210760715463E-4</v>
      </c>
      <c r="O31" s="28">
        <v>5.9908847699304978E-4</v>
      </c>
      <c r="P31" s="28">
        <v>5.8418142726550577E-4</v>
      </c>
      <c r="Q31" s="28">
        <v>6.6710206966697156E-4</v>
      </c>
      <c r="R31" s="28">
        <v>9635.83764331157</v>
      </c>
      <c r="S31" s="28">
        <v>9210.1215946540615</v>
      </c>
      <c r="T31" s="28">
        <v>24776.707249541734</v>
      </c>
      <c r="U31" s="28">
        <v>36855.287151085402</v>
      </c>
      <c r="V31" s="28">
        <v>49609.522876713316</v>
      </c>
      <c r="W31" s="28">
        <v>46606.862309929049</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0</v>
      </c>
      <c r="D34" s="23">
        <v>0</v>
      </c>
      <c r="E34" s="23">
        <v>0</v>
      </c>
      <c r="F34" s="23">
        <v>0</v>
      </c>
      <c r="G34" s="23">
        <v>0</v>
      </c>
      <c r="H34" s="23">
        <v>0</v>
      </c>
      <c r="I34" s="23">
        <v>0</v>
      </c>
      <c r="J34" s="23">
        <v>0</v>
      </c>
      <c r="K34" s="23">
        <v>0</v>
      </c>
      <c r="L34" s="23">
        <v>0</v>
      </c>
      <c r="M34" s="23">
        <v>0</v>
      </c>
      <c r="N34" s="23">
        <v>0</v>
      </c>
      <c r="O34" s="23">
        <v>0</v>
      </c>
      <c r="P34" s="23">
        <v>0</v>
      </c>
      <c r="Q34" s="23">
        <v>0</v>
      </c>
      <c r="R34" s="23">
        <v>0</v>
      </c>
      <c r="S34" s="23">
        <v>0</v>
      </c>
      <c r="T34" s="23">
        <v>0</v>
      </c>
      <c r="U34" s="23">
        <v>0</v>
      </c>
      <c r="V34" s="23">
        <v>0</v>
      </c>
      <c r="W34" s="23">
        <v>0</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3.3242391120934798E-5</v>
      </c>
      <c r="D36" s="23">
        <v>3.0808518080554796E-5</v>
      </c>
      <c r="E36" s="23">
        <v>2.8628088345808999E-5</v>
      </c>
      <c r="F36" s="23">
        <v>2.6456808074126302E-5</v>
      </c>
      <c r="G36" s="23">
        <v>2.45197479008113E-5</v>
      </c>
      <c r="H36" s="23">
        <v>2.2724511416299901E-5</v>
      </c>
      <c r="I36" s="23">
        <v>2.1116215935481402E-5</v>
      </c>
      <c r="J36" s="23">
        <v>1.95146691427136E-5</v>
      </c>
      <c r="K36" s="23">
        <v>1.8085884223313699E-5</v>
      </c>
      <c r="L36" s="23">
        <v>1.67617091402874E-5</v>
      </c>
      <c r="M36" s="23">
        <v>1.5575422642537601E-5</v>
      </c>
      <c r="N36" s="23">
        <v>1.4394114009618901E-5</v>
      </c>
      <c r="O36" s="23">
        <v>1.3340235367113399E-5</v>
      </c>
      <c r="P36" s="23">
        <v>1.2363517444078899E-5</v>
      </c>
      <c r="Q36" s="23">
        <v>1.14885068060913E-5</v>
      </c>
      <c r="R36" s="23">
        <v>1.06171678651938E-5</v>
      </c>
      <c r="S36" s="23">
        <v>2.3289085582793402E-5</v>
      </c>
      <c r="T36" s="23">
        <v>2.5869961460061102E-5</v>
      </c>
      <c r="U36" s="23">
        <v>2.4039051156074498E-5</v>
      </c>
      <c r="V36" s="23">
        <v>3.2525155037953705E-5</v>
      </c>
      <c r="W36" s="23">
        <v>3.0143795114322899E-5</v>
      </c>
    </row>
    <row r="37" spans="1:23">
      <c r="A37" s="27" t="s">
        <v>120</v>
      </c>
      <c r="B37" s="27" t="s">
        <v>28</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row>
    <row r="38" spans="1:23">
      <c r="A38" s="27" t="s">
        <v>120</v>
      </c>
      <c r="B38" s="27" t="s">
        <v>62</v>
      </c>
      <c r="C38" s="23">
        <v>2.98619359489906E-5</v>
      </c>
      <c r="D38" s="23">
        <v>2.7675566124527799E-5</v>
      </c>
      <c r="E38" s="23">
        <v>2.57168666782882E-5</v>
      </c>
      <c r="F38" s="23">
        <v>2.3766386276189199E-5</v>
      </c>
      <c r="G38" s="23">
        <v>2.2026307874053798E-5</v>
      </c>
      <c r="H38" s="23">
        <v>2.0413630954432103E-5</v>
      </c>
      <c r="I38" s="23">
        <v>1.8968884803033601E-5</v>
      </c>
      <c r="J38" s="23">
        <v>1.7530201058204499E-5</v>
      </c>
      <c r="K38" s="23">
        <v>1.6246710842570299E-5</v>
      </c>
      <c r="L38" s="23">
        <v>1.50571925744431E-5</v>
      </c>
      <c r="M38" s="23">
        <v>1.3991540850291099E-5</v>
      </c>
      <c r="N38" s="23">
        <v>1.29303607864422E-5</v>
      </c>
      <c r="O38" s="23">
        <v>1.19836522176747E-5</v>
      </c>
      <c r="P38" s="23">
        <v>1.11062578102814E-5</v>
      </c>
      <c r="Q38" s="23">
        <v>1.03202279626928E-5</v>
      </c>
      <c r="R38" s="23">
        <v>9.5374964332945699E-6</v>
      </c>
      <c r="S38" s="23">
        <v>2.6634726831264398E-5</v>
      </c>
      <c r="T38" s="23">
        <v>2.4684640168224199E-5</v>
      </c>
      <c r="U38" s="23">
        <v>2.2937619319199E-5</v>
      </c>
      <c r="V38" s="23">
        <v>5.5550832070970205E-5</v>
      </c>
      <c r="W38" s="23">
        <v>5.1483625471530798E-5</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6.4225160408285756E-4</v>
      </c>
      <c r="D40" s="23">
        <v>5.9522854672722496E-4</v>
      </c>
      <c r="E40" s="23">
        <v>5.5310207966184763E-4</v>
      </c>
      <c r="F40" s="23">
        <v>5.1115238259196805E-4</v>
      </c>
      <c r="G40" s="23">
        <v>4.7372787847038813E-4</v>
      </c>
      <c r="H40" s="23">
        <v>4.3904344473964509E-4</v>
      </c>
      <c r="I40" s="23">
        <v>4.0797075960586206E-4</v>
      </c>
      <c r="J40" s="23">
        <v>4.9491225863850105E-4</v>
      </c>
      <c r="K40" s="23">
        <v>4.5867679051974568E-4</v>
      </c>
      <c r="L40" s="23">
        <v>4.2509433639865833E-4</v>
      </c>
      <c r="M40" s="23">
        <v>3.950088798787389E-4</v>
      </c>
      <c r="N40" s="23">
        <v>4.1277200963643965E-4</v>
      </c>
      <c r="O40" s="23">
        <v>3.8255051737305889E-4</v>
      </c>
      <c r="P40" s="23">
        <v>4.4404275882416671E-4</v>
      </c>
      <c r="Q40" s="23">
        <v>4.6139974290785592E-4</v>
      </c>
      <c r="R40" s="23">
        <v>6.0966644665757857E-4</v>
      </c>
      <c r="S40" s="23">
        <v>1.073814080726032E-3</v>
      </c>
      <c r="T40" s="23">
        <v>2.4681686040251816E-3</v>
      </c>
      <c r="U40" s="23">
        <v>5848.3160306971649</v>
      </c>
      <c r="V40" s="23">
        <v>5404.7546195243576</v>
      </c>
      <c r="W40" s="23">
        <v>5009.0404346617806</v>
      </c>
    </row>
    <row r="41" spans="1:23">
      <c r="A41" s="27" t="s">
        <v>120</v>
      </c>
      <c r="B41" s="27" t="s">
        <v>64</v>
      </c>
      <c r="C41" s="23">
        <v>1.614601517679841E-4</v>
      </c>
      <c r="D41" s="23">
        <v>1.496386943687815E-4</v>
      </c>
      <c r="E41" s="23">
        <v>1.390482252713351E-4</v>
      </c>
      <c r="F41" s="23">
        <v>1.2850219562739851E-4</v>
      </c>
      <c r="G41" s="23">
        <v>1.9514817084590629E-4</v>
      </c>
      <c r="H41" s="23">
        <v>1.8086021333486529E-4</v>
      </c>
      <c r="I41" s="23">
        <v>1.6806008494320765E-4</v>
      </c>
      <c r="J41" s="23">
        <v>1.5531366812044674E-4</v>
      </c>
      <c r="K41" s="23">
        <v>1.4394223132260385E-4</v>
      </c>
      <c r="L41" s="23">
        <v>1.6124902893316717E-4</v>
      </c>
      <c r="M41" s="23">
        <v>1.4983685466157587E-4</v>
      </c>
      <c r="N41" s="23">
        <v>1.4903129445055418E-4</v>
      </c>
      <c r="O41" s="23">
        <v>1.7359558441720974E-4</v>
      </c>
      <c r="P41" s="23">
        <v>1.6088561986306625E-4</v>
      </c>
      <c r="Q41" s="23">
        <v>2.2013807941185867E-4</v>
      </c>
      <c r="R41" s="23">
        <v>2.2148650966447906E-4</v>
      </c>
      <c r="S41" s="23">
        <v>2.4129887851234282E-4</v>
      </c>
      <c r="T41" s="23">
        <v>2.498411258411906E-4</v>
      </c>
      <c r="U41" s="23">
        <v>2.5808413266834127E-4</v>
      </c>
      <c r="V41" s="23">
        <v>2.7768822104771263E-4</v>
      </c>
      <c r="W41" s="23">
        <v>3.3240706310127313E-4</v>
      </c>
    </row>
    <row r="42" spans="1:23">
      <c r="A42" s="27" t="s">
        <v>120</v>
      </c>
      <c r="B42" s="27" t="s">
        <v>32</v>
      </c>
      <c r="C42" s="23">
        <v>1.8340910464703699E-4</v>
      </c>
      <c r="D42" s="23">
        <v>1.6998063394717998E-4</v>
      </c>
      <c r="E42" s="23">
        <v>1.5795049255510498E-4</v>
      </c>
      <c r="F42" s="23">
        <v>1.45970831732322E-4</v>
      </c>
      <c r="G42" s="23">
        <v>1.3528343951848702E-4</v>
      </c>
      <c r="H42" s="23">
        <v>1.6248679931079498E-4</v>
      </c>
      <c r="I42" s="23">
        <v>1.8863523352667899E-4</v>
      </c>
      <c r="J42" s="23">
        <v>1.95653115378921E-4</v>
      </c>
      <c r="K42" s="23">
        <v>1.8132818787732499E-4</v>
      </c>
      <c r="L42" s="23">
        <v>2.7258011662688504E-4</v>
      </c>
      <c r="M42" s="23">
        <v>1.6735395814399201E-4</v>
      </c>
      <c r="N42" s="23">
        <v>1.54661097086811E-4</v>
      </c>
      <c r="O42" s="23">
        <v>1.43337438893098E-4</v>
      </c>
      <c r="P42" s="23">
        <v>1.3284285302140499E-4</v>
      </c>
      <c r="Q42" s="23">
        <v>1.3093261657930299E-4</v>
      </c>
      <c r="R42" s="23">
        <v>1.2384794396543301E-4</v>
      </c>
      <c r="S42" s="23">
        <v>3.2906677037464102E-4</v>
      </c>
      <c r="T42" s="23">
        <v>3.4058514185563501E-4</v>
      </c>
      <c r="U42" s="23">
        <v>3.1648070526530905E-4</v>
      </c>
      <c r="V42" s="23">
        <v>786.69791274216595</v>
      </c>
      <c r="W42" s="23">
        <v>729.09908256834808</v>
      </c>
    </row>
    <row r="43" spans="1:23">
      <c r="A43" s="27" t="s">
        <v>120</v>
      </c>
      <c r="B43" s="27" t="s">
        <v>69</v>
      </c>
      <c r="C43" s="23">
        <v>0</v>
      </c>
      <c r="D43" s="23">
        <v>0</v>
      </c>
      <c r="E43" s="23">
        <v>1.4369653075310801E-4</v>
      </c>
      <c r="F43" s="23">
        <v>1.3279795315460999E-4</v>
      </c>
      <c r="G43" s="23">
        <v>1.2307502567851999E-4</v>
      </c>
      <c r="H43" s="23">
        <v>1.14063971514177E-4</v>
      </c>
      <c r="I43" s="23">
        <v>1.0599125362159901E-4</v>
      </c>
      <c r="J43" s="23">
        <v>9.7952410259807504E-5</v>
      </c>
      <c r="K43" s="23">
        <v>1.04060105473904E-4</v>
      </c>
      <c r="L43" s="23">
        <v>1.08591679892589E-4</v>
      </c>
      <c r="M43" s="23">
        <v>1.1231221870915E-4</v>
      </c>
      <c r="N43" s="23">
        <v>1.14569988607617E-4</v>
      </c>
      <c r="O43" s="23">
        <v>1.16673571121868E-4</v>
      </c>
      <c r="P43" s="23">
        <v>1.19440683226379E-4</v>
      </c>
      <c r="Q43" s="23">
        <v>1.2373054194913198E-4</v>
      </c>
      <c r="R43" s="23">
        <v>1.2969702100339001E-4</v>
      </c>
      <c r="S43" s="23">
        <v>1.9499807189402499E-4</v>
      </c>
      <c r="T43" s="23">
        <v>2.1026636327296699E-4</v>
      </c>
      <c r="U43" s="23">
        <v>2.1391749684187501E-4</v>
      </c>
      <c r="V43" s="23">
        <v>2.80305177948803E-4</v>
      </c>
      <c r="W43" s="23">
        <v>2.5978236979079202E-4</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8.6681608292076711E-4</v>
      </c>
      <c r="D45" s="28">
        <v>8.0335132530108913E-4</v>
      </c>
      <c r="E45" s="28">
        <v>7.4649525995728E-4</v>
      </c>
      <c r="F45" s="28">
        <v>6.8987777256968204E-4</v>
      </c>
      <c r="G45" s="28">
        <v>7.1542210509115958E-4</v>
      </c>
      <c r="H45" s="28">
        <v>6.6304180044524238E-4</v>
      </c>
      <c r="I45" s="28">
        <v>6.1611594528758473E-4</v>
      </c>
      <c r="J45" s="28">
        <v>6.8727079695986596E-4</v>
      </c>
      <c r="K45" s="28">
        <v>6.3695161690823356E-4</v>
      </c>
      <c r="L45" s="28">
        <v>6.1816226704655599E-4</v>
      </c>
      <c r="M45" s="28">
        <v>5.744126980331435E-4</v>
      </c>
      <c r="N45" s="28">
        <v>5.8912777888305489E-4</v>
      </c>
      <c r="O45" s="28">
        <v>5.8146998937505675E-4</v>
      </c>
      <c r="P45" s="28">
        <v>6.2839815394159326E-4</v>
      </c>
      <c r="Q45" s="28">
        <v>7.0334655708849869E-4</v>
      </c>
      <c r="R45" s="28">
        <v>8.5130762062054599E-4</v>
      </c>
      <c r="S45" s="28">
        <v>1.3650367716524325E-3</v>
      </c>
      <c r="T45" s="28">
        <v>2.7685643314946575E-3</v>
      </c>
      <c r="U45" s="28">
        <v>5848.3163357579679</v>
      </c>
      <c r="V45" s="28">
        <v>5404.7549852885659</v>
      </c>
      <c r="W45" s="28">
        <v>5009.0408486962642</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0</v>
      </c>
      <c r="D49" s="23">
        <v>0</v>
      </c>
      <c r="E49" s="23">
        <v>0</v>
      </c>
      <c r="F49" s="23">
        <v>0</v>
      </c>
      <c r="G49" s="23">
        <v>0</v>
      </c>
      <c r="H49" s="23">
        <v>0</v>
      </c>
      <c r="I49" s="23">
        <v>0</v>
      </c>
      <c r="J49" s="23">
        <v>0</v>
      </c>
      <c r="K49" s="23">
        <v>0</v>
      </c>
      <c r="L49" s="23">
        <v>0</v>
      </c>
      <c r="M49" s="23">
        <v>0</v>
      </c>
      <c r="N49" s="23">
        <v>0</v>
      </c>
      <c r="O49" s="23">
        <v>0</v>
      </c>
      <c r="P49" s="23">
        <v>0</v>
      </c>
      <c r="Q49" s="23">
        <v>0</v>
      </c>
      <c r="R49" s="23">
        <v>0</v>
      </c>
      <c r="S49" s="23">
        <v>0</v>
      </c>
      <c r="T49" s="23">
        <v>0</v>
      </c>
      <c r="U49" s="23">
        <v>0</v>
      </c>
      <c r="V49" s="23">
        <v>0</v>
      </c>
      <c r="W49" s="23">
        <v>0</v>
      </c>
    </row>
    <row r="50" spans="1:23">
      <c r="A50" s="27" t="s">
        <v>121</v>
      </c>
      <c r="B50" s="27" t="s">
        <v>18</v>
      </c>
      <c r="C50" s="23">
        <v>2.88769955744489E-5</v>
      </c>
      <c r="D50" s="23">
        <v>2.6762739089103499E-5</v>
      </c>
      <c r="E50" s="23">
        <v>2.4868643698324E-5</v>
      </c>
      <c r="F50" s="23">
        <v>2.29824962618124E-5</v>
      </c>
      <c r="G50" s="23">
        <v>2.12998111069219E-5</v>
      </c>
      <c r="H50" s="23">
        <v>1.9740325333779797E-5</v>
      </c>
      <c r="I50" s="23">
        <v>1.8343231445044601E-5</v>
      </c>
      <c r="J50" s="23">
        <v>1.6952000005682198E-5</v>
      </c>
      <c r="K50" s="23">
        <v>1.5710843325819598E-5</v>
      </c>
      <c r="L50" s="23">
        <v>1.45605591036878E-5</v>
      </c>
      <c r="M50" s="23">
        <v>1.3530055918134E-5</v>
      </c>
      <c r="N50" s="23">
        <v>4.79082458242061E-5</v>
      </c>
      <c r="O50" s="23">
        <v>5.3521271782381802E-5</v>
      </c>
      <c r="P50" s="23">
        <v>4.96026613549882E-5</v>
      </c>
      <c r="Q50" s="23">
        <v>5.5530055950753198E-5</v>
      </c>
      <c r="R50" s="23">
        <v>5.1318412004609099E-5</v>
      </c>
      <c r="S50" s="23">
        <v>7.6472349863721797E-5</v>
      </c>
      <c r="T50" s="23">
        <v>7.0873354593173804E-5</v>
      </c>
      <c r="U50" s="23">
        <v>9.2068259081954702E-5</v>
      </c>
      <c r="V50" s="23">
        <v>8.5085396929998191E-5</v>
      </c>
      <c r="W50" s="23">
        <v>7.8855789289423306E-5</v>
      </c>
    </row>
    <row r="51" spans="1:23">
      <c r="A51" s="27" t="s">
        <v>121</v>
      </c>
      <c r="B51" s="27" t="s">
        <v>28</v>
      </c>
      <c r="C51" s="23">
        <v>0</v>
      </c>
      <c r="D51" s="23">
        <v>0</v>
      </c>
      <c r="E51" s="23">
        <v>0</v>
      </c>
      <c r="F51" s="23">
        <v>0</v>
      </c>
      <c r="G51" s="23">
        <v>0</v>
      </c>
      <c r="H51" s="23">
        <v>0</v>
      </c>
      <c r="I51" s="23">
        <v>0</v>
      </c>
      <c r="J51" s="23">
        <v>0</v>
      </c>
      <c r="K51" s="23">
        <v>0</v>
      </c>
      <c r="L51" s="23">
        <v>0</v>
      </c>
      <c r="M51" s="23">
        <v>0</v>
      </c>
      <c r="N51" s="23">
        <v>0</v>
      </c>
      <c r="O51" s="23">
        <v>0</v>
      </c>
      <c r="P51" s="23">
        <v>0</v>
      </c>
      <c r="Q51" s="23">
        <v>0</v>
      </c>
      <c r="R51" s="23">
        <v>0</v>
      </c>
      <c r="S51" s="23">
        <v>0</v>
      </c>
      <c r="T51" s="23">
        <v>0</v>
      </c>
      <c r="U51" s="23">
        <v>0</v>
      </c>
      <c r="V51" s="23">
        <v>0</v>
      </c>
      <c r="W51" s="23">
        <v>0</v>
      </c>
    </row>
    <row r="52" spans="1:23">
      <c r="A52" s="27" t="s">
        <v>121</v>
      </c>
      <c r="B52" s="27" t="s">
        <v>62</v>
      </c>
      <c r="C52" s="23">
        <v>2.9391069451626799E-5</v>
      </c>
      <c r="D52" s="23">
        <v>2.7239174562176401E-5</v>
      </c>
      <c r="E52" s="23">
        <v>2.5311360117807199E-5</v>
      </c>
      <c r="F52" s="23">
        <v>2.33916351187297E-5</v>
      </c>
      <c r="G52" s="23">
        <v>2.1678994476281199E-5</v>
      </c>
      <c r="H52" s="23">
        <v>2.0091746434874801E-5</v>
      </c>
      <c r="I52" s="23">
        <v>1.86697812097047E-5</v>
      </c>
      <c r="J52" s="23">
        <v>1.72537827983683E-5</v>
      </c>
      <c r="K52" s="23">
        <v>1.5990530806514002E-5</v>
      </c>
      <c r="L52" s="23">
        <v>1.48197690015116E-5</v>
      </c>
      <c r="M52" s="23">
        <v>1.37709205983372E-5</v>
      </c>
      <c r="N52" s="23">
        <v>1.27264733458032E-5</v>
      </c>
      <c r="O52" s="23">
        <v>1.17946925884329E-5</v>
      </c>
      <c r="P52" s="23">
        <v>1.09311330386363E-5</v>
      </c>
      <c r="Q52" s="23">
        <v>1.01574974015834E-5</v>
      </c>
      <c r="R52" s="23">
        <v>9.3871080744541813E-6</v>
      </c>
      <c r="S52" s="23">
        <v>4.54997492326685E-5</v>
      </c>
      <c r="T52" s="23">
        <v>4.2168442149535599E-5</v>
      </c>
      <c r="U52" s="23">
        <v>3.9184029692878401E-5</v>
      </c>
      <c r="V52" s="23">
        <v>1.13077008518205E-4</v>
      </c>
      <c r="W52" s="23">
        <v>1.0479796861647001E-4</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3.0407067590559374E-4</v>
      </c>
      <c r="D54" s="23">
        <v>2.818078543845905E-4</v>
      </c>
      <c r="E54" s="23">
        <v>2.61863298025909E-4</v>
      </c>
      <c r="F54" s="23">
        <v>2.7348382835498545E-4</v>
      </c>
      <c r="G54" s="23">
        <v>2.5346045174553535E-4</v>
      </c>
      <c r="H54" s="23">
        <v>2.3490310555278522E-4</v>
      </c>
      <c r="I54" s="23">
        <v>2.182781671252954E-4</v>
      </c>
      <c r="J54" s="23">
        <v>2.1207630775899738E-4</v>
      </c>
      <c r="K54" s="23">
        <v>1.9654894072693995E-4</v>
      </c>
      <c r="L54" s="23">
        <v>1.821584245270002E-4</v>
      </c>
      <c r="M54" s="23">
        <v>1.6926641705573519E-4</v>
      </c>
      <c r="N54" s="23">
        <v>1.822689029417013E-4</v>
      </c>
      <c r="O54" s="23">
        <v>1.6892391318583299E-4</v>
      </c>
      <c r="P54" s="23">
        <v>1.7883142756223281E-4</v>
      </c>
      <c r="Q54" s="23">
        <v>1.661748836433013E-4</v>
      </c>
      <c r="R54" s="23">
        <v>2.0525062198156982E-4</v>
      </c>
      <c r="S54" s="23">
        <v>3.2129197357945211E-4</v>
      </c>
      <c r="T54" s="23">
        <v>3.1539748737811896E-4</v>
      </c>
      <c r="U54" s="23">
        <v>3.3204927242953841E-4</v>
      </c>
      <c r="V54" s="23">
        <v>4.1785991207991834E-4</v>
      </c>
      <c r="W54" s="23">
        <v>3.8726590423713154E-4</v>
      </c>
    </row>
    <row r="55" spans="1:23">
      <c r="A55" s="27" t="s">
        <v>121</v>
      </c>
      <c r="B55" s="27" t="s">
        <v>64</v>
      </c>
      <c r="C55" s="23">
        <v>3.3039254845567006E-5</v>
      </c>
      <c r="D55" s="23">
        <v>3.0620254619309904E-5</v>
      </c>
      <c r="E55" s="23">
        <v>2.84531489674618E-5</v>
      </c>
      <c r="F55" s="23">
        <v>4.3277165348820796E-5</v>
      </c>
      <c r="G55" s="23">
        <v>6.4612289708427899E-5</v>
      </c>
      <c r="H55" s="23">
        <v>5.9881639935778601E-5</v>
      </c>
      <c r="I55" s="23">
        <v>5.5643600704553098E-5</v>
      </c>
      <c r="J55" s="23">
        <v>5.1423345024335002E-5</v>
      </c>
      <c r="K55" s="23">
        <v>4.7658336284573596E-5</v>
      </c>
      <c r="L55" s="23">
        <v>5.7812003370083199E-5</v>
      </c>
      <c r="M55" s="23">
        <v>5.3720439769271306E-5</v>
      </c>
      <c r="N55" s="23">
        <v>4.9646045082201195E-5</v>
      </c>
      <c r="O55" s="23">
        <v>6.0528644763024899E-5</v>
      </c>
      <c r="P55" s="23">
        <v>5.6096982909233496E-5</v>
      </c>
      <c r="Q55" s="23">
        <v>6.7194601292937812E-5</v>
      </c>
      <c r="R55" s="23">
        <v>6.4342527148909202E-5</v>
      </c>
      <c r="S55" s="23">
        <v>8.4721017627576689E-5</v>
      </c>
      <c r="T55" s="23">
        <v>8.1922407306439504E-5</v>
      </c>
      <c r="U55" s="23">
        <v>8.5780575941767905E-5</v>
      </c>
      <c r="V55" s="23">
        <v>1.211712017878638E-4</v>
      </c>
      <c r="W55" s="23">
        <v>1.1826647262639949E-4</v>
      </c>
    </row>
    <row r="56" spans="1:23">
      <c r="A56" s="27" t="s">
        <v>121</v>
      </c>
      <c r="B56" s="27" t="s">
        <v>32</v>
      </c>
      <c r="C56" s="23">
        <v>1.90344830872589E-4</v>
      </c>
      <c r="D56" s="23">
        <v>1.7640855443112899E-4</v>
      </c>
      <c r="E56" s="23">
        <v>1.6392348596599098E-4</v>
      </c>
      <c r="F56" s="23">
        <v>1.51490807023406E-4</v>
      </c>
      <c r="G56" s="23">
        <v>1.4039926460883301E-4</v>
      </c>
      <c r="H56" s="23">
        <v>1.6931506317751998E-4</v>
      </c>
      <c r="I56" s="23">
        <v>1.97866092040858E-4</v>
      </c>
      <c r="J56" s="23">
        <v>2.0361029796065101E-4</v>
      </c>
      <c r="K56" s="23">
        <v>1.8870277782627402E-4</v>
      </c>
      <c r="L56" s="23">
        <v>2.8783309986764799E-4</v>
      </c>
      <c r="M56" s="23">
        <v>1.7827776086061701E-4</v>
      </c>
      <c r="N56" s="23">
        <v>1.6475639050711699E-4</v>
      </c>
      <c r="O56" s="23">
        <v>1.52693595877609E-4</v>
      </c>
      <c r="P56" s="23">
        <v>1.4151399014187299E-4</v>
      </c>
      <c r="Q56" s="23">
        <v>1.4451609550651502E-4</v>
      </c>
      <c r="R56" s="23">
        <v>1.34343343698364E-4</v>
      </c>
      <c r="S56" s="23">
        <v>1.0970155530227801E-3</v>
      </c>
      <c r="T56" s="23">
        <v>1.0069992718601398E-3</v>
      </c>
      <c r="U56" s="23">
        <v>9.3573030820891397E-4</v>
      </c>
      <c r="V56" s="23">
        <v>7262.2182122005797</v>
      </c>
      <c r="W56" s="23">
        <v>6730.5080516489697</v>
      </c>
    </row>
    <row r="57" spans="1:23">
      <c r="A57" s="27" t="s">
        <v>121</v>
      </c>
      <c r="B57" s="27" t="s">
        <v>69</v>
      </c>
      <c r="C57" s="23">
        <v>0</v>
      </c>
      <c r="D57" s="23">
        <v>0</v>
      </c>
      <c r="E57" s="23">
        <v>1.4885051688368899E-4</v>
      </c>
      <c r="F57" s="23">
        <v>1.37561038283675E-4</v>
      </c>
      <c r="G57" s="23">
        <v>1.2748937703442001E-4</v>
      </c>
      <c r="H57" s="23">
        <v>1.1815512196925E-4</v>
      </c>
      <c r="I57" s="23">
        <v>1.09792858630889E-4</v>
      </c>
      <c r="J57" s="23">
        <v>1.01465684806452E-4</v>
      </c>
      <c r="K57" s="23">
        <v>1.07273143887666E-4</v>
      </c>
      <c r="L57" s="23">
        <v>1.1202066667315299E-4</v>
      </c>
      <c r="M57" s="23">
        <v>1.37165370282097E-4</v>
      </c>
      <c r="N57" s="23">
        <v>2354.4551735004402</v>
      </c>
      <c r="O57" s="23">
        <v>4211.6264930714206</v>
      </c>
      <c r="P57" s="23">
        <v>3903.26828441111</v>
      </c>
      <c r="Q57" s="23">
        <v>4599.39366339562</v>
      </c>
      <c r="R57" s="23">
        <v>4250.5553965018598</v>
      </c>
      <c r="S57" s="23">
        <v>18870.1490991555</v>
      </c>
      <c r="T57" s="23">
        <v>17488.553323048302</v>
      </c>
      <c r="U57" s="23">
        <v>16250.825445856801</v>
      </c>
      <c r="V57" s="23">
        <v>15018.291290487199</v>
      </c>
      <c r="W57" s="23">
        <v>13918.7129192589</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3.9537799577723647E-4</v>
      </c>
      <c r="D59" s="28">
        <v>3.664300226551803E-4</v>
      </c>
      <c r="E59" s="28">
        <v>3.4049645080950201E-4</v>
      </c>
      <c r="F59" s="28">
        <v>3.6313512508434831E-4</v>
      </c>
      <c r="G59" s="28">
        <v>3.6105154703716636E-4</v>
      </c>
      <c r="H59" s="28">
        <v>3.3461681725721842E-4</v>
      </c>
      <c r="I59" s="28">
        <v>3.1093478048459776E-4</v>
      </c>
      <c r="J59" s="28">
        <v>2.9770543558738289E-4</v>
      </c>
      <c r="K59" s="28">
        <v>2.7590865114384712E-4</v>
      </c>
      <c r="L59" s="28">
        <v>2.6935075600228282E-4</v>
      </c>
      <c r="M59" s="28">
        <v>2.5028783334147766E-4</v>
      </c>
      <c r="N59" s="28">
        <v>2.9254966719391179E-4</v>
      </c>
      <c r="O59" s="28">
        <v>2.9476852231967259E-4</v>
      </c>
      <c r="P59" s="28">
        <v>2.9546220486509079E-4</v>
      </c>
      <c r="Q59" s="28">
        <v>2.9905703828857569E-4</v>
      </c>
      <c r="R59" s="28">
        <v>3.302986692095423E-4</v>
      </c>
      <c r="S59" s="28">
        <v>5.2798509030341906E-4</v>
      </c>
      <c r="T59" s="28">
        <v>5.1036169142726785E-4</v>
      </c>
      <c r="U59" s="28">
        <v>5.4908213714613939E-4</v>
      </c>
      <c r="V59" s="28">
        <v>7.3719351931598532E-4</v>
      </c>
      <c r="W59" s="28">
        <v>6.891861347694244E-4</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2.9110109592685202E-5</v>
      </c>
      <c r="D64" s="23">
        <v>2.6978785444479599E-5</v>
      </c>
      <c r="E64" s="23">
        <v>2.5069399675366597E-5</v>
      </c>
      <c r="F64" s="23">
        <v>2.3168026021613001E-5</v>
      </c>
      <c r="G64" s="23">
        <v>2.1471757130254201E-5</v>
      </c>
      <c r="H64" s="23">
        <v>1.9899682166729602E-5</v>
      </c>
      <c r="I64" s="23">
        <v>1.8491310021244499E-5</v>
      </c>
      <c r="J64" s="23">
        <v>1.7088847650662399E-5</v>
      </c>
      <c r="K64" s="23">
        <v>1.5837671541314599E-5</v>
      </c>
      <c r="L64" s="23">
        <v>1.46781014716837E-5</v>
      </c>
      <c r="M64" s="23">
        <v>1.3639279389596102E-5</v>
      </c>
      <c r="N64" s="23">
        <v>1.2604816385958899E-5</v>
      </c>
      <c r="O64" s="23">
        <v>1.1681942857724399E-5</v>
      </c>
      <c r="P64" s="23">
        <v>1.0826638385875899E-5</v>
      </c>
      <c r="Q64" s="23">
        <v>2.3398031241109999E-5</v>
      </c>
      <c r="R64" s="23">
        <v>2.9361718977314302E-5</v>
      </c>
      <c r="S64" s="23">
        <v>5.4439142805219701E-5</v>
      </c>
      <c r="T64" s="23">
        <v>5.0453329584594303E-5</v>
      </c>
      <c r="U64" s="23">
        <v>4.6882565818692399E-5</v>
      </c>
      <c r="V64" s="23">
        <v>5.6526237830507194E-5</v>
      </c>
      <c r="W64" s="23">
        <v>5.23876159777867E-5</v>
      </c>
    </row>
    <row r="65" spans="1:23">
      <c r="A65" s="27" t="s">
        <v>122</v>
      </c>
      <c r="B65" s="27" t="s">
        <v>28</v>
      </c>
      <c r="C65" s="23">
        <v>0</v>
      </c>
      <c r="D65" s="23">
        <v>0</v>
      </c>
      <c r="E65" s="23">
        <v>0</v>
      </c>
      <c r="F65" s="23">
        <v>0</v>
      </c>
      <c r="G65" s="23">
        <v>0</v>
      </c>
      <c r="H65" s="23">
        <v>0</v>
      </c>
      <c r="I65" s="23">
        <v>0</v>
      </c>
      <c r="J65" s="23">
        <v>0</v>
      </c>
      <c r="K65" s="23">
        <v>0</v>
      </c>
      <c r="L65" s="23">
        <v>0</v>
      </c>
      <c r="M65" s="23">
        <v>0</v>
      </c>
      <c r="N65" s="23">
        <v>0</v>
      </c>
      <c r="O65" s="23">
        <v>0</v>
      </c>
      <c r="P65" s="23">
        <v>0</v>
      </c>
      <c r="Q65" s="23">
        <v>0</v>
      </c>
      <c r="R65" s="23">
        <v>0</v>
      </c>
      <c r="S65" s="23">
        <v>0</v>
      </c>
      <c r="T65" s="23">
        <v>0</v>
      </c>
      <c r="U65" s="23">
        <v>0</v>
      </c>
      <c r="V65" s="23">
        <v>0</v>
      </c>
      <c r="W65" s="23">
        <v>0</v>
      </c>
    </row>
    <row r="66" spans="1:23">
      <c r="A66" s="27" t="s">
        <v>122</v>
      </c>
      <c r="B66" s="27" t="s">
        <v>62</v>
      </c>
      <c r="C66" s="23">
        <v>2.9462260476099901E-5</v>
      </c>
      <c r="D66" s="23">
        <v>2.7305153268602E-5</v>
      </c>
      <c r="E66" s="23">
        <v>2.53726692736568E-5</v>
      </c>
      <c r="F66" s="23">
        <v>2.3448294318250899E-5</v>
      </c>
      <c r="G66" s="23">
        <v>2.1731505319033998E-5</v>
      </c>
      <c r="H66" s="23">
        <v>2.0140412646715301E-5</v>
      </c>
      <c r="I66" s="23">
        <v>1.8715003138535601E-5</v>
      </c>
      <c r="J66" s="23">
        <v>1.7295574897001301E-5</v>
      </c>
      <c r="K66" s="23">
        <v>1.60292630572018E-5</v>
      </c>
      <c r="L66" s="23">
        <v>1.4855665433909498E-5</v>
      </c>
      <c r="M66" s="23">
        <v>1.3804276510987701E-5</v>
      </c>
      <c r="N66" s="23">
        <v>1.27572993991699E-5</v>
      </c>
      <c r="O66" s="23">
        <v>1.1823261683208399E-5</v>
      </c>
      <c r="P66" s="23">
        <v>1.0957610420173999E-5</v>
      </c>
      <c r="Q66" s="23">
        <v>6.2183779600805703E-5</v>
      </c>
      <c r="R66" s="23">
        <v>8.1602023922770702E-5</v>
      </c>
      <c r="S66" s="23">
        <v>1.523330684245E-4</v>
      </c>
      <c r="T66" s="23">
        <v>1.41179859046512E-4</v>
      </c>
      <c r="U66" s="23">
        <v>1.31188052176498E-4</v>
      </c>
      <c r="V66" s="23">
        <v>3734.2541404287299</v>
      </c>
      <c r="W66" s="23">
        <v>3460.8471991153701</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6.3066136298066302E-4</v>
      </c>
      <c r="D68" s="23">
        <v>5.8448689606629902E-4</v>
      </c>
      <c r="E68" s="23">
        <v>5.4312065428797039E-4</v>
      </c>
      <c r="F68" s="23">
        <v>5.0192799246738117E-4</v>
      </c>
      <c r="G68" s="23">
        <v>4.6517886077483342E-4</v>
      </c>
      <c r="H68" s="23">
        <v>4.3112035144330827E-4</v>
      </c>
      <c r="I68" s="23">
        <v>4.006084121451193E-4</v>
      </c>
      <c r="J68" s="23">
        <v>4.0833369315982298E-4</v>
      </c>
      <c r="K68" s="23">
        <v>3.7843715642620003E-4</v>
      </c>
      <c r="L68" s="23">
        <v>3.5072952284614267E-4</v>
      </c>
      <c r="M68" s="23">
        <v>3.2590713189350524E-4</v>
      </c>
      <c r="N68" s="23">
        <v>4.108729274176428E-4</v>
      </c>
      <c r="O68" s="23">
        <v>3.8079047825128145E-4</v>
      </c>
      <c r="P68" s="23">
        <v>3.8315585093696541E-4</v>
      </c>
      <c r="Q68" s="23">
        <v>5.5166448054145222E-4</v>
      </c>
      <c r="R68" s="23">
        <v>7.2612689828549797E-4</v>
      </c>
      <c r="S68" s="23">
        <v>1.8489962027483807E-3</v>
      </c>
      <c r="T68" s="23">
        <v>2.4756146344577005E-3</v>
      </c>
      <c r="U68" s="23">
        <v>2.3004064746030249E-3</v>
      </c>
      <c r="V68" s="23">
        <v>2478.1865061446874</v>
      </c>
      <c r="W68" s="23">
        <v>2296.7437421631084</v>
      </c>
    </row>
    <row r="69" spans="1:23">
      <c r="A69" s="27" t="s">
        <v>122</v>
      </c>
      <c r="B69" s="27" t="s">
        <v>64</v>
      </c>
      <c r="C69" s="23">
        <v>1.4975699894487817E-4</v>
      </c>
      <c r="D69" s="23">
        <v>1.3879239892515771E-4</v>
      </c>
      <c r="E69" s="23">
        <v>1.2896956120275131E-4</v>
      </c>
      <c r="F69" s="23">
        <v>1.1918794181886031E-4</v>
      </c>
      <c r="G69" s="23">
        <v>1.7296450955238369E-4</v>
      </c>
      <c r="H69" s="23">
        <v>1.6030074974008243E-4</v>
      </c>
      <c r="I69" s="23">
        <v>1.48955688600776E-4</v>
      </c>
      <c r="J69" s="23">
        <v>1.3765823331465934E-4</v>
      </c>
      <c r="K69" s="23">
        <v>1.2757945583947669E-4</v>
      </c>
      <c r="L69" s="23">
        <v>1.4691646249245417E-4</v>
      </c>
      <c r="M69" s="23">
        <v>1.3651865554488785E-4</v>
      </c>
      <c r="N69" s="23">
        <v>1.4808197152990377E-4</v>
      </c>
      <c r="O69" s="23">
        <v>1.7937446424730498E-4</v>
      </c>
      <c r="P69" s="23">
        <v>1.6624139355224352E-4</v>
      </c>
      <c r="Q69" s="23">
        <v>2.7445954949944216E-4</v>
      </c>
      <c r="R69" s="23">
        <v>4.2136584207961647E-4</v>
      </c>
      <c r="S69" s="23">
        <v>8567.0750304184166</v>
      </c>
      <c r="T69" s="23">
        <v>7939.8285965622454</v>
      </c>
      <c r="U69" s="23">
        <v>7377.8983435243254</v>
      </c>
      <c r="V69" s="23">
        <v>14344.583242390378</v>
      </c>
      <c r="W69" s="23">
        <v>13294.331041755097</v>
      </c>
    </row>
    <row r="70" spans="1:23">
      <c r="A70" s="27" t="s">
        <v>122</v>
      </c>
      <c r="B70" s="27" t="s">
        <v>32</v>
      </c>
      <c r="C70" s="23">
        <v>1.9580165863906701E-4</v>
      </c>
      <c r="D70" s="23">
        <v>1.8146585540248201E-4</v>
      </c>
      <c r="E70" s="23">
        <v>1.68622863541397E-4</v>
      </c>
      <c r="F70" s="23">
        <v>1.55833763111795E-4</v>
      </c>
      <c r="G70" s="23">
        <v>1.4442424706828999E-4</v>
      </c>
      <c r="H70" s="23">
        <v>1.7001469133678401E-4</v>
      </c>
      <c r="I70" s="23">
        <v>1.9984956339755199E-4</v>
      </c>
      <c r="J70" s="23">
        <v>2.0558131345652201E-4</v>
      </c>
      <c r="K70" s="23">
        <v>1.9052948356235299E-4</v>
      </c>
      <c r="L70" s="23">
        <v>2.9228046866389801E-4</v>
      </c>
      <c r="M70" s="23">
        <v>1.7985362590609399E-4</v>
      </c>
      <c r="N70" s="23">
        <v>1.6621273500889701E-4</v>
      </c>
      <c r="O70" s="23">
        <v>1.54043312742181E-4</v>
      </c>
      <c r="P70" s="23">
        <v>1.4276488621233001E-4</v>
      </c>
      <c r="Q70" s="23">
        <v>3228.8478759294903</v>
      </c>
      <c r="R70" s="23">
        <v>15392.818612965901</v>
      </c>
      <c r="S70" s="23">
        <v>26772.509932069999</v>
      </c>
      <c r="T70" s="23">
        <v>24812.3353395017</v>
      </c>
      <c r="U70" s="23">
        <v>23056.2770435046</v>
      </c>
      <c r="V70" s="23">
        <v>39907.434174410002</v>
      </c>
      <c r="W70" s="23">
        <v>36985.573716343599</v>
      </c>
    </row>
    <row r="71" spans="1:23">
      <c r="A71" s="27" t="s">
        <v>122</v>
      </c>
      <c r="B71" s="27" t="s">
        <v>69</v>
      </c>
      <c r="C71" s="23">
        <v>0</v>
      </c>
      <c r="D71" s="23">
        <v>0</v>
      </c>
      <c r="E71" s="23">
        <v>1.67784071058335E-4</v>
      </c>
      <c r="F71" s="23">
        <v>1.5505858834391202E-4</v>
      </c>
      <c r="G71" s="23">
        <v>1.43705827452654E-4</v>
      </c>
      <c r="H71" s="23">
        <v>1.3318426966488599E-4</v>
      </c>
      <c r="I71" s="23">
        <v>1.2375833943940702E-4</v>
      </c>
      <c r="J71" s="23">
        <v>1.1437196205943299E-4</v>
      </c>
      <c r="K71" s="23">
        <v>1.0599811091198901E-4</v>
      </c>
      <c r="L71" s="23">
        <v>9.8237359179619899E-5</v>
      </c>
      <c r="M71" s="23">
        <v>9.1284747617516088E-5</v>
      </c>
      <c r="N71" s="23">
        <v>9.8590700910129107E-5</v>
      </c>
      <c r="O71" s="23">
        <v>9.1372289692224397E-5</v>
      </c>
      <c r="P71" s="23">
        <v>8.4682381264438505E-5</v>
      </c>
      <c r="Q71" s="23">
        <v>1.50989811432257E-4</v>
      </c>
      <c r="R71" s="23">
        <v>1.60314824876742E-4</v>
      </c>
      <c r="S71" s="23">
        <v>2.1979545369387498E-4</v>
      </c>
      <c r="T71" s="23">
        <v>2.03702922106798E-4</v>
      </c>
      <c r="U71" s="23">
        <v>1.89286132981955E-4</v>
      </c>
      <c r="V71" s="23">
        <v>2.43549201596777E-4</v>
      </c>
      <c r="W71" s="23">
        <v>2.2571751693799299E-4</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8.3899073199432623E-4</v>
      </c>
      <c r="D73" s="28">
        <v>7.7756323370453836E-4</v>
      </c>
      <c r="E73" s="28">
        <v>7.225322844397451E-4</v>
      </c>
      <c r="F73" s="28">
        <v>6.6773225462610534E-4</v>
      </c>
      <c r="G73" s="28">
        <v>6.8134663277650523E-4</v>
      </c>
      <c r="H73" s="28">
        <v>6.3146119599683556E-4</v>
      </c>
      <c r="I73" s="28">
        <v>5.8677041390567538E-4</v>
      </c>
      <c r="J73" s="28">
        <v>5.8037634902214611E-4</v>
      </c>
      <c r="K73" s="28">
        <v>5.378835468641931E-4</v>
      </c>
      <c r="L73" s="28">
        <v>5.2717975224419002E-4</v>
      </c>
      <c r="M73" s="28">
        <v>4.8986934333897691E-4</v>
      </c>
      <c r="N73" s="28">
        <v>5.8431701473267536E-4</v>
      </c>
      <c r="O73" s="28">
        <v>5.8367014703951923E-4</v>
      </c>
      <c r="P73" s="28">
        <v>5.7118149329525884E-4</v>
      </c>
      <c r="Q73" s="28">
        <v>9.1170584088281006E-4</v>
      </c>
      <c r="R73" s="28">
        <v>1.2584564832651994E-3</v>
      </c>
      <c r="S73" s="28">
        <v>8567.0770861868314</v>
      </c>
      <c r="T73" s="28">
        <v>7939.8312638100688</v>
      </c>
      <c r="U73" s="28">
        <v>7377.9008220014175</v>
      </c>
      <c r="V73" s="28">
        <v>20557.023945490033</v>
      </c>
      <c r="W73" s="28">
        <v>19051.92203542119</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2.5870182687467799E-5</v>
      </c>
      <c r="D78" s="23">
        <v>2.3976072845499098E-5</v>
      </c>
      <c r="E78" s="23">
        <v>2.2279199856734601E-5</v>
      </c>
      <c r="F78" s="23">
        <v>2.0589447242677001E-5</v>
      </c>
      <c r="G78" s="23">
        <v>1.9081971430303198E-5</v>
      </c>
      <c r="H78" s="23">
        <v>1.76848668823013E-5</v>
      </c>
      <c r="I78" s="23">
        <v>1.64332451877956E-5</v>
      </c>
      <c r="J78" s="23">
        <v>1.51868755159901E-5</v>
      </c>
      <c r="K78" s="23">
        <v>1.40749540915804E-5</v>
      </c>
      <c r="L78" s="23">
        <v>1.3044443043699999E-5</v>
      </c>
      <c r="M78" s="23">
        <v>1.21212408497057E-5</v>
      </c>
      <c r="N78" s="23">
        <v>1.1201912572966801E-5</v>
      </c>
      <c r="O78" s="23">
        <v>1.0381753971473599E-5</v>
      </c>
      <c r="P78" s="23">
        <v>9.6216440560615802E-6</v>
      </c>
      <c r="Q78" s="23">
        <v>8.9406856684454503E-6</v>
      </c>
      <c r="R78" s="23">
        <v>8.2625847008670893E-6</v>
      </c>
      <c r="S78" s="23">
        <v>7.6576317636930799E-6</v>
      </c>
      <c r="T78" s="23">
        <v>7.0969710267741599E-6</v>
      </c>
      <c r="U78" s="23">
        <v>6.59469283822427E-6</v>
      </c>
      <c r="V78" s="23">
        <v>6.0945222964654194E-6</v>
      </c>
      <c r="W78" s="23">
        <v>5.6483060944660198E-6</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2.9201972307074501E-5</v>
      </c>
      <c r="D80" s="23">
        <v>2.70639223435341E-5</v>
      </c>
      <c r="E80" s="23">
        <v>2.51485111295835E-5</v>
      </c>
      <c r="F80" s="23">
        <v>2.3241137314808697E-5</v>
      </c>
      <c r="G80" s="23">
        <v>2.1539515511115398E-5</v>
      </c>
      <c r="H80" s="23">
        <v>1.9962479553785099E-5</v>
      </c>
      <c r="I80" s="23">
        <v>1.85496630111485E-5</v>
      </c>
      <c r="J80" s="23">
        <v>1.7142774892879598E-5</v>
      </c>
      <c r="K80" s="23">
        <v>1.58876504495959E-5</v>
      </c>
      <c r="L80" s="23">
        <v>1.47244211270247E-5</v>
      </c>
      <c r="M80" s="23">
        <v>1.36823208361786E-5</v>
      </c>
      <c r="N80" s="23">
        <v>1.2644593379717901E-5</v>
      </c>
      <c r="O80" s="23">
        <v>1.1718807541343501E-5</v>
      </c>
      <c r="P80" s="23">
        <v>1.0860803986890599E-5</v>
      </c>
      <c r="Q80" s="23">
        <v>1.0092145790013199E-5</v>
      </c>
      <c r="R80" s="23">
        <v>9.3267130168532999E-6</v>
      </c>
      <c r="S80" s="23">
        <v>1.5896324955775103E-5</v>
      </c>
      <c r="T80" s="23">
        <v>1.4732460521046899E-5</v>
      </c>
      <c r="U80" s="23">
        <v>1.3689791253344101E-5</v>
      </c>
      <c r="V80" s="23">
        <v>1.26514972075528E-5</v>
      </c>
      <c r="W80" s="23">
        <v>1.1725205898907701E-5</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2.4593911458095082E-4</v>
      </c>
      <c r="D82" s="23">
        <v>2.2793245018740962E-4</v>
      </c>
      <c r="E82" s="23">
        <v>18012.460252699213</v>
      </c>
      <c r="F82" s="23">
        <v>33202.794193893227</v>
      </c>
      <c r="G82" s="23">
        <v>46033.339120794451</v>
      </c>
      <c r="H82" s="23">
        <v>56692.662060267896</v>
      </c>
      <c r="I82" s="23">
        <v>65626.529169312023</v>
      </c>
      <c r="J82" s="23">
        <v>72371.382255149278</v>
      </c>
      <c r="K82" s="23">
        <v>77882.136398782561</v>
      </c>
      <c r="L82" s="23">
        <v>82110.876194310971</v>
      </c>
      <c r="M82" s="23">
        <v>85481.06226909149</v>
      </c>
      <c r="N82" s="23">
        <v>87339.776024722451</v>
      </c>
      <c r="O82" s="23">
        <v>88246.227400305084</v>
      </c>
      <c r="P82" s="23">
        <v>88798.938314450919</v>
      </c>
      <c r="Q82" s="23">
        <v>88996.830854553118</v>
      </c>
      <c r="R82" s="23">
        <v>88142.939627166808</v>
      </c>
      <c r="S82" s="23">
        <v>87129.576032712663</v>
      </c>
      <c r="T82" s="23">
        <v>85746.590413643717</v>
      </c>
      <c r="U82" s="23">
        <v>84405.065205455903</v>
      </c>
      <c r="V82" s="23">
        <v>82370.291791361349</v>
      </c>
      <c r="W82" s="23">
        <v>76339.473136051893</v>
      </c>
    </row>
    <row r="83" spans="1:23">
      <c r="A83" s="27" t="s">
        <v>123</v>
      </c>
      <c r="B83" s="27" t="s">
        <v>64</v>
      </c>
      <c r="C83" s="23">
        <v>1.87491748984522E-5</v>
      </c>
      <c r="D83" s="23">
        <v>1.7376436362626101E-5</v>
      </c>
      <c r="E83" s="23">
        <v>2.5295050294319498E-5</v>
      </c>
      <c r="F83" s="23">
        <v>3.2250841801579599E-5</v>
      </c>
      <c r="G83" s="23">
        <v>9.768941657843549E-5</v>
      </c>
      <c r="H83" s="23">
        <v>1.20359856722003E-4</v>
      </c>
      <c r="I83" s="23">
        <v>1.77723255504479E-4</v>
      </c>
      <c r="J83" s="23">
        <v>1.64243941278715E-4</v>
      </c>
      <c r="K83" s="23">
        <v>1.5221866610311898E-4</v>
      </c>
      <c r="L83" s="23">
        <v>3.5328762924434297E-4</v>
      </c>
      <c r="M83" s="23">
        <v>1.69316908649275E-3</v>
      </c>
      <c r="N83" s="23">
        <v>1.56475168782761E-3</v>
      </c>
      <c r="O83" s="23">
        <v>413.79114745896197</v>
      </c>
      <c r="P83" s="23">
        <v>383.49503805803403</v>
      </c>
      <c r="Q83" s="23">
        <v>356.35371363850703</v>
      </c>
      <c r="R83" s="23">
        <v>329.32627894507499</v>
      </c>
      <c r="S83" s="23">
        <v>305.214344611076</v>
      </c>
      <c r="T83" s="23">
        <v>282.86778830639696</v>
      </c>
      <c r="U83" s="23">
        <v>262.84821660832398</v>
      </c>
      <c r="V83" s="23">
        <v>242.91265052110398</v>
      </c>
      <c r="W83" s="23">
        <v>225.127571550108</v>
      </c>
    </row>
    <row r="84" spans="1:23">
      <c r="A84" s="27" t="s">
        <v>123</v>
      </c>
      <c r="B84" s="27" t="s">
        <v>32</v>
      </c>
      <c r="C84" s="23">
        <v>1.8595940504692802E-4</v>
      </c>
      <c r="D84" s="23">
        <v>1.72344211696297E-4</v>
      </c>
      <c r="E84" s="23">
        <v>1.6014679139807401E-4</v>
      </c>
      <c r="F84" s="23">
        <v>1.4800055360057802E-4</v>
      </c>
      <c r="G84" s="23">
        <v>1.3716455338448898E-4</v>
      </c>
      <c r="H84" s="23">
        <v>1.6835441026100202E-4</v>
      </c>
      <c r="I84" s="23">
        <v>1.9622286434502E-4</v>
      </c>
      <c r="J84" s="23">
        <v>2.01911656962777E-4</v>
      </c>
      <c r="K84" s="23">
        <v>1.8712850443225102E-4</v>
      </c>
      <c r="L84" s="23">
        <v>2.76597184697687E-4</v>
      </c>
      <c r="M84" s="23">
        <v>1.69891803587469E-4</v>
      </c>
      <c r="N84" s="23">
        <v>1.57006461157538E-4</v>
      </c>
      <c r="O84" s="23">
        <v>1.4551108491981198E-4</v>
      </c>
      <c r="P84" s="23">
        <v>1.3485735350276802E-4</v>
      </c>
      <c r="Q84" s="23">
        <v>1.3287052953590901E-4</v>
      </c>
      <c r="R84" s="23">
        <v>1.17147400597705E-4</v>
      </c>
      <c r="S84" s="23">
        <v>1.36239381544591E-4</v>
      </c>
      <c r="T84" s="23">
        <v>1.1665137033322199E-4</v>
      </c>
      <c r="U84" s="23">
        <v>1.0839553291162501E-4</v>
      </c>
      <c r="V84" s="23">
        <v>6.0139480478057604E-5</v>
      </c>
      <c r="W84" s="23">
        <v>8.8751648859624591E-5</v>
      </c>
    </row>
    <row r="85" spans="1:23">
      <c r="A85" s="27" t="s">
        <v>123</v>
      </c>
      <c r="B85" s="27" t="s">
        <v>69</v>
      </c>
      <c r="C85" s="23">
        <v>0</v>
      </c>
      <c r="D85" s="23">
        <v>0</v>
      </c>
      <c r="E85" s="23">
        <v>2.8752453620075903E-4</v>
      </c>
      <c r="F85" s="23">
        <v>2.6571740938403498E-4</v>
      </c>
      <c r="G85" s="23">
        <v>2.5855302347366801E-4</v>
      </c>
      <c r="H85" s="23">
        <v>2.6965204855425393E-4</v>
      </c>
      <c r="I85" s="23">
        <v>2.6059824072233E-4</v>
      </c>
      <c r="J85" s="23">
        <v>2.6298938280433596E-4</v>
      </c>
      <c r="K85" s="23">
        <v>2.6639604906082795E-4</v>
      </c>
      <c r="L85" s="23">
        <v>2.7463214658094901E-4</v>
      </c>
      <c r="M85" s="23">
        <v>2.90180913329157E-4</v>
      </c>
      <c r="N85" s="23">
        <v>3.3753139636444497E-4</v>
      </c>
      <c r="O85" s="23">
        <v>3.4331204217321297E-4</v>
      </c>
      <c r="P85" s="23">
        <v>3.5909067320763998E-4</v>
      </c>
      <c r="Q85" s="23">
        <v>3.8726120503104598E-4</v>
      </c>
      <c r="R85" s="23">
        <v>4.2640506390104101E-4</v>
      </c>
      <c r="S85" s="23">
        <v>7.4806646455045098E-4</v>
      </c>
      <c r="T85" s="23">
        <v>7.2152867856394606E-4</v>
      </c>
      <c r="U85" s="23">
        <v>7.5784440036911289E-4</v>
      </c>
      <c r="V85" s="23">
        <v>7.0036614420159902E-4</v>
      </c>
      <c r="W85" s="23">
        <v>9.5596194967534896E-4</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3.1976044447394532E-4</v>
      </c>
      <c r="D87" s="28">
        <v>2.963488817390689E-4</v>
      </c>
      <c r="E87" s="28">
        <v>18012.460325421973</v>
      </c>
      <c r="F87" s="28">
        <v>33202.794269974656</v>
      </c>
      <c r="G87" s="28">
        <v>46033.339259105356</v>
      </c>
      <c r="H87" s="28">
        <v>56692.662218275102</v>
      </c>
      <c r="I87" s="28">
        <v>65626.529382018183</v>
      </c>
      <c r="J87" s="28">
        <v>72371.382451722879</v>
      </c>
      <c r="K87" s="28">
        <v>77882.136580963837</v>
      </c>
      <c r="L87" s="28">
        <v>82110.876575367467</v>
      </c>
      <c r="M87" s="28">
        <v>85481.063988064139</v>
      </c>
      <c r="N87" s="28">
        <v>87339.777613320635</v>
      </c>
      <c r="O87" s="28">
        <v>88660.018569864609</v>
      </c>
      <c r="P87" s="28">
        <v>89182.433372991407</v>
      </c>
      <c r="Q87" s="28">
        <v>89353.184587224459</v>
      </c>
      <c r="R87" s="28">
        <v>88472.265923701183</v>
      </c>
      <c r="S87" s="28">
        <v>87434.790400877697</v>
      </c>
      <c r="T87" s="28">
        <v>86029.45822377954</v>
      </c>
      <c r="U87" s="28">
        <v>84667.913442348712</v>
      </c>
      <c r="V87" s="28">
        <v>82613.204460628476</v>
      </c>
      <c r="W87" s="28">
        <v>76564.60072497552</v>
      </c>
    </row>
    <row r="89" spans="1:23" collapsed="1"/>
    <row r="90" spans="1:23">
      <c r="A90" s="7" t="s">
        <v>93</v>
      </c>
    </row>
  </sheetData>
  <sheetProtection algorithmName="SHA-512" hashValue="11wugmFph/bR304oUNmZRXnwuZ+P7rcwL+4ZgvAX3HS5rnDTq+bd6OfKrGDdVaV/fy2i6TubjE5YGwyrbdZopg==" saltValue="9YQdRLQrWIgoeHfzVA7gxg=="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B14891"/>
  </sheetPr>
  <dimension ref="A1:W90"/>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151</v>
      </c>
      <c r="B1" s="17"/>
      <c r="C1" s="17"/>
      <c r="D1" s="17"/>
      <c r="E1" s="17"/>
      <c r="F1" s="17"/>
      <c r="G1" s="17"/>
      <c r="H1" s="17"/>
      <c r="I1" s="17"/>
      <c r="J1" s="17"/>
      <c r="K1" s="17"/>
      <c r="L1" s="17"/>
      <c r="M1" s="17"/>
      <c r="N1" s="17"/>
      <c r="O1" s="17"/>
      <c r="P1" s="17"/>
      <c r="Q1" s="17"/>
      <c r="R1" s="17"/>
      <c r="S1" s="17"/>
      <c r="T1" s="17"/>
      <c r="U1" s="17"/>
      <c r="V1" s="17"/>
      <c r="W1" s="17"/>
    </row>
    <row r="2" spans="1:23">
      <c r="A2" s="26" t="s">
        <v>77</v>
      </c>
      <c r="B2" s="16" t="s">
        <v>130</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0</v>
      </c>
      <c r="D6" s="23">
        <v>33884.635000000002</v>
      </c>
      <c r="E6" s="23">
        <v>94211.225999999995</v>
      </c>
      <c r="F6" s="23">
        <v>0</v>
      </c>
      <c r="G6" s="23">
        <v>0</v>
      </c>
      <c r="H6" s="23">
        <v>0</v>
      </c>
      <c r="I6" s="23">
        <v>0</v>
      </c>
      <c r="J6" s="23">
        <v>30555.6888</v>
      </c>
      <c r="K6" s="23">
        <v>53400.646200000003</v>
      </c>
      <c r="L6" s="23">
        <v>0</v>
      </c>
      <c r="M6" s="23">
        <v>0</v>
      </c>
      <c r="N6" s="23">
        <v>92727.866880000001</v>
      </c>
      <c r="O6" s="23">
        <v>0</v>
      </c>
      <c r="P6" s="23">
        <v>0</v>
      </c>
      <c r="Q6" s="23">
        <v>28711.266943530456</v>
      </c>
      <c r="R6" s="23">
        <v>1.8634625795570089E-3</v>
      </c>
      <c r="S6" s="23">
        <v>8276.9627302372355</v>
      </c>
      <c r="T6" s="23">
        <v>0</v>
      </c>
      <c r="U6" s="23">
        <v>0</v>
      </c>
      <c r="V6" s="23">
        <v>0</v>
      </c>
      <c r="W6" s="23">
        <v>0</v>
      </c>
    </row>
    <row r="7" spans="1:23">
      <c r="A7" s="27" t="s">
        <v>36</v>
      </c>
      <c r="B7" s="27" t="s">
        <v>67</v>
      </c>
      <c r="C7" s="23">
        <v>0</v>
      </c>
      <c r="D7" s="23">
        <v>0</v>
      </c>
      <c r="E7" s="23">
        <v>0</v>
      </c>
      <c r="F7" s="23">
        <v>0</v>
      </c>
      <c r="G7" s="23">
        <v>0</v>
      </c>
      <c r="H7" s="23">
        <v>0</v>
      </c>
      <c r="I7" s="23">
        <v>0</v>
      </c>
      <c r="J7" s="23">
        <v>0</v>
      </c>
      <c r="K7" s="23">
        <v>14159.26225</v>
      </c>
      <c r="L7" s="23">
        <v>13124.9769</v>
      </c>
      <c r="M7" s="23">
        <v>13032.877499999899</v>
      </c>
      <c r="N7" s="23">
        <v>11947.612804189899</v>
      </c>
      <c r="O7" s="23">
        <v>0</v>
      </c>
      <c r="P7" s="23">
        <v>0</v>
      </c>
      <c r="Q7" s="23">
        <v>0</v>
      </c>
      <c r="R7" s="23">
        <v>0</v>
      </c>
      <c r="S7" s="23">
        <v>0</v>
      </c>
      <c r="T7" s="23">
        <v>0</v>
      </c>
      <c r="U7" s="23">
        <v>0</v>
      </c>
      <c r="V7" s="23">
        <v>0</v>
      </c>
      <c r="W7" s="23">
        <v>0</v>
      </c>
    </row>
    <row r="8" spans="1:23">
      <c r="A8" s="27" t="s">
        <v>36</v>
      </c>
      <c r="B8" s="27" t="s">
        <v>18</v>
      </c>
      <c r="C8" s="23">
        <v>0</v>
      </c>
      <c r="D8" s="23">
        <v>0</v>
      </c>
      <c r="E8" s="23">
        <v>0</v>
      </c>
      <c r="F8" s="23">
        <v>0</v>
      </c>
      <c r="G8" s="23">
        <v>0</v>
      </c>
      <c r="H8" s="23">
        <v>0</v>
      </c>
      <c r="I8" s="23">
        <v>0</v>
      </c>
      <c r="J8" s="23">
        <v>0</v>
      </c>
      <c r="K8" s="23">
        <v>0</v>
      </c>
      <c r="L8" s="23">
        <v>0</v>
      </c>
      <c r="M8" s="23">
        <v>0</v>
      </c>
      <c r="N8" s="23">
        <v>0</v>
      </c>
      <c r="O8" s="23">
        <v>0</v>
      </c>
      <c r="P8" s="23">
        <v>0</v>
      </c>
      <c r="Q8" s="23">
        <v>0</v>
      </c>
      <c r="R8" s="23">
        <v>0</v>
      </c>
      <c r="S8" s="23">
        <v>0</v>
      </c>
      <c r="T8" s="23">
        <v>0</v>
      </c>
      <c r="U8" s="23">
        <v>0</v>
      </c>
      <c r="V8" s="23">
        <v>0</v>
      </c>
      <c r="W8" s="23">
        <v>0</v>
      </c>
    </row>
    <row r="9" spans="1:23">
      <c r="A9" s="27" t="s">
        <v>36</v>
      </c>
      <c r="B9" s="27" t="s">
        <v>28</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row>
    <row r="10" spans="1:23">
      <c r="A10" s="27" t="s">
        <v>36</v>
      </c>
      <c r="B10" s="27" t="s">
        <v>62</v>
      </c>
      <c r="C10" s="23">
        <v>0</v>
      </c>
      <c r="D10" s="23">
        <v>0</v>
      </c>
      <c r="E10" s="23">
        <v>0</v>
      </c>
      <c r="F10" s="23">
        <v>0</v>
      </c>
      <c r="G10" s="23">
        <v>0</v>
      </c>
      <c r="H10" s="23">
        <v>0</v>
      </c>
      <c r="I10" s="23">
        <v>0</v>
      </c>
      <c r="J10" s="23">
        <v>0</v>
      </c>
      <c r="K10" s="23">
        <v>0</v>
      </c>
      <c r="L10" s="23">
        <v>0</v>
      </c>
      <c r="M10" s="23">
        <v>0</v>
      </c>
      <c r="N10" s="23">
        <v>0</v>
      </c>
      <c r="O10" s="23">
        <v>0</v>
      </c>
      <c r="P10" s="23">
        <v>0</v>
      </c>
      <c r="Q10" s="23">
        <v>0</v>
      </c>
      <c r="R10" s="23">
        <v>0</v>
      </c>
      <c r="S10" s="23">
        <v>0</v>
      </c>
      <c r="T10" s="23">
        <v>0</v>
      </c>
      <c r="U10" s="23">
        <v>0</v>
      </c>
      <c r="V10" s="23">
        <v>0</v>
      </c>
      <c r="W10" s="23">
        <v>0</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row>
    <row r="13" spans="1:23">
      <c r="A13" s="27" t="s">
        <v>36</v>
      </c>
      <c r="B13" s="27" t="s">
        <v>64</v>
      </c>
      <c r="C13" s="23">
        <v>0</v>
      </c>
      <c r="D13" s="23">
        <v>0</v>
      </c>
      <c r="E13" s="23">
        <v>0</v>
      </c>
      <c r="F13" s="23">
        <v>0</v>
      </c>
      <c r="G13" s="23">
        <v>0</v>
      </c>
      <c r="H13" s="23">
        <v>0</v>
      </c>
      <c r="I13" s="23">
        <v>0</v>
      </c>
      <c r="J13" s="23">
        <v>0</v>
      </c>
      <c r="K13" s="23">
        <v>0</v>
      </c>
      <c r="L13" s="23">
        <v>0</v>
      </c>
      <c r="M13" s="23">
        <v>0</v>
      </c>
      <c r="N13" s="23">
        <v>0</v>
      </c>
      <c r="O13" s="23">
        <v>0</v>
      </c>
      <c r="P13" s="23">
        <v>0</v>
      </c>
      <c r="Q13" s="23">
        <v>0</v>
      </c>
      <c r="R13" s="23">
        <v>0</v>
      </c>
      <c r="S13" s="23">
        <v>0</v>
      </c>
      <c r="T13" s="23">
        <v>0</v>
      </c>
      <c r="U13" s="23">
        <v>0</v>
      </c>
      <c r="V13" s="23">
        <v>0</v>
      </c>
      <c r="W13" s="23">
        <v>0</v>
      </c>
    </row>
    <row r="14" spans="1:23">
      <c r="A14" s="27" t="s">
        <v>36</v>
      </c>
      <c r="B14" s="27" t="s">
        <v>32</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row>
    <row r="15" spans="1:23">
      <c r="A15" s="27" t="s">
        <v>36</v>
      </c>
      <c r="B15" s="27" t="s">
        <v>69</v>
      </c>
      <c r="C15" s="23">
        <v>0</v>
      </c>
      <c r="D15" s="23">
        <v>0</v>
      </c>
      <c r="E15" s="23">
        <v>0</v>
      </c>
      <c r="F15" s="23">
        <v>0</v>
      </c>
      <c r="G15" s="23">
        <v>0</v>
      </c>
      <c r="H15" s="23">
        <v>0</v>
      </c>
      <c r="I15" s="23">
        <v>0</v>
      </c>
      <c r="J15" s="23">
        <v>0</v>
      </c>
      <c r="K15" s="23">
        <v>0</v>
      </c>
      <c r="L15" s="23">
        <v>0</v>
      </c>
      <c r="M15" s="23">
        <v>0</v>
      </c>
      <c r="N15" s="23">
        <v>0</v>
      </c>
      <c r="O15" s="23">
        <v>0</v>
      </c>
      <c r="P15" s="23">
        <v>0</v>
      </c>
      <c r="Q15" s="23">
        <v>0</v>
      </c>
      <c r="R15" s="23">
        <v>0</v>
      </c>
      <c r="S15" s="23">
        <v>0</v>
      </c>
      <c r="T15" s="23">
        <v>0</v>
      </c>
      <c r="U15" s="23">
        <v>0</v>
      </c>
      <c r="V15" s="23">
        <v>0</v>
      </c>
      <c r="W15" s="23">
        <v>0</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0</v>
      </c>
      <c r="D17" s="28">
        <v>33884.635000000002</v>
      </c>
      <c r="E17" s="28">
        <v>94211.225999999995</v>
      </c>
      <c r="F17" s="28">
        <v>0</v>
      </c>
      <c r="G17" s="28">
        <v>0</v>
      </c>
      <c r="H17" s="28">
        <v>0</v>
      </c>
      <c r="I17" s="28">
        <v>0</v>
      </c>
      <c r="J17" s="28">
        <v>30555.6888</v>
      </c>
      <c r="K17" s="28">
        <v>67559.908450000003</v>
      </c>
      <c r="L17" s="28">
        <v>13124.9769</v>
      </c>
      <c r="M17" s="28">
        <v>13032.877499999899</v>
      </c>
      <c r="N17" s="28">
        <v>104675.47968418989</v>
      </c>
      <c r="O17" s="28">
        <v>0</v>
      </c>
      <c r="P17" s="28">
        <v>0</v>
      </c>
      <c r="Q17" s="28">
        <v>28711.266943530456</v>
      </c>
      <c r="R17" s="28">
        <v>1.8634625795570089E-3</v>
      </c>
      <c r="S17" s="28">
        <v>8276.9627302372355</v>
      </c>
      <c r="T17" s="28">
        <v>0</v>
      </c>
      <c r="U17" s="28">
        <v>0</v>
      </c>
      <c r="V17" s="28">
        <v>0</v>
      </c>
      <c r="W17" s="28">
        <v>0</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0</v>
      </c>
      <c r="D20" s="23">
        <v>33884.635000000002</v>
      </c>
      <c r="E20" s="23">
        <v>94211.225999999995</v>
      </c>
      <c r="F20" s="23">
        <v>0</v>
      </c>
      <c r="G20" s="23">
        <v>0</v>
      </c>
      <c r="H20" s="23">
        <v>0</v>
      </c>
      <c r="I20" s="23">
        <v>0</v>
      </c>
      <c r="J20" s="23">
        <v>0</v>
      </c>
      <c r="K20" s="23">
        <v>53400.646200000003</v>
      </c>
      <c r="L20" s="23">
        <v>0</v>
      </c>
      <c r="M20" s="23">
        <v>0</v>
      </c>
      <c r="N20" s="23">
        <v>92727.866880000001</v>
      </c>
      <c r="O20" s="23">
        <v>0</v>
      </c>
      <c r="P20" s="23">
        <v>0</v>
      </c>
      <c r="Q20" s="23">
        <v>0</v>
      </c>
      <c r="R20" s="23">
        <v>0</v>
      </c>
      <c r="S20" s="23">
        <v>0</v>
      </c>
      <c r="T20" s="23">
        <v>0</v>
      </c>
      <c r="U20" s="23">
        <v>0</v>
      </c>
      <c r="V20" s="23">
        <v>0</v>
      </c>
      <c r="W20" s="23">
        <v>0</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0</v>
      </c>
      <c r="D22" s="23">
        <v>0</v>
      </c>
      <c r="E22" s="23">
        <v>0</v>
      </c>
      <c r="F22" s="23">
        <v>0</v>
      </c>
      <c r="G22" s="23">
        <v>0</v>
      </c>
      <c r="H22" s="23">
        <v>0</v>
      </c>
      <c r="I22" s="23">
        <v>0</v>
      </c>
      <c r="J22" s="23">
        <v>0</v>
      </c>
      <c r="K22" s="23">
        <v>0</v>
      </c>
      <c r="L22" s="23">
        <v>0</v>
      </c>
      <c r="M22" s="23">
        <v>0</v>
      </c>
      <c r="N22" s="23">
        <v>0</v>
      </c>
      <c r="O22" s="23">
        <v>0</v>
      </c>
      <c r="P22" s="23">
        <v>0</v>
      </c>
      <c r="Q22" s="23">
        <v>0</v>
      </c>
      <c r="R22" s="23">
        <v>0</v>
      </c>
      <c r="S22" s="23">
        <v>0</v>
      </c>
      <c r="T22" s="23">
        <v>0</v>
      </c>
      <c r="U22" s="23">
        <v>0</v>
      </c>
      <c r="V22" s="23">
        <v>0</v>
      </c>
      <c r="W22" s="23">
        <v>0</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0</v>
      </c>
      <c r="D24" s="23">
        <v>0</v>
      </c>
      <c r="E24" s="23">
        <v>0</v>
      </c>
      <c r="F24" s="23">
        <v>0</v>
      </c>
      <c r="G24" s="23">
        <v>0</v>
      </c>
      <c r="H24" s="23">
        <v>0</v>
      </c>
      <c r="I24" s="23">
        <v>0</v>
      </c>
      <c r="J24" s="23">
        <v>0</v>
      </c>
      <c r="K24" s="23">
        <v>0</v>
      </c>
      <c r="L24" s="23">
        <v>0</v>
      </c>
      <c r="M24" s="23">
        <v>0</v>
      </c>
      <c r="N24" s="23">
        <v>0</v>
      </c>
      <c r="O24" s="23">
        <v>0</v>
      </c>
      <c r="P24" s="23">
        <v>0</v>
      </c>
      <c r="Q24" s="23">
        <v>0</v>
      </c>
      <c r="R24" s="23">
        <v>0</v>
      </c>
      <c r="S24" s="23">
        <v>0</v>
      </c>
      <c r="T24" s="23">
        <v>0</v>
      </c>
      <c r="U24" s="23">
        <v>0</v>
      </c>
      <c r="V24" s="23">
        <v>0</v>
      </c>
      <c r="W24" s="23">
        <v>0</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0</v>
      </c>
      <c r="D26" s="23">
        <v>0</v>
      </c>
      <c r="E26" s="23">
        <v>0</v>
      </c>
      <c r="F26" s="23">
        <v>0</v>
      </c>
      <c r="G26" s="23">
        <v>0</v>
      </c>
      <c r="H26" s="23">
        <v>0</v>
      </c>
      <c r="I26" s="23">
        <v>0</v>
      </c>
      <c r="J26" s="23">
        <v>0</v>
      </c>
      <c r="K26" s="23">
        <v>0</v>
      </c>
      <c r="L26" s="23">
        <v>0</v>
      </c>
      <c r="M26" s="23">
        <v>0</v>
      </c>
      <c r="N26" s="23">
        <v>0</v>
      </c>
      <c r="O26" s="23">
        <v>0</v>
      </c>
      <c r="P26" s="23">
        <v>0</v>
      </c>
      <c r="Q26" s="23">
        <v>0</v>
      </c>
      <c r="R26" s="23">
        <v>0</v>
      </c>
      <c r="S26" s="23">
        <v>0</v>
      </c>
      <c r="T26" s="23">
        <v>0</v>
      </c>
      <c r="U26" s="23">
        <v>0</v>
      </c>
      <c r="V26" s="23">
        <v>0</v>
      </c>
      <c r="W26" s="23">
        <v>0</v>
      </c>
    </row>
    <row r="27" spans="1:23">
      <c r="A27" s="27" t="s">
        <v>119</v>
      </c>
      <c r="B27" s="27" t="s">
        <v>64</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row>
    <row r="28" spans="1:23">
      <c r="A28" s="27" t="s">
        <v>119</v>
      </c>
      <c r="B28" s="27" t="s">
        <v>32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row>
    <row r="29" spans="1:23">
      <c r="A29" s="27" t="s">
        <v>119</v>
      </c>
      <c r="B29" s="27" t="s">
        <v>69</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0</v>
      </c>
      <c r="D31" s="28">
        <v>33884.635000000002</v>
      </c>
      <c r="E31" s="28">
        <v>94211.225999999995</v>
      </c>
      <c r="F31" s="28">
        <v>0</v>
      </c>
      <c r="G31" s="28">
        <v>0</v>
      </c>
      <c r="H31" s="28">
        <v>0</v>
      </c>
      <c r="I31" s="28">
        <v>0</v>
      </c>
      <c r="J31" s="28">
        <v>0</v>
      </c>
      <c r="K31" s="28">
        <v>53400.646200000003</v>
      </c>
      <c r="L31" s="28">
        <v>0</v>
      </c>
      <c r="M31" s="28">
        <v>0</v>
      </c>
      <c r="N31" s="28">
        <v>92727.866880000001</v>
      </c>
      <c r="O31" s="28">
        <v>0</v>
      </c>
      <c r="P31" s="28">
        <v>0</v>
      </c>
      <c r="Q31" s="28">
        <v>0</v>
      </c>
      <c r="R31" s="28">
        <v>0</v>
      </c>
      <c r="S31" s="28">
        <v>0</v>
      </c>
      <c r="T31" s="28">
        <v>0</v>
      </c>
      <c r="U31" s="28">
        <v>0</v>
      </c>
      <c r="V31" s="28">
        <v>0</v>
      </c>
      <c r="W31" s="28">
        <v>0</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0</v>
      </c>
      <c r="D34" s="23">
        <v>0</v>
      </c>
      <c r="E34" s="23">
        <v>0</v>
      </c>
      <c r="F34" s="23">
        <v>0</v>
      </c>
      <c r="G34" s="23">
        <v>0</v>
      </c>
      <c r="H34" s="23">
        <v>0</v>
      </c>
      <c r="I34" s="23">
        <v>0</v>
      </c>
      <c r="J34" s="23">
        <v>30555.6888</v>
      </c>
      <c r="K34" s="23">
        <v>0</v>
      </c>
      <c r="L34" s="23">
        <v>0</v>
      </c>
      <c r="M34" s="23">
        <v>0</v>
      </c>
      <c r="N34" s="23">
        <v>0</v>
      </c>
      <c r="O34" s="23">
        <v>0</v>
      </c>
      <c r="P34" s="23">
        <v>0</v>
      </c>
      <c r="Q34" s="23">
        <v>28711.266943530456</v>
      </c>
      <c r="R34" s="23">
        <v>1.8634625795570089E-3</v>
      </c>
      <c r="S34" s="23">
        <v>8276.9627302372355</v>
      </c>
      <c r="T34" s="23">
        <v>0</v>
      </c>
      <c r="U34" s="23">
        <v>0</v>
      </c>
      <c r="V34" s="23">
        <v>0</v>
      </c>
      <c r="W34" s="23">
        <v>0</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0</v>
      </c>
      <c r="D36" s="23">
        <v>0</v>
      </c>
      <c r="E36" s="23">
        <v>0</v>
      </c>
      <c r="F36" s="23">
        <v>0</v>
      </c>
      <c r="G36" s="23">
        <v>0</v>
      </c>
      <c r="H36" s="23">
        <v>0</v>
      </c>
      <c r="I36" s="23">
        <v>0</v>
      </c>
      <c r="J36" s="23">
        <v>0</v>
      </c>
      <c r="K36" s="23">
        <v>0</v>
      </c>
      <c r="L36" s="23">
        <v>0</v>
      </c>
      <c r="M36" s="23">
        <v>0</v>
      </c>
      <c r="N36" s="23">
        <v>0</v>
      </c>
      <c r="O36" s="23">
        <v>0</v>
      </c>
      <c r="P36" s="23">
        <v>0</v>
      </c>
      <c r="Q36" s="23">
        <v>0</v>
      </c>
      <c r="R36" s="23">
        <v>0</v>
      </c>
      <c r="S36" s="23">
        <v>0</v>
      </c>
      <c r="T36" s="23">
        <v>0</v>
      </c>
      <c r="U36" s="23">
        <v>0</v>
      </c>
      <c r="V36" s="23">
        <v>0</v>
      </c>
      <c r="W36" s="23">
        <v>0</v>
      </c>
    </row>
    <row r="37" spans="1:23">
      <c r="A37" s="27" t="s">
        <v>120</v>
      </c>
      <c r="B37" s="27" t="s">
        <v>28</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row>
    <row r="38" spans="1:23">
      <c r="A38" s="27" t="s">
        <v>120</v>
      </c>
      <c r="B38" s="27" t="s">
        <v>62</v>
      </c>
      <c r="C38" s="23">
        <v>0</v>
      </c>
      <c r="D38" s="23">
        <v>0</v>
      </c>
      <c r="E38" s="23">
        <v>0</v>
      </c>
      <c r="F38" s="23">
        <v>0</v>
      </c>
      <c r="G38" s="23">
        <v>0</v>
      </c>
      <c r="H38" s="23">
        <v>0</v>
      </c>
      <c r="I38" s="23">
        <v>0</v>
      </c>
      <c r="J38" s="23">
        <v>0</v>
      </c>
      <c r="K38" s="23">
        <v>0</v>
      </c>
      <c r="L38" s="23">
        <v>0</v>
      </c>
      <c r="M38" s="23">
        <v>0</v>
      </c>
      <c r="N38" s="23">
        <v>0</v>
      </c>
      <c r="O38" s="23">
        <v>0</v>
      </c>
      <c r="P38" s="23">
        <v>0</v>
      </c>
      <c r="Q38" s="23">
        <v>0</v>
      </c>
      <c r="R38" s="23">
        <v>0</v>
      </c>
      <c r="S38" s="23">
        <v>0</v>
      </c>
      <c r="T38" s="23">
        <v>0</v>
      </c>
      <c r="U38" s="23">
        <v>0</v>
      </c>
      <c r="V38" s="23">
        <v>0</v>
      </c>
      <c r="W38" s="23">
        <v>0</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0</v>
      </c>
      <c r="D40" s="23">
        <v>0</v>
      </c>
      <c r="E40" s="23">
        <v>0</v>
      </c>
      <c r="F40" s="23">
        <v>0</v>
      </c>
      <c r="G40" s="23">
        <v>0</v>
      </c>
      <c r="H40" s="23">
        <v>0</v>
      </c>
      <c r="I40" s="23">
        <v>0</v>
      </c>
      <c r="J40" s="23">
        <v>0</v>
      </c>
      <c r="K40" s="23">
        <v>0</v>
      </c>
      <c r="L40" s="23">
        <v>0</v>
      </c>
      <c r="M40" s="23">
        <v>0</v>
      </c>
      <c r="N40" s="23">
        <v>0</v>
      </c>
      <c r="O40" s="23">
        <v>0</v>
      </c>
      <c r="P40" s="23">
        <v>0</v>
      </c>
      <c r="Q40" s="23">
        <v>0</v>
      </c>
      <c r="R40" s="23">
        <v>0</v>
      </c>
      <c r="S40" s="23">
        <v>0</v>
      </c>
      <c r="T40" s="23">
        <v>0</v>
      </c>
      <c r="U40" s="23">
        <v>0</v>
      </c>
      <c r="V40" s="23">
        <v>0</v>
      </c>
      <c r="W40" s="23">
        <v>0</v>
      </c>
    </row>
    <row r="41" spans="1:23">
      <c r="A41" s="27" t="s">
        <v>120</v>
      </c>
      <c r="B41" s="27" t="s">
        <v>64</v>
      </c>
      <c r="C41" s="23">
        <v>0</v>
      </c>
      <c r="D41" s="23">
        <v>0</v>
      </c>
      <c r="E41" s="23">
        <v>0</v>
      </c>
      <c r="F41" s="23">
        <v>0</v>
      </c>
      <c r="G41" s="23">
        <v>0</v>
      </c>
      <c r="H41" s="23">
        <v>0</v>
      </c>
      <c r="I41" s="23">
        <v>0</v>
      </c>
      <c r="J41" s="23">
        <v>0</v>
      </c>
      <c r="K41" s="23">
        <v>0</v>
      </c>
      <c r="L41" s="23">
        <v>0</v>
      </c>
      <c r="M41" s="23">
        <v>0</v>
      </c>
      <c r="N41" s="23">
        <v>0</v>
      </c>
      <c r="O41" s="23">
        <v>0</v>
      </c>
      <c r="P41" s="23">
        <v>0</v>
      </c>
      <c r="Q41" s="23">
        <v>0</v>
      </c>
      <c r="R41" s="23">
        <v>0</v>
      </c>
      <c r="S41" s="23">
        <v>0</v>
      </c>
      <c r="T41" s="23">
        <v>0</v>
      </c>
      <c r="U41" s="23">
        <v>0</v>
      </c>
      <c r="V41" s="23">
        <v>0</v>
      </c>
      <c r="W41" s="23">
        <v>0</v>
      </c>
    </row>
    <row r="42" spans="1:23">
      <c r="A42" s="27" t="s">
        <v>120</v>
      </c>
      <c r="B42" s="27" t="s">
        <v>32</v>
      </c>
      <c r="C42" s="23">
        <v>0</v>
      </c>
      <c r="D42" s="23">
        <v>0</v>
      </c>
      <c r="E42" s="23">
        <v>0</v>
      </c>
      <c r="F42" s="23">
        <v>0</v>
      </c>
      <c r="G42" s="23">
        <v>0</v>
      </c>
      <c r="H42" s="23">
        <v>0</v>
      </c>
      <c r="I42" s="23">
        <v>0</v>
      </c>
      <c r="J42" s="23">
        <v>0</v>
      </c>
      <c r="K42" s="23">
        <v>0</v>
      </c>
      <c r="L42" s="23">
        <v>0</v>
      </c>
      <c r="M42" s="23">
        <v>0</v>
      </c>
      <c r="N42" s="23">
        <v>0</v>
      </c>
      <c r="O42" s="23">
        <v>0</v>
      </c>
      <c r="P42" s="23">
        <v>0</v>
      </c>
      <c r="Q42" s="23">
        <v>0</v>
      </c>
      <c r="R42" s="23">
        <v>0</v>
      </c>
      <c r="S42" s="23">
        <v>0</v>
      </c>
      <c r="T42" s="23">
        <v>0</v>
      </c>
      <c r="U42" s="23">
        <v>0</v>
      </c>
      <c r="V42" s="23">
        <v>0</v>
      </c>
      <c r="W42" s="23">
        <v>0</v>
      </c>
    </row>
    <row r="43" spans="1:23">
      <c r="A43" s="27" t="s">
        <v>120</v>
      </c>
      <c r="B43" s="27" t="s">
        <v>69</v>
      </c>
      <c r="C43" s="23">
        <v>0</v>
      </c>
      <c r="D43" s="23">
        <v>0</v>
      </c>
      <c r="E43" s="23">
        <v>0</v>
      </c>
      <c r="F43" s="23">
        <v>0</v>
      </c>
      <c r="G43" s="23">
        <v>0</v>
      </c>
      <c r="H43" s="23">
        <v>0</v>
      </c>
      <c r="I43" s="23">
        <v>0</v>
      </c>
      <c r="J43" s="23">
        <v>0</v>
      </c>
      <c r="K43" s="23">
        <v>0</v>
      </c>
      <c r="L43" s="23">
        <v>0</v>
      </c>
      <c r="M43" s="23">
        <v>0</v>
      </c>
      <c r="N43" s="23">
        <v>0</v>
      </c>
      <c r="O43" s="23">
        <v>0</v>
      </c>
      <c r="P43" s="23">
        <v>0</v>
      </c>
      <c r="Q43" s="23">
        <v>0</v>
      </c>
      <c r="R43" s="23">
        <v>0</v>
      </c>
      <c r="S43" s="23">
        <v>0</v>
      </c>
      <c r="T43" s="23">
        <v>0</v>
      </c>
      <c r="U43" s="23">
        <v>0</v>
      </c>
      <c r="V43" s="23">
        <v>0</v>
      </c>
      <c r="W43" s="23">
        <v>0</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0</v>
      </c>
      <c r="D45" s="28">
        <v>0</v>
      </c>
      <c r="E45" s="28">
        <v>0</v>
      </c>
      <c r="F45" s="28">
        <v>0</v>
      </c>
      <c r="G45" s="28">
        <v>0</v>
      </c>
      <c r="H45" s="28">
        <v>0</v>
      </c>
      <c r="I45" s="28">
        <v>0</v>
      </c>
      <c r="J45" s="28">
        <v>30555.6888</v>
      </c>
      <c r="K45" s="28">
        <v>0</v>
      </c>
      <c r="L45" s="28">
        <v>0</v>
      </c>
      <c r="M45" s="28">
        <v>0</v>
      </c>
      <c r="N45" s="28">
        <v>0</v>
      </c>
      <c r="O45" s="28">
        <v>0</v>
      </c>
      <c r="P45" s="28">
        <v>0</v>
      </c>
      <c r="Q45" s="28">
        <v>28711.266943530456</v>
      </c>
      <c r="R45" s="28">
        <v>1.8634625795570089E-3</v>
      </c>
      <c r="S45" s="28">
        <v>8276.9627302372355</v>
      </c>
      <c r="T45" s="28">
        <v>0</v>
      </c>
      <c r="U45" s="28">
        <v>0</v>
      </c>
      <c r="V45" s="28">
        <v>0</v>
      </c>
      <c r="W45" s="28">
        <v>0</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0</v>
      </c>
      <c r="D49" s="23">
        <v>0</v>
      </c>
      <c r="E49" s="23">
        <v>0</v>
      </c>
      <c r="F49" s="23">
        <v>0</v>
      </c>
      <c r="G49" s="23">
        <v>0</v>
      </c>
      <c r="H49" s="23">
        <v>0</v>
      </c>
      <c r="I49" s="23">
        <v>0</v>
      </c>
      <c r="J49" s="23">
        <v>0</v>
      </c>
      <c r="K49" s="23">
        <v>14159.26225</v>
      </c>
      <c r="L49" s="23">
        <v>13124.9769</v>
      </c>
      <c r="M49" s="23">
        <v>13032.877499999899</v>
      </c>
      <c r="N49" s="23">
        <v>11947.612804189899</v>
      </c>
      <c r="O49" s="23">
        <v>0</v>
      </c>
      <c r="P49" s="23">
        <v>0</v>
      </c>
      <c r="Q49" s="23">
        <v>0</v>
      </c>
      <c r="R49" s="23">
        <v>0</v>
      </c>
      <c r="S49" s="23">
        <v>0</v>
      </c>
      <c r="T49" s="23">
        <v>0</v>
      </c>
      <c r="U49" s="23">
        <v>0</v>
      </c>
      <c r="V49" s="23">
        <v>0</v>
      </c>
      <c r="W49" s="23">
        <v>0</v>
      </c>
    </row>
    <row r="50" spans="1:23">
      <c r="A50" s="27" t="s">
        <v>121</v>
      </c>
      <c r="B50" s="27" t="s">
        <v>18</v>
      </c>
      <c r="C50" s="23">
        <v>0</v>
      </c>
      <c r="D50" s="23">
        <v>0</v>
      </c>
      <c r="E50" s="23">
        <v>0</v>
      </c>
      <c r="F50" s="23">
        <v>0</v>
      </c>
      <c r="G50" s="23">
        <v>0</v>
      </c>
      <c r="H50" s="23">
        <v>0</v>
      </c>
      <c r="I50" s="23">
        <v>0</v>
      </c>
      <c r="J50" s="23">
        <v>0</v>
      </c>
      <c r="K50" s="23">
        <v>0</v>
      </c>
      <c r="L50" s="23">
        <v>0</v>
      </c>
      <c r="M50" s="23">
        <v>0</v>
      </c>
      <c r="N50" s="23">
        <v>0</v>
      </c>
      <c r="O50" s="23">
        <v>0</v>
      </c>
      <c r="P50" s="23">
        <v>0</v>
      </c>
      <c r="Q50" s="23">
        <v>0</v>
      </c>
      <c r="R50" s="23">
        <v>0</v>
      </c>
      <c r="S50" s="23">
        <v>0</v>
      </c>
      <c r="T50" s="23">
        <v>0</v>
      </c>
      <c r="U50" s="23">
        <v>0</v>
      </c>
      <c r="V50" s="23">
        <v>0</v>
      </c>
      <c r="W50" s="23">
        <v>0</v>
      </c>
    </row>
    <row r="51" spans="1:23">
      <c r="A51" s="27" t="s">
        <v>121</v>
      </c>
      <c r="B51" s="27" t="s">
        <v>28</v>
      </c>
      <c r="C51" s="23">
        <v>0</v>
      </c>
      <c r="D51" s="23">
        <v>0</v>
      </c>
      <c r="E51" s="23">
        <v>0</v>
      </c>
      <c r="F51" s="23">
        <v>0</v>
      </c>
      <c r="G51" s="23">
        <v>0</v>
      </c>
      <c r="H51" s="23">
        <v>0</v>
      </c>
      <c r="I51" s="23">
        <v>0</v>
      </c>
      <c r="J51" s="23">
        <v>0</v>
      </c>
      <c r="K51" s="23">
        <v>0</v>
      </c>
      <c r="L51" s="23">
        <v>0</v>
      </c>
      <c r="M51" s="23">
        <v>0</v>
      </c>
      <c r="N51" s="23">
        <v>0</v>
      </c>
      <c r="O51" s="23">
        <v>0</v>
      </c>
      <c r="P51" s="23">
        <v>0</v>
      </c>
      <c r="Q51" s="23">
        <v>0</v>
      </c>
      <c r="R51" s="23">
        <v>0</v>
      </c>
      <c r="S51" s="23">
        <v>0</v>
      </c>
      <c r="T51" s="23">
        <v>0</v>
      </c>
      <c r="U51" s="23">
        <v>0</v>
      </c>
      <c r="V51" s="23">
        <v>0</v>
      </c>
      <c r="W51" s="23">
        <v>0</v>
      </c>
    </row>
    <row r="52" spans="1:23">
      <c r="A52" s="27" t="s">
        <v>121</v>
      </c>
      <c r="B52" s="27" t="s">
        <v>62</v>
      </c>
      <c r="C52" s="23">
        <v>0</v>
      </c>
      <c r="D52" s="23">
        <v>0</v>
      </c>
      <c r="E52" s="23">
        <v>0</v>
      </c>
      <c r="F52" s="23">
        <v>0</v>
      </c>
      <c r="G52" s="23">
        <v>0</v>
      </c>
      <c r="H52" s="23">
        <v>0</v>
      </c>
      <c r="I52" s="23">
        <v>0</v>
      </c>
      <c r="J52" s="23">
        <v>0</v>
      </c>
      <c r="K52" s="23">
        <v>0</v>
      </c>
      <c r="L52" s="23">
        <v>0</v>
      </c>
      <c r="M52" s="23">
        <v>0</v>
      </c>
      <c r="N52" s="23">
        <v>0</v>
      </c>
      <c r="O52" s="23">
        <v>0</v>
      </c>
      <c r="P52" s="23">
        <v>0</v>
      </c>
      <c r="Q52" s="23">
        <v>0</v>
      </c>
      <c r="R52" s="23">
        <v>0</v>
      </c>
      <c r="S52" s="23">
        <v>0</v>
      </c>
      <c r="T52" s="23">
        <v>0</v>
      </c>
      <c r="U52" s="23">
        <v>0</v>
      </c>
      <c r="V52" s="23">
        <v>0</v>
      </c>
      <c r="W52" s="23">
        <v>0</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0</v>
      </c>
      <c r="D54" s="23">
        <v>0</v>
      </c>
      <c r="E54" s="23">
        <v>0</v>
      </c>
      <c r="F54" s="23">
        <v>0</v>
      </c>
      <c r="G54" s="23">
        <v>0</v>
      </c>
      <c r="H54" s="23">
        <v>0</v>
      </c>
      <c r="I54" s="23">
        <v>0</v>
      </c>
      <c r="J54" s="23">
        <v>0</v>
      </c>
      <c r="K54" s="23">
        <v>0</v>
      </c>
      <c r="L54" s="23">
        <v>0</v>
      </c>
      <c r="M54" s="23">
        <v>0</v>
      </c>
      <c r="N54" s="23">
        <v>0</v>
      </c>
      <c r="O54" s="23">
        <v>0</v>
      </c>
      <c r="P54" s="23">
        <v>0</v>
      </c>
      <c r="Q54" s="23">
        <v>0</v>
      </c>
      <c r="R54" s="23">
        <v>0</v>
      </c>
      <c r="S54" s="23">
        <v>0</v>
      </c>
      <c r="T54" s="23">
        <v>0</v>
      </c>
      <c r="U54" s="23">
        <v>0</v>
      </c>
      <c r="V54" s="23">
        <v>0</v>
      </c>
      <c r="W54" s="23">
        <v>0</v>
      </c>
    </row>
    <row r="55" spans="1:23">
      <c r="A55" s="27" t="s">
        <v>121</v>
      </c>
      <c r="B55" s="27" t="s">
        <v>64</v>
      </c>
      <c r="C55" s="23">
        <v>0</v>
      </c>
      <c r="D55" s="23">
        <v>0</v>
      </c>
      <c r="E55" s="23">
        <v>0</v>
      </c>
      <c r="F55" s="23">
        <v>0</v>
      </c>
      <c r="G55" s="23">
        <v>0</v>
      </c>
      <c r="H55" s="23">
        <v>0</v>
      </c>
      <c r="I55" s="23">
        <v>0</v>
      </c>
      <c r="J55" s="23">
        <v>0</v>
      </c>
      <c r="K55" s="23">
        <v>0</v>
      </c>
      <c r="L55" s="23">
        <v>0</v>
      </c>
      <c r="M55" s="23">
        <v>0</v>
      </c>
      <c r="N55" s="23">
        <v>0</v>
      </c>
      <c r="O55" s="23">
        <v>0</v>
      </c>
      <c r="P55" s="23">
        <v>0</v>
      </c>
      <c r="Q55" s="23">
        <v>0</v>
      </c>
      <c r="R55" s="23">
        <v>0</v>
      </c>
      <c r="S55" s="23">
        <v>0</v>
      </c>
      <c r="T55" s="23">
        <v>0</v>
      </c>
      <c r="U55" s="23">
        <v>0</v>
      </c>
      <c r="V55" s="23">
        <v>0</v>
      </c>
      <c r="W55" s="23">
        <v>0</v>
      </c>
    </row>
    <row r="56" spans="1:23">
      <c r="A56" s="27" t="s">
        <v>121</v>
      </c>
      <c r="B56" s="27" t="s">
        <v>32</v>
      </c>
      <c r="C56" s="23">
        <v>0</v>
      </c>
      <c r="D56" s="23">
        <v>0</v>
      </c>
      <c r="E56" s="23">
        <v>0</v>
      </c>
      <c r="F56" s="23">
        <v>0</v>
      </c>
      <c r="G56" s="23">
        <v>0</v>
      </c>
      <c r="H56" s="23">
        <v>0</v>
      </c>
      <c r="I56" s="23">
        <v>0</v>
      </c>
      <c r="J56" s="23">
        <v>0</v>
      </c>
      <c r="K56" s="23">
        <v>0</v>
      </c>
      <c r="L56" s="23">
        <v>0</v>
      </c>
      <c r="M56" s="23">
        <v>0</v>
      </c>
      <c r="N56" s="23">
        <v>0</v>
      </c>
      <c r="O56" s="23">
        <v>0</v>
      </c>
      <c r="P56" s="23">
        <v>0</v>
      </c>
      <c r="Q56" s="23">
        <v>0</v>
      </c>
      <c r="R56" s="23">
        <v>0</v>
      </c>
      <c r="S56" s="23">
        <v>0</v>
      </c>
      <c r="T56" s="23">
        <v>0</v>
      </c>
      <c r="U56" s="23">
        <v>0</v>
      </c>
      <c r="V56" s="23">
        <v>0</v>
      </c>
      <c r="W56" s="23">
        <v>0</v>
      </c>
    </row>
    <row r="57" spans="1:23">
      <c r="A57" s="27" t="s">
        <v>121</v>
      </c>
      <c r="B57" s="27" t="s">
        <v>69</v>
      </c>
      <c r="C57" s="23">
        <v>0</v>
      </c>
      <c r="D57" s="23">
        <v>0</v>
      </c>
      <c r="E57" s="23">
        <v>0</v>
      </c>
      <c r="F57" s="23">
        <v>0</v>
      </c>
      <c r="G57" s="23">
        <v>0</v>
      </c>
      <c r="H57" s="23">
        <v>0</v>
      </c>
      <c r="I57" s="23">
        <v>0</v>
      </c>
      <c r="J57" s="23">
        <v>0</v>
      </c>
      <c r="K57" s="23">
        <v>0</v>
      </c>
      <c r="L57" s="23">
        <v>0</v>
      </c>
      <c r="M57" s="23">
        <v>0</v>
      </c>
      <c r="N57" s="23">
        <v>0</v>
      </c>
      <c r="O57" s="23">
        <v>0</v>
      </c>
      <c r="P57" s="23">
        <v>0</v>
      </c>
      <c r="Q57" s="23">
        <v>0</v>
      </c>
      <c r="R57" s="23">
        <v>0</v>
      </c>
      <c r="S57" s="23">
        <v>0</v>
      </c>
      <c r="T57" s="23">
        <v>0</v>
      </c>
      <c r="U57" s="23">
        <v>0</v>
      </c>
      <c r="V57" s="23">
        <v>0</v>
      </c>
      <c r="W57" s="23">
        <v>0</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0</v>
      </c>
      <c r="D59" s="28">
        <v>0</v>
      </c>
      <c r="E59" s="28">
        <v>0</v>
      </c>
      <c r="F59" s="28">
        <v>0</v>
      </c>
      <c r="G59" s="28">
        <v>0</v>
      </c>
      <c r="H59" s="28">
        <v>0</v>
      </c>
      <c r="I59" s="28">
        <v>0</v>
      </c>
      <c r="J59" s="28">
        <v>0</v>
      </c>
      <c r="K59" s="28">
        <v>14159.26225</v>
      </c>
      <c r="L59" s="28">
        <v>13124.9769</v>
      </c>
      <c r="M59" s="28">
        <v>13032.877499999899</v>
      </c>
      <c r="N59" s="28">
        <v>11947.612804189899</v>
      </c>
      <c r="O59" s="28">
        <v>0</v>
      </c>
      <c r="P59" s="28">
        <v>0</v>
      </c>
      <c r="Q59" s="28">
        <v>0</v>
      </c>
      <c r="R59" s="28">
        <v>0</v>
      </c>
      <c r="S59" s="28">
        <v>0</v>
      </c>
      <c r="T59" s="28">
        <v>0</v>
      </c>
      <c r="U59" s="28">
        <v>0</v>
      </c>
      <c r="V59" s="28">
        <v>0</v>
      </c>
      <c r="W59" s="28">
        <v>0</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0</v>
      </c>
      <c r="D64" s="23">
        <v>0</v>
      </c>
      <c r="E64" s="23">
        <v>0</v>
      </c>
      <c r="F64" s="23">
        <v>0</v>
      </c>
      <c r="G64" s="23">
        <v>0</v>
      </c>
      <c r="H64" s="23">
        <v>0</v>
      </c>
      <c r="I64" s="23">
        <v>0</v>
      </c>
      <c r="J64" s="23">
        <v>0</v>
      </c>
      <c r="K64" s="23">
        <v>0</v>
      </c>
      <c r="L64" s="23">
        <v>0</v>
      </c>
      <c r="M64" s="23">
        <v>0</v>
      </c>
      <c r="N64" s="23">
        <v>0</v>
      </c>
      <c r="O64" s="23">
        <v>0</v>
      </c>
      <c r="P64" s="23">
        <v>0</v>
      </c>
      <c r="Q64" s="23">
        <v>0</v>
      </c>
      <c r="R64" s="23">
        <v>0</v>
      </c>
      <c r="S64" s="23">
        <v>0</v>
      </c>
      <c r="T64" s="23">
        <v>0</v>
      </c>
      <c r="U64" s="23">
        <v>0</v>
      </c>
      <c r="V64" s="23">
        <v>0</v>
      </c>
      <c r="W64" s="23">
        <v>0</v>
      </c>
    </row>
    <row r="65" spans="1:23">
      <c r="A65" s="27" t="s">
        <v>122</v>
      </c>
      <c r="B65" s="27" t="s">
        <v>28</v>
      </c>
      <c r="C65" s="23">
        <v>0</v>
      </c>
      <c r="D65" s="23">
        <v>0</v>
      </c>
      <c r="E65" s="23">
        <v>0</v>
      </c>
      <c r="F65" s="23">
        <v>0</v>
      </c>
      <c r="G65" s="23">
        <v>0</v>
      </c>
      <c r="H65" s="23">
        <v>0</v>
      </c>
      <c r="I65" s="23">
        <v>0</v>
      </c>
      <c r="J65" s="23">
        <v>0</v>
      </c>
      <c r="K65" s="23">
        <v>0</v>
      </c>
      <c r="L65" s="23">
        <v>0</v>
      </c>
      <c r="M65" s="23">
        <v>0</v>
      </c>
      <c r="N65" s="23">
        <v>0</v>
      </c>
      <c r="O65" s="23">
        <v>0</v>
      </c>
      <c r="P65" s="23">
        <v>0</v>
      </c>
      <c r="Q65" s="23">
        <v>0</v>
      </c>
      <c r="R65" s="23">
        <v>0</v>
      </c>
      <c r="S65" s="23">
        <v>0</v>
      </c>
      <c r="T65" s="23">
        <v>0</v>
      </c>
      <c r="U65" s="23">
        <v>0</v>
      </c>
      <c r="V65" s="23">
        <v>0</v>
      </c>
      <c r="W65" s="23">
        <v>0</v>
      </c>
    </row>
    <row r="66" spans="1:23">
      <c r="A66" s="27" t="s">
        <v>122</v>
      </c>
      <c r="B66" s="27" t="s">
        <v>62</v>
      </c>
      <c r="C66" s="23">
        <v>0</v>
      </c>
      <c r="D66" s="23">
        <v>0</v>
      </c>
      <c r="E66" s="23">
        <v>0</v>
      </c>
      <c r="F66" s="23">
        <v>0</v>
      </c>
      <c r="G66" s="23">
        <v>0</v>
      </c>
      <c r="H66" s="23">
        <v>0</v>
      </c>
      <c r="I66" s="23">
        <v>0</v>
      </c>
      <c r="J66" s="23">
        <v>0</v>
      </c>
      <c r="K66" s="23">
        <v>0</v>
      </c>
      <c r="L66" s="23">
        <v>0</v>
      </c>
      <c r="M66" s="23">
        <v>0</v>
      </c>
      <c r="N66" s="23">
        <v>0</v>
      </c>
      <c r="O66" s="23">
        <v>0</v>
      </c>
      <c r="P66" s="23">
        <v>0</v>
      </c>
      <c r="Q66" s="23">
        <v>0</v>
      </c>
      <c r="R66" s="23">
        <v>0</v>
      </c>
      <c r="S66" s="23">
        <v>0</v>
      </c>
      <c r="T66" s="23">
        <v>0</v>
      </c>
      <c r="U66" s="23">
        <v>0</v>
      </c>
      <c r="V66" s="23">
        <v>0</v>
      </c>
      <c r="W66" s="23">
        <v>0</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0</v>
      </c>
      <c r="D68" s="23">
        <v>0</v>
      </c>
      <c r="E68" s="23">
        <v>0</v>
      </c>
      <c r="F68" s="23">
        <v>0</v>
      </c>
      <c r="G68" s="23">
        <v>0</v>
      </c>
      <c r="H68" s="23">
        <v>0</v>
      </c>
      <c r="I68" s="23">
        <v>0</v>
      </c>
      <c r="J68" s="23">
        <v>0</v>
      </c>
      <c r="K68" s="23">
        <v>0</v>
      </c>
      <c r="L68" s="23">
        <v>0</v>
      </c>
      <c r="M68" s="23">
        <v>0</v>
      </c>
      <c r="N68" s="23">
        <v>0</v>
      </c>
      <c r="O68" s="23">
        <v>0</v>
      </c>
      <c r="P68" s="23">
        <v>0</v>
      </c>
      <c r="Q68" s="23">
        <v>0</v>
      </c>
      <c r="R68" s="23">
        <v>0</v>
      </c>
      <c r="S68" s="23">
        <v>0</v>
      </c>
      <c r="T68" s="23">
        <v>0</v>
      </c>
      <c r="U68" s="23">
        <v>0</v>
      </c>
      <c r="V68" s="23">
        <v>0</v>
      </c>
      <c r="W68" s="23">
        <v>0</v>
      </c>
    </row>
    <row r="69" spans="1:23">
      <c r="A69" s="27" t="s">
        <v>122</v>
      </c>
      <c r="B69" s="27" t="s">
        <v>64</v>
      </c>
      <c r="C69" s="23">
        <v>0</v>
      </c>
      <c r="D69" s="23">
        <v>0</v>
      </c>
      <c r="E69" s="23">
        <v>0</v>
      </c>
      <c r="F69" s="23">
        <v>0</v>
      </c>
      <c r="G69" s="23">
        <v>0</v>
      </c>
      <c r="H69" s="23">
        <v>0</v>
      </c>
      <c r="I69" s="23">
        <v>0</v>
      </c>
      <c r="J69" s="23">
        <v>0</v>
      </c>
      <c r="K69" s="23">
        <v>0</v>
      </c>
      <c r="L69" s="23">
        <v>0</v>
      </c>
      <c r="M69" s="23">
        <v>0</v>
      </c>
      <c r="N69" s="23">
        <v>0</v>
      </c>
      <c r="O69" s="23">
        <v>0</v>
      </c>
      <c r="P69" s="23">
        <v>0</v>
      </c>
      <c r="Q69" s="23">
        <v>0</v>
      </c>
      <c r="R69" s="23">
        <v>0</v>
      </c>
      <c r="S69" s="23">
        <v>0</v>
      </c>
      <c r="T69" s="23">
        <v>0</v>
      </c>
      <c r="U69" s="23">
        <v>0</v>
      </c>
      <c r="V69" s="23">
        <v>0</v>
      </c>
      <c r="W69" s="23">
        <v>0</v>
      </c>
    </row>
    <row r="70" spans="1:23">
      <c r="A70" s="27" t="s">
        <v>122</v>
      </c>
      <c r="B70" s="27" t="s">
        <v>32</v>
      </c>
      <c r="C70" s="23">
        <v>0</v>
      </c>
      <c r="D70" s="23">
        <v>0</v>
      </c>
      <c r="E70" s="23">
        <v>0</v>
      </c>
      <c r="F70" s="23">
        <v>0</v>
      </c>
      <c r="G70" s="23">
        <v>0</v>
      </c>
      <c r="H70" s="23">
        <v>0</v>
      </c>
      <c r="I70" s="23">
        <v>0</v>
      </c>
      <c r="J70" s="23">
        <v>0</v>
      </c>
      <c r="K70" s="23">
        <v>0</v>
      </c>
      <c r="L70" s="23">
        <v>0</v>
      </c>
      <c r="M70" s="23">
        <v>0</v>
      </c>
      <c r="N70" s="23">
        <v>0</v>
      </c>
      <c r="O70" s="23">
        <v>0</v>
      </c>
      <c r="P70" s="23">
        <v>0</v>
      </c>
      <c r="Q70" s="23">
        <v>0</v>
      </c>
      <c r="R70" s="23">
        <v>0</v>
      </c>
      <c r="S70" s="23">
        <v>0</v>
      </c>
      <c r="T70" s="23">
        <v>0</v>
      </c>
      <c r="U70" s="23">
        <v>0</v>
      </c>
      <c r="V70" s="23">
        <v>0</v>
      </c>
      <c r="W70" s="23">
        <v>0</v>
      </c>
    </row>
    <row r="71" spans="1:23">
      <c r="A71" s="27" t="s">
        <v>122</v>
      </c>
      <c r="B71" s="27" t="s">
        <v>69</v>
      </c>
      <c r="C71" s="23">
        <v>0</v>
      </c>
      <c r="D71" s="23">
        <v>0</v>
      </c>
      <c r="E71" s="23">
        <v>0</v>
      </c>
      <c r="F71" s="23">
        <v>0</v>
      </c>
      <c r="G71" s="23">
        <v>0</v>
      </c>
      <c r="H71" s="23">
        <v>0</v>
      </c>
      <c r="I71" s="23">
        <v>0</v>
      </c>
      <c r="J71" s="23">
        <v>0</v>
      </c>
      <c r="K71" s="23">
        <v>0</v>
      </c>
      <c r="L71" s="23">
        <v>0</v>
      </c>
      <c r="M71" s="23">
        <v>0</v>
      </c>
      <c r="N71" s="23">
        <v>0</v>
      </c>
      <c r="O71" s="23">
        <v>0</v>
      </c>
      <c r="P71" s="23">
        <v>0</v>
      </c>
      <c r="Q71" s="23">
        <v>0</v>
      </c>
      <c r="R71" s="23">
        <v>0</v>
      </c>
      <c r="S71" s="23">
        <v>0</v>
      </c>
      <c r="T71" s="23">
        <v>0</v>
      </c>
      <c r="U71" s="23">
        <v>0</v>
      </c>
      <c r="V71" s="23">
        <v>0</v>
      </c>
      <c r="W71" s="23">
        <v>0</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0</v>
      </c>
      <c r="D73" s="28">
        <v>0</v>
      </c>
      <c r="E73" s="28">
        <v>0</v>
      </c>
      <c r="F73" s="28">
        <v>0</v>
      </c>
      <c r="G73" s="28">
        <v>0</v>
      </c>
      <c r="H73" s="28">
        <v>0</v>
      </c>
      <c r="I73" s="28">
        <v>0</v>
      </c>
      <c r="J73" s="28">
        <v>0</v>
      </c>
      <c r="K73" s="28">
        <v>0</v>
      </c>
      <c r="L73" s="28">
        <v>0</v>
      </c>
      <c r="M73" s="28">
        <v>0</v>
      </c>
      <c r="N73" s="28">
        <v>0</v>
      </c>
      <c r="O73" s="28">
        <v>0</v>
      </c>
      <c r="P73" s="28">
        <v>0</v>
      </c>
      <c r="Q73" s="28">
        <v>0</v>
      </c>
      <c r="R73" s="28">
        <v>0</v>
      </c>
      <c r="S73" s="28">
        <v>0</v>
      </c>
      <c r="T73" s="28">
        <v>0</v>
      </c>
      <c r="U73" s="28">
        <v>0</v>
      </c>
      <c r="V73" s="28">
        <v>0</v>
      </c>
      <c r="W73" s="28">
        <v>0</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0</v>
      </c>
      <c r="D78" s="23">
        <v>0</v>
      </c>
      <c r="E78" s="23">
        <v>0</v>
      </c>
      <c r="F78" s="23">
        <v>0</v>
      </c>
      <c r="G78" s="23">
        <v>0</v>
      </c>
      <c r="H78" s="23">
        <v>0</v>
      </c>
      <c r="I78" s="23">
        <v>0</v>
      </c>
      <c r="J78" s="23">
        <v>0</v>
      </c>
      <c r="K78" s="23">
        <v>0</v>
      </c>
      <c r="L78" s="23">
        <v>0</v>
      </c>
      <c r="M78" s="23">
        <v>0</v>
      </c>
      <c r="N78" s="23">
        <v>0</v>
      </c>
      <c r="O78" s="23">
        <v>0</v>
      </c>
      <c r="P78" s="23">
        <v>0</v>
      </c>
      <c r="Q78" s="23">
        <v>0</v>
      </c>
      <c r="R78" s="23">
        <v>0</v>
      </c>
      <c r="S78" s="23">
        <v>0</v>
      </c>
      <c r="T78" s="23">
        <v>0</v>
      </c>
      <c r="U78" s="23">
        <v>0</v>
      </c>
      <c r="V78" s="23">
        <v>0</v>
      </c>
      <c r="W78" s="23">
        <v>0</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0</v>
      </c>
      <c r="D80" s="23">
        <v>0</v>
      </c>
      <c r="E80" s="23">
        <v>0</v>
      </c>
      <c r="F80" s="23">
        <v>0</v>
      </c>
      <c r="G80" s="23">
        <v>0</v>
      </c>
      <c r="H80" s="23">
        <v>0</v>
      </c>
      <c r="I80" s="23">
        <v>0</v>
      </c>
      <c r="J80" s="23">
        <v>0</v>
      </c>
      <c r="K80" s="23">
        <v>0</v>
      </c>
      <c r="L80" s="23">
        <v>0</v>
      </c>
      <c r="M80" s="23">
        <v>0</v>
      </c>
      <c r="N80" s="23">
        <v>0</v>
      </c>
      <c r="O80" s="23">
        <v>0</v>
      </c>
      <c r="P80" s="23">
        <v>0</v>
      </c>
      <c r="Q80" s="23">
        <v>0</v>
      </c>
      <c r="R80" s="23">
        <v>0</v>
      </c>
      <c r="S80" s="23">
        <v>0</v>
      </c>
      <c r="T80" s="23">
        <v>0</v>
      </c>
      <c r="U80" s="23">
        <v>0</v>
      </c>
      <c r="V80" s="23">
        <v>0</v>
      </c>
      <c r="W80" s="23">
        <v>0</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0</v>
      </c>
      <c r="D82" s="23">
        <v>0</v>
      </c>
      <c r="E82" s="23">
        <v>0</v>
      </c>
      <c r="F82" s="23">
        <v>0</v>
      </c>
      <c r="G82" s="23">
        <v>0</v>
      </c>
      <c r="H82" s="23">
        <v>0</v>
      </c>
      <c r="I82" s="23">
        <v>0</v>
      </c>
      <c r="J82" s="23">
        <v>0</v>
      </c>
      <c r="K82" s="23">
        <v>0</v>
      </c>
      <c r="L82" s="23">
        <v>0</v>
      </c>
      <c r="M82" s="23">
        <v>0</v>
      </c>
      <c r="N82" s="23">
        <v>0</v>
      </c>
      <c r="O82" s="23">
        <v>0</v>
      </c>
      <c r="P82" s="23">
        <v>0</v>
      </c>
      <c r="Q82" s="23">
        <v>0</v>
      </c>
      <c r="R82" s="23">
        <v>0</v>
      </c>
      <c r="S82" s="23">
        <v>0</v>
      </c>
      <c r="T82" s="23">
        <v>0</v>
      </c>
      <c r="U82" s="23">
        <v>0</v>
      </c>
      <c r="V82" s="23">
        <v>0</v>
      </c>
      <c r="W82" s="23">
        <v>0</v>
      </c>
    </row>
    <row r="83" spans="1:23">
      <c r="A83" s="27" t="s">
        <v>123</v>
      </c>
      <c r="B83" s="27" t="s">
        <v>64</v>
      </c>
      <c r="C83" s="23">
        <v>0</v>
      </c>
      <c r="D83" s="23">
        <v>0</v>
      </c>
      <c r="E83" s="23">
        <v>0</v>
      </c>
      <c r="F83" s="23">
        <v>0</v>
      </c>
      <c r="G83" s="23">
        <v>0</v>
      </c>
      <c r="H83" s="23">
        <v>0</v>
      </c>
      <c r="I83" s="23">
        <v>0</v>
      </c>
      <c r="J83" s="23">
        <v>0</v>
      </c>
      <c r="K83" s="23">
        <v>0</v>
      </c>
      <c r="L83" s="23">
        <v>0</v>
      </c>
      <c r="M83" s="23">
        <v>0</v>
      </c>
      <c r="N83" s="23">
        <v>0</v>
      </c>
      <c r="O83" s="23">
        <v>0</v>
      </c>
      <c r="P83" s="23">
        <v>0</v>
      </c>
      <c r="Q83" s="23">
        <v>0</v>
      </c>
      <c r="R83" s="23">
        <v>0</v>
      </c>
      <c r="S83" s="23">
        <v>0</v>
      </c>
      <c r="T83" s="23">
        <v>0</v>
      </c>
      <c r="U83" s="23">
        <v>0</v>
      </c>
      <c r="V83" s="23">
        <v>0</v>
      </c>
      <c r="W83" s="23">
        <v>0</v>
      </c>
    </row>
    <row r="84" spans="1:23">
      <c r="A84" s="27" t="s">
        <v>123</v>
      </c>
      <c r="B84" s="27" t="s">
        <v>32</v>
      </c>
      <c r="C84" s="23">
        <v>0</v>
      </c>
      <c r="D84" s="23">
        <v>0</v>
      </c>
      <c r="E84" s="23">
        <v>0</v>
      </c>
      <c r="F84" s="23">
        <v>0</v>
      </c>
      <c r="G84" s="23">
        <v>0</v>
      </c>
      <c r="H84" s="23">
        <v>0</v>
      </c>
      <c r="I84" s="23">
        <v>0</v>
      </c>
      <c r="J84" s="23">
        <v>0</v>
      </c>
      <c r="K84" s="23">
        <v>0</v>
      </c>
      <c r="L84" s="23">
        <v>0</v>
      </c>
      <c r="M84" s="23">
        <v>0</v>
      </c>
      <c r="N84" s="23">
        <v>0</v>
      </c>
      <c r="O84" s="23">
        <v>0</v>
      </c>
      <c r="P84" s="23">
        <v>0</v>
      </c>
      <c r="Q84" s="23">
        <v>0</v>
      </c>
      <c r="R84" s="23">
        <v>0</v>
      </c>
      <c r="S84" s="23">
        <v>0</v>
      </c>
      <c r="T84" s="23">
        <v>0</v>
      </c>
      <c r="U84" s="23">
        <v>0</v>
      </c>
      <c r="V84" s="23">
        <v>0</v>
      </c>
      <c r="W84" s="23">
        <v>0</v>
      </c>
    </row>
    <row r="85" spans="1:23">
      <c r="A85" s="27" t="s">
        <v>123</v>
      </c>
      <c r="B85" s="27" t="s">
        <v>69</v>
      </c>
      <c r="C85" s="23">
        <v>0</v>
      </c>
      <c r="D85" s="23">
        <v>0</v>
      </c>
      <c r="E85" s="23">
        <v>0</v>
      </c>
      <c r="F85" s="23">
        <v>0</v>
      </c>
      <c r="G85" s="23">
        <v>0</v>
      </c>
      <c r="H85" s="23">
        <v>0</v>
      </c>
      <c r="I85" s="23">
        <v>0</v>
      </c>
      <c r="J85" s="23">
        <v>0</v>
      </c>
      <c r="K85" s="23">
        <v>0</v>
      </c>
      <c r="L85" s="23">
        <v>0</v>
      </c>
      <c r="M85" s="23">
        <v>0</v>
      </c>
      <c r="N85" s="23">
        <v>0</v>
      </c>
      <c r="O85" s="23">
        <v>0</v>
      </c>
      <c r="P85" s="23">
        <v>0</v>
      </c>
      <c r="Q85" s="23">
        <v>0</v>
      </c>
      <c r="R85" s="23">
        <v>0</v>
      </c>
      <c r="S85" s="23">
        <v>0</v>
      </c>
      <c r="T85" s="23">
        <v>0</v>
      </c>
      <c r="U85" s="23">
        <v>0</v>
      </c>
      <c r="V85" s="23">
        <v>0</v>
      </c>
      <c r="W85" s="23">
        <v>0</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0</v>
      </c>
      <c r="D87" s="28">
        <v>0</v>
      </c>
      <c r="E87" s="28">
        <v>0</v>
      </c>
      <c r="F87" s="28">
        <v>0</v>
      </c>
      <c r="G87" s="28">
        <v>0</v>
      </c>
      <c r="H87" s="28">
        <v>0</v>
      </c>
      <c r="I87" s="28">
        <v>0</v>
      </c>
      <c r="J87" s="28">
        <v>0</v>
      </c>
      <c r="K87" s="28">
        <v>0</v>
      </c>
      <c r="L87" s="28">
        <v>0</v>
      </c>
      <c r="M87" s="28">
        <v>0</v>
      </c>
      <c r="N87" s="28">
        <v>0</v>
      </c>
      <c r="O87" s="28">
        <v>0</v>
      </c>
      <c r="P87" s="28">
        <v>0</v>
      </c>
      <c r="Q87" s="28">
        <v>0</v>
      </c>
      <c r="R87" s="28">
        <v>0</v>
      </c>
      <c r="S87" s="28">
        <v>0</v>
      </c>
      <c r="T87" s="28">
        <v>0</v>
      </c>
      <c r="U87" s="28">
        <v>0</v>
      </c>
      <c r="V87" s="28">
        <v>0</v>
      </c>
      <c r="W87" s="28">
        <v>0</v>
      </c>
    </row>
    <row r="89" spans="1:23" collapsed="1"/>
    <row r="90" spans="1:23">
      <c r="A90" s="7" t="s">
        <v>93</v>
      </c>
    </row>
  </sheetData>
  <sheetProtection algorithmName="SHA-512" hashValue="T8QPlCvTE/Ybn7sQ36jEogYoEJ16fOG1XObm18F1FcJf75FWm0WBZuAjcZ8+4yuh9vA/GWyVc6WFv1BLtlYAIQ==" saltValue="D88RfFoZSeINDHBoF8Qe9w=="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B14891"/>
  </sheetPr>
  <dimension ref="A1:W1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152</v>
      </c>
      <c r="B1" s="17"/>
      <c r="C1" s="17"/>
      <c r="D1" s="17"/>
      <c r="E1" s="17"/>
      <c r="F1" s="17"/>
      <c r="G1" s="17"/>
      <c r="H1" s="17"/>
      <c r="I1" s="17"/>
      <c r="J1" s="17"/>
      <c r="K1" s="17"/>
      <c r="L1" s="17"/>
      <c r="M1" s="17"/>
      <c r="N1" s="17"/>
      <c r="O1" s="17"/>
      <c r="P1" s="17"/>
      <c r="Q1" s="17"/>
      <c r="R1" s="17"/>
      <c r="S1" s="17"/>
      <c r="T1" s="17"/>
      <c r="U1" s="17"/>
      <c r="V1" s="17"/>
      <c r="W1" s="17"/>
    </row>
    <row r="2" spans="1:23">
      <c r="A2" s="26" t="s">
        <v>139</v>
      </c>
      <c r="B2" s="16" t="s">
        <v>140</v>
      </c>
    </row>
    <row r="3" spans="1:23">
      <c r="A3" s="17" t="s">
        <v>96</v>
      </c>
      <c r="B3" s="17" t="s">
        <v>141</v>
      </c>
      <c r="C3" s="17" t="s">
        <v>75</v>
      </c>
      <c r="D3" s="17" t="s">
        <v>98</v>
      </c>
      <c r="E3" s="17" t="s">
        <v>99</v>
      </c>
      <c r="F3" s="17" t="s">
        <v>100</v>
      </c>
      <c r="G3" s="17" t="s">
        <v>101</v>
      </c>
      <c r="H3" s="17" t="s">
        <v>102</v>
      </c>
      <c r="I3" s="17" t="s">
        <v>103</v>
      </c>
      <c r="J3" s="17" t="s">
        <v>104</v>
      </c>
      <c r="K3" s="17" t="s">
        <v>105</v>
      </c>
      <c r="L3" s="17" t="s">
        <v>106</v>
      </c>
      <c r="M3" s="17" t="s">
        <v>107</v>
      </c>
      <c r="N3" s="17" t="s">
        <v>108</v>
      </c>
      <c r="O3" s="17" t="s">
        <v>109</v>
      </c>
      <c r="P3" s="17" t="s">
        <v>110</v>
      </c>
      <c r="Q3" s="17" t="s">
        <v>111</v>
      </c>
      <c r="R3" s="17" t="s">
        <v>112</v>
      </c>
      <c r="S3" s="17" t="s">
        <v>113</v>
      </c>
      <c r="T3" s="17" t="s">
        <v>114</v>
      </c>
      <c r="U3" s="17" t="s">
        <v>115</v>
      </c>
      <c r="V3" s="17" t="s">
        <v>116</v>
      </c>
      <c r="W3" s="17" t="s">
        <v>117</v>
      </c>
    </row>
    <row r="4" spans="1:23">
      <c r="A4" s="27" t="s">
        <v>119</v>
      </c>
      <c r="B4" s="27" t="s">
        <v>70</v>
      </c>
      <c r="C4" s="23">
        <v>6.2363854359498701E-5</v>
      </c>
      <c r="D4" s="23">
        <v>5.7797825903014404E-5</v>
      </c>
      <c r="E4" s="23">
        <v>5.3707265692585594E-5</v>
      </c>
      <c r="F4" s="23">
        <v>4.9633870185497705E-5</v>
      </c>
      <c r="G4" s="23">
        <v>5.0551368563884203E-5</v>
      </c>
      <c r="H4" s="23">
        <v>5.09320772748629E-5</v>
      </c>
      <c r="I4" s="23">
        <v>4.7327430811436434E-5</v>
      </c>
      <c r="J4" s="23">
        <v>4.7914064893028243E-5</v>
      </c>
      <c r="K4" s="23">
        <v>4.4405991410169901E-5</v>
      </c>
      <c r="L4" s="23">
        <v>4.5123055686942031E-5</v>
      </c>
      <c r="M4" s="23">
        <v>4.1929534593679903E-5</v>
      </c>
      <c r="N4" s="23">
        <v>4.5705441976195087E-5</v>
      </c>
      <c r="O4" s="23">
        <v>4.7520357291840292E-5</v>
      </c>
      <c r="P4" s="23">
        <v>4.4041109482587513E-5</v>
      </c>
      <c r="Q4" s="23">
        <v>4.6471461344064679E-5</v>
      </c>
      <c r="R4" s="23">
        <v>7.0823710715830598E-5</v>
      </c>
      <c r="S4" s="23">
        <v>6.8437473216583088E-5</v>
      </c>
      <c r="T4" s="23">
        <v>6.3426759023142446E-5</v>
      </c>
      <c r="U4" s="23">
        <v>5.8937818951730711E-5</v>
      </c>
      <c r="V4" s="23">
        <v>7.6172975111338316E-5</v>
      </c>
      <c r="W4" s="23">
        <v>7.0595898845838604E-5</v>
      </c>
    </row>
    <row r="5" spans="1:23">
      <c r="A5" s="27" t="s">
        <v>120</v>
      </c>
      <c r="B5" s="27" t="s">
        <v>70</v>
      </c>
      <c r="C5" s="23">
        <v>5.4724436325594795E-5</v>
      </c>
      <c r="D5" s="23">
        <v>5.0717735070612596E-5</v>
      </c>
      <c r="E5" s="23">
        <v>4.7128258376609597E-5</v>
      </c>
      <c r="F5" s="23">
        <v>4.3553843752208802E-5</v>
      </c>
      <c r="G5" s="23">
        <v>5.0815855776811591E-5</v>
      </c>
      <c r="H5" s="23">
        <v>5.0296049199909901E-5</v>
      </c>
      <c r="I5" s="23">
        <v>4.6736416733039096E-5</v>
      </c>
      <c r="J5" s="23">
        <v>5.1555156168922002E-5</v>
      </c>
      <c r="K5" s="23">
        <v>4.7780496751805001E-5</v>
      </c>
      <c r="L5" s="23">
        <v>5.1001382942698502E-5</v>
      </c>
      <c r="M5" s="23">
        <v>4.7391831467660003E-5</v>
      </c>
      <c r="N5" s="23">
        <v>5.2443017305674803E-5</v>
      </c>
      <c r="O5" s="23">
        <v>5.28560202383796E-5</v>
      </c>
      <c r="P5" s="23">
        <v>5.7140631514577006E-5</v>
      </c>
      <c r="Q5" s="23">
        <v>6.392484934953819E-5</v>
      </c>
      <c r="R5" s="23">
        <v>7.0646716577621392E-5</v>
      </c>
      <c r="S5" s="23">
        <v>8.0261356584105487E-5</v>
      </c>
      <c r="T5" s="23">
        <v>8.5085875424083392E-5</v>
      </c>
      <c r="U5" s="23">
        <v>8.2947197575357405E-5</v>
      </c>
      <c r="V5" s="23">
        <v>9.060728162507719E-5</v>
      </c>
      <c r="W5" s="23">
        <v>9.4522276813111902E-5</v>
      </c>
    </row>
    <row r="6" spans="1:23">
      <c r="A6" s="27" t="s">
        <v>121</v>
      </c>
      <c r="B6" s="27" t="s">
        <v>70</v>
      </c>
      <c r="C6" s="23">
        <v>9.6999003594336506E-6</v>
      </c>
      <c r="D6" s="23">
        <v>8.989712999766541E-6</v>
      </c>
      <c r="E6" s="23">
        <v>8.3534786479463695E-6</v>
      </c>
      <c r="F6" s="23">
        <v>7.7199140463175E-6</v>
      </c>
      <c r="G6" s="23">
        <v>7.15469325329367E-6</v>
      </c>
      <c r="H6" s="23">
        <v>6.6308556340914305E-6</v>
      </c>
      <c r="I6" s="23">
        <v>6.1615661098898397E-6</v>
      </c>
      <c r="J6" s="23">
        <v>5.6942458062960803E-6</v>
      </c>
      <c r="K6" s="23">
        <v>5.2773362253089001E-6</v>
      </c>
      <c r="L6" s="23">
        <v>4.8909510727766198E-6</v>
      </c>
      <c r="M6" s="23">
        <v>4.54480085800858E-6</v>
      </c>
      <c r="N6" s="23">
        <v>4.20010314985143E-6</v>
      </c>
      <c r="O6" s="23">
        <v>3.8925886336408105E-6</v>
      </c>
      <c r="P6" s="23">
        <v>3.6075890829694499E-6</v>
      </c>
      <c r="Q6" s="23">
        <v>3.35226701630323E-6</v>
      </c>
      <c r="R6" s="23">
        <v>3.0980163255134803E-6</v>
      </c>
      <c r="S6" s="23">
        <v>2.8711921363059902E-6</v>
      </c>
      <c r="T6" s="23">
        <v>2.66097509418999E-6</v>
      </c>
      <c r="U6" s="23">
        <v>2.47264830730529E-6</v>
      </c>
      <c r="V6" s="23">
        <v>2.2851117724305298E-6</v>
      </c>
      <c r="W6" s="23">
        <v>2.11780515730346E-6</v>
      </c>
    </row>
    <row r="7" spans="1:23">
      <c r="A7" s="27" t="s">
        <v>122</v>
      </c>
      <c r="B7" s="27" t="s">
        <v>70</v>
      </c>
      <c r="C7" s="23">
        <v>4.97409750255987E-5</v>
      </c>
      <c r="D7" s="23">
        <v>4.6100446015605256E-5</v>
      </c>
      <c r="E7" s="23">
        <v>4.2838575290101458E-5</v>
      </c>
      <c r="F7" s="23">
        <v>3.9590262578904772E-5</v>
      </c>
      <c r="G7" s="23">
        <v>4.2473520069818914E-5</v>
      </c>
      <c r="H7" s="23">
        <v>4.178363864262979E-5</v>
      </c>
      <c r="I7" s="23">
        <v>3.8827127704903394E-5</v>
      </c>
      <c r="J7" s="23">
        <v>4.6683091009409956E-5</v>
      </c>
      <c r="K7" s="23">
        <v>4.326581763174331E-5</v>
      </c>
      <c r="L7" s="23">
        <v>4.6380204975402279E-5</v>
      </c>
      <c r="M7" s="23">
        <v>4.309842107216526E-5</v>
      </c>
      <c r="N7" s="23">
        <v>4.9546061525727848E-5</v>
      </c>
      <c r="O7" s="23">
        <v>4.9514920722468713E-5</v>
      </c>
      <c r="P7" s="23">
        <v>5.1486538948998583E-5</v>
      </c>
      <c r="Q7" s="23">
        <v>6.7170878740644089E-5</v>
      </c>
      <c r="R7" s="23">
        <v>8.2963097324640397E-5</v>
      </c>
      <c r="S7" s="23">
        <v>1.6536291230706725E-4</v>
      </c>
      <c r="T7" s="23">
        <v>3.2470496316808694E-4</v>
      </c>
      <c r="U7" s="23">
        <v>3.017260001719164E-4</v>
      </c>
      <c r="V7" s="23">
        <v>2.9781724969342552E-4</v>
      </c>
      <c r="W7" s="23">
        <v>2.7601622764085118E-4</v>
      </c>
    </row>
    <row r="8" spans="1:23">
      <c r="A8" s="27" t="s">
        <v>123</v>
      </c>
      <c r="B8" s="27" t="s">
        <v>70</v>
      </c>
      <c r="C8" s="23">
        <v>0</v>
      </c>
      <c r="D8" s="23">
        <v>0</v>
      </c>
      <c r="E8" s="23">
        <v>0</v>
      </c>
      <c r="F8" s="23">
        <v>0</v>
      </c>
      <c r="G8" s="23">
        <v>0</v>
      </c>
      <c r="H8" s="23">
        <v>0</v>
      </c>
      <c r="I8" s="23">
        <v>0</v>
      </c>
      <c r="J8" s="23">
        <v>0</v>
      </c>
      <c r="K8" s="23">
        <v>0</v>
      </c>
      <c r="L8" s="23">
        <v>0</v>
      </c>
      <c r="M8" s="23">
        <v>0</v>
      </c>
      <c r="N8" s="23">
        <v>0</v>
      </c>
      <c r="O8" s="23">
        <v>0</v>
      </c>
      <c r="P8" s="23">
        <v>0</v>
      </c>
      <c r="Q8" s="23">
        <v>0</v>
      </c>
      <c r="R8" s="23">
        <v>0</v>
      </c>
      <c r="S8" s="23">
        <v>277.19212619751903</v>
      </c>
      <c r="T8" s="23">
        <v>592.78031910310301</v>
      </c>
      <c r="U8" s="23">
        <v>1027.5982797429999</v>
      </c>
      <c r="V8" s="23">
        <v>1394.773732272736</v>
      </c>
      <c r="W8" s="23">
        <v>1292.654057064686</v>
      </c>
    </row>
    <row r="9" spans="1:23">
      <c r="A9" s="21" t="s">
        <v>36</v>
      </c>
      <c r="B9" s="21" t="s">
        <v>142</v>
      </c>
      <c r="C9" s="28">
        <v>1.7652916607012583E-4</v>
      </c>
      <c r="D9" s="28">
        <v>1.636057199889988E-4</v>
      </c>
      <c r="E9" s="28">
        <v>1.5202757800724303E-4</v>
      </c>
      <c r="F9" s="28">
        <v>1.4049789056292877E-4</v>
      </c>
      <c r="G9" s="28">
        <v>1.5099543766380837E-4</v>
      </c>
      <c r="H9" s="28">
        <v>1.49642620751494E-4</v>
      </c>
      <c r="I9" s="28">
        <v>1.3905254135926877E-4</v>
      </c>
      <c r="J9" s="28">
        <v>1.5184655787765628E-4</v>
      </c>
      <c r="K9" s="28">
        <v>1.4072964201902711E-4</v>
      </c>
      <c r="L9" s="28">
        <v>1.4739559467781945E-4</v>
      </c>
      <c r="M9" s="28">
        <v>1.3696458799151374E-4</v>
      </c>
      <c r="N9" s="28">
        <v>1.5189462395744915E-4</v>
      </c>
      <c r="O9" s="28">
        <v>1.5378388688632941E-4</v>
      </c>
      <c r="P9" s="28">
        <v>1.5627586902913255E-4</v>
      </c>
      <c r="Q9" s="28">
        <v>1.8091945645055019E-4</v>
      </c>
      <c r="R9" s="28">
        <v>2.2753154094360585E-4</v>
      </c>
      <c r="S9" s="28">
        <v>277.19244313045328</v>
      </c>
      <c r="T9" s="28">
        <v>592.78079498167574</v>
      </c>
      <c r="U9" s="28">
        <v>1027.598725826665</v>
      </c>
      <c r="V9" s="28">
        <v>1394.7741991553542</v>
      </c>
      <c r="W9" s="28">
        <v>1292.6545003168944</v>
      </c>
    </row>
    <row r="12" spans="1:23">
      <c r="A12" s="7" t="s">
        <v>93</v>
      </c>
    </row>
  </sheetData>
  <sheetProtection algorithmName="SHA-512" hashValue="RT5Osm2qj/nWTAaiGA+CL9puPg7OKLITtQXsltpSNfc/cdkBIxl6vx3iIwK4tPVvLjAV5CmSDGjdZBVH4Lfrjw==" saltValue="2zJSrfypjlL/5Qdg1xhfoA==" spinCount="100000" sheet="1" objects="1" scenarios="1"/>
  <pageMargins left="0.7" right="0.7" top="0.75" bottom="0.75" header="0.3" footer="0.3"/>
  <pageSetup paperSize="9" orientation="portrait" horizontalDpi="300"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B14891"/>
  </sheetPr>
  <dimension ref="A1:W1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153</v>
      </c>
      <c r="B1" s="17"/>
      <c r="C1" s="17"/>
      <c r="D1" s="17"/>
      <c r="E1" s="17"/>
      <c r="F1" s="17"/>
      <c r="G1" s="17"/>
      <c r="H1" s="17"/>
      <c r="I1" s="17"/>
      <c r="J1" s="17"/>
      <c r="K1" s="17"/>
      <c r="L1" s="17"/>
      <c r="M1" s="17"/>
      <c r="N1" s="17"/>
      <c r="O1" s="17"/>
      <c r="P1" s="17"/>
      <c r="Q1" s="17"/>
      <c r="R1" s="17"/>
      <c r="S1" s="17"/>
      <c r="T1" s="17"/>
      <c r="U1" s="17"/>
      <c r="V1" s="17"/>
      <c r="W1" s="17"/>
    </row>
    <row r="2" spans="1:23">
      <c r="A2" s="26" t="s">
        <v>63</v>
      </c>
      <c r="B2" s="16" t="s">
        <v>130</v>
      </c>
    </row>
    <row r="3" spans="1:23">
      <c r="A3" s="17" t="s">
        <v>96</v>
      </c>
      <c r="B3" s="17" t="s">
        <v>141</v>
      </c>
      <c r="C3" s="17" t="s">
        <v>75</v>
      </c>
      <c r="D3" s="17" t="s">
        <v>98</v>
      </c>
      <c r="E3" s="17" t="s">
        <v>99</v>
      </c>
      <c r="F3" s="17" t="s">
        <v>100</v>
      </c>
      <c r="G3" s="17" t="s">
        <v>101</v>
      </c>
      <c r="H3" s="17" t="s">
        <v>102</v>
      </c>
      <c r="I3" s="17" t="s">
        <v>103</v>
      </c>
      <c r="J3" s="17" t="s">
        <v>104</v>
      </c>
      <c r="K3" s="17" t="s">
        <v>105</v>
      </c>
      <c r="L3" s="17" t="s">
        <v>106</v>
      </c>
      <c r="M3" s="17" t="s">
        <v>107</v>
      </c>
      <c r="N3" s="17" t="s">
        <v>108</v>
      </c>
      <c r="O3" s="17" t="s">
        <v>109</v>
      </c>
      <c r="P3" s="17" t="s">
        <v>110</v>
      </c>
      <c r="Q3" s="17" t="s">
        <v>111</v>
      </c>
      <c r="R3" s="17" t="s">
        <v>112</v>
      </c>
      <c r="S3" s="17" t="s">
        <v>113</v>
      </c>
      <c r="T3" s="17" t="s">
        <v>114</v>
      </c>
      <c r="U3" s="17" t="s">
        <v>115</v>
      </c>
      <c r="V3" s="17" t="s">
        <v>116</v>
      </c>
      <c r="W3" s="17" t="s">
        <v>117</v>
      </c>
    </row>
    <row r="4" spans="1:23">
      <c r="A4" s="27" t="s">
        <v>119</v>
      </c>
      <c r="B4" s="27" t="s">
        <v>63</v>
      </c>
      <c r="C4" s="23">
        <v>1.3871374199999988E-4</v>
      </c>
      <c r="D4" s="23">
        <v>1.3874501899999988E-4</v>
      </c>
      <c r="E4" s="23">
        <v>1.3983897000000001E-4</v>
      </c>
      <c r="F4" s="23">
        <v>1.394234049999998E-4</v>
      </c>
      <c r="G4" s="23">
        <v>1.3948206499999978E-4</v>
      </c>
      <c r="H4" s="23">
        <v>1.3941698099999999E-4</v>
      </c>
      <c r="I4" s="23">
        <v>1.3966684399999989E-4</v>
      </c>
      <c r="J4" s="23">
        <v>1.3955047199999983E-4</v>
      </c>
      <c r="K4" s="23">
        <v>1.387659749999999E-4</v>
      </c>
      <c r="L4" s="23">
        <v>1.385555069999999E-4</v>
      </c>
      <c r="M4" s="23">
        <v>1.3883076999999998E-4</v>
      </c>
      <c r="N4" s="23">
        <v>1.4019020599999999E-4</v>
      </c>
      <c r="O4" s="23">
        <v>1695.1297052999998</v>
      </c>
      <c r="P4" s="23">
        <v>1.4022637799999998E-4</v>
      </c>
      <c r="Q4" s="23">
        <v>1.4105373599999999E-4</v>
      </c>
      <c r="R4" s="23">
        <v>8481.6511470000005</v>
      </c>
      <c r="S4" s="23">
        <v>23067.236603599998</v>
      </c>
      <c r="T4" s="23">
        <v>944.59844610000016</v>
      </c>
      <c r="U4" s="23">
        <v>1.4533418599999988E-4</v>
      </c>
      <c r="V4" s="23">
        <v>12314.392088499999</v>
      </c>
      <c r="W4" s="23">
        <v>1.446101599999997E-4</v>
      </c>
    </row>
    <row r="5" spans="1:23">
      <c r="A5" s="27" t="s">
        <v>120</v>
      </c>
      <c r="B5" s="27" t="s">
        <v>63</v>
      </c>
      <c r="C5" s="23">
        <v>1.6551948699999991E-4</v>
      </c>
      <c r="D5" s="23">
        <v>1.6532921699999989E-4</v>
      </c>
      <c r="E5" s="23">
        <v>1.6602705799999989E-4</v>
      </c>
      <c r="F5" s="23">
        <v>1.6560651900000001E-4</v>
      </c>
      <c r="G5" s="23">
        <v>1.656331519999999E-4</v>
      </c>
      <c r="H5" s="23">
        <v>1.65613014E-4</v>
      </c>
      <c r="I5" s="23">
        <v>1.6596509399999969E-4</v>
      </c>
      <c r="J5" s="23">
        <v>1.6586823499999999E-4</v>
      </c>
      <c r="K5" s="23">
        <v>1.64966421E-4</v>
      </c>
      <c r="L5" s="23">
        <v>1.6486571399999987E-4</v>
      </c>
      <c r="M5" s="23">
        <v>1.6535399799999992E-4</v>
      </c>
      <c r="N5" s="23">
        <v>1.6525993499999991E-4</v>
      </c>
      <c r="O5" s="23">
        <v>1.6534778599999991E-4</v>
      </c>
      <c r="P5" s="23">
        <v>1.6531648399999998E-4</v>
      </c>
      <c r="Q5" s="23">
        <v>1.6663606199999984E-4</v>
      </c>
      <c r="R5" s="23">
        <v>1.6675299600000002E-4</v>
      </c>
      <c r="S5" s="23">
        <v>1756.0189924041601</v>
      </c>
      <c r="T5" s="23">
        <v>1087.30025753</v>
      </c>
      <c r="U5" s="23">
        <v>618.90880297000012</v>
      </c>
      <c r="V5" s="23">
        <v>6117.7700427</v>
      </c>
      <c r="W5" s="23">
        <v>564.6522199061269</v>
      </c>
    </row>
    <row r="6" spans="1:23">
      <c r="A6" s="27" t="s">
        <v>121</v>
      </c>
      <c r="B6" s="27" t="s">
        <v>63</v>
      </c>
      <c r="C6" s="23">
        <v>1.4529395500000001E-4</v>
      </c>
      <c r="D6" s="23">
        <v>1.4510390599999979E-4</v>
      </c>
      <c r="E6" s="23">
        <v>1.4570542850000001E-4</v>
      </c>
      <c r="F6" s="23">
        <v>1.4584763999999999E-4</v>
      </c>
      <c r="G6" s="23">
        <v>1.45298027E-4</v>
      </c>
      <c r="H6" s="23">
        <v>1.4521989500000001E-4</v>
      </c>
      <c r="I6" s="23">
        <v>1.4551024399999998E-4</v>
      </c>
      <c r="J6" s="23">
        <v>1.4507967999999991E-4</v>
      </c>
      <c r="K6" s="23">
        <v>1.451337519999999E-4</v>
      </c>
      <c r="L6" s="23">
        <v>1.449781439999997E-4</v>
      </c>
      <c r="M6" s="23">
        <v>1.4561005800000002E-4</v>
      </c>
      <c r="N6" s="23">
        <v>1.4595196799999999E-4</v>
      </c>
      <c r="O6" s="23">
        <v>1.4626337600000001E-4</v>
      </c>
      <c r="P6" s="23">
        <v>1.4642826050000003E-4</v>
      </c>
      <c r="Q6" s="23">
        <v>1.46948012E-4</v>
      </c>
      <c r="R6" s="23">
        <v>1.46742808E-4</v>
      </c>
      <c r="S6" s="23">
        <v>2042.5736440000001</v>
      </c>
      <c r="T6" s="23">
        <v>10.805043974210001</v>
      </c>
      <c r="U6" s="23">
        <v>1.5085070999999999E-4</v>
      </c>
      <c r="V6" s="23">
        <v>3397.2905745999997</v>
      </c>
      <c r="W6" s="23">
        <v>14.091776529528003</v>
      </c>
    </row>
    <row r="7" spans="1:23">
      <c r="A7" s="27" t="s">
        <v>122</v>
      </c>
      <c r="B7" s="27" t="s">
        <v>63</v>
      </c>
      <c r="C7" s="23">
        <v>1.3687012099999999E-4</v>
      </c>
      <c r="D7" s="23">
        <v>1.3671403899999997E-4</v>
      </c>
      <c r="E7" s="23">
        <v>1.39905212E-4</v>
      </c>
      <c r="F7" s="23">
        <v>1.3821744499999992E-4</v>
      </c>
      <c r="G7" s="23">
        <v>1.3813855699999989E-4</v>
      </c>
      <c r="H7" s="23">
        <v>1.3777188800000002E-4</v>
      </c>
      <c r="I7" s="23">
        <v>1.37999069E-4</v>
      </c>
      <c r="J7" s="23">
        <v>1.3790806499999999E-4</v>
      </c>
      <c r="K7" s="23">
        <v>1.3758469299999981E-4</v>
      </c>
      <c r="L7" s="23">
        <v>1.3747411299999991E-4</v>
      </c>
      <c r="M7" s="23">
        <v>1.3772889099999998E-4</v>
      </c>
      <c r="N7" s="23">
        <v>1.3892080499999991E-4</v>
      </c>
      <c r="O7" s="23">
        <v>1.3912108599999979E-4</v>
      </c>
      <c r="P7" s="23">
        <v>1.3918440899999998E-4</v>
      </c>
      <c r="Q7" s="23">
        <v>2688.9164712000006</v>
      </c>
      <c r="R7" s="23">
        <v>289.47953609999996</v>
      </c>
      <c r="S7" s="23">
        <v>3818.9348991000002</v>
      </c>
      <c r="T7" s="23">
        <v>310.62256790786103</v>
      </c>
      <c r="U7" s="23">
        <v>1.452630779999999E-4</v>
      </c>
      <c r="V7" s="23">
        <v>3528.7325900000001</v>
      </c>
      <c r="W7" s="23">
        <v>7.9058416378029985</v>
      </c>
    </row>
    <row r="8" spans="1:23">
      <c r="A8" s="27" t="s">
        <v>123</v>
      </c>
      <c r="B8" s="27" t="s">
        <v>63</v>
      </c>
      <c r="C8" s="23">
        <v>8.1580155000000006E-5</v>
      </c>
      <c r="D8" s="23">
        <v>8.1435653999999903E-5</v>
      </c>
      <c r="E8" s="23">
        <v>8.1749000000000006E-5</v>
      </c>
      <c r="F8" s="23">
        <v>8.1524651000000002E-5</v>
      </c>
      <c r="G8" s="23">
        <v>8.1305249999999904E-5</v>
      </c>
      <c r="H8" s="23">
        <v>8.1174130000000015E-5</v>
      </c>
      <c r="I8" s="23">
        <v>8.1513824999999906E-5</v>
      </c>
      <c r="J8" s="23">
        <v>8.1311887999999997E-5</v>
      </c>
      <c r="K8" s="23">
        <v>8.134211999999999E-5</v>
      </c>
      <c r="L8" s="23">
        <v>8.1353631999999892E-5</v>
      </c>
      <c r="M8" s="23">
        <v>8.1535334999999906E-5</v>
      </c>
      <c r="N8" s="23">
        <v>8.1465987999999894E-5</v>
      </c>
      <c r="O8" s="23">
        <v>8.1491377999999895E-5</v>
      </c>
      <c r="P8" s="23">
        <v>8.1409506999999986E-5</v>
      </c>
      <c r="Q8" s="23">
        <v>8.1608392999999889E-5</v>
      </c>
      <c r="R8" s="23">
        <v>8.1379869999999988E-5</v>
      </c>
      <c r="S8" s="23">
        <v>27.709851838691002</v>
      </c>
      <c r="T8" s="23">
        <v>8.146288099999999E-5</v>
      </c>
      <c r="U8" s="23">
        <v>8.2003997999999896E-5</v>
      </c>
      <c r="V8" s="23">
        <v>8.255476632E-2</v>
      </c>
      <c r="W8" s="23">
        <v>8.1772068000000002E-5</v>
      </c>
    </row>
    <row r="9" spans="1:23">
      <c r="A9" s="21" t="s">
        <v>36</v>
      </c>
      <c r="B9" s="21" t="s">
        <v>142</v>
      </c>
      <c r="C9" s="28">
        <v>6.6797745999999983E-4</v>
      </c>
      <c r="D9" s="28">
        <v>6.6732783499999949E-4</v>
      </c>
      <c r="E9" s="28">
        <v>6.7322566849999988E-4</v>
      </c>
      <c r="F9" s="28">
        <v>6.7061965999999976E-4</v>
      </c>
      <c r="G9" s="28">
        <v>6.6985705099999941E-4</v>
      </c>
      <c r="H9" s="28">
        <v>6.6919590800000009E-4</v>
      </c>
      <c r="I9" s="28">
        <v>6.7065507599999952E-4</v>
      </c>
      <c r="J9" s="28">
        <v>6.6971833999999964E-4</v>
      </c>
      <c r="K9" s="28">
        <v>6.6779296099999958E-4</v>
      </c>
      <c r="L9" s="28">
        <v>6.6722710999999929E-4</v>
      </c>
      <c r="M9" s="28">
        <v>6.6905905199999985E-4</v>
      </c>
      <c r="N9" s="28">
        <v>6.7178890199999974E-4</v>
      </c>
      <c r="O9" s="28">
        <v>1695.130237523626</v>
      </c>
      <c r="P9" s="28">
        <v>6.7256503849999992E-4</v>
      </c>
      <c r="Q9" s="28">
        <v>2688.9170074462036</v>
      </c>
      <c r="R9" s="28">
        <v>8771.131077975675</v>
      </c>
      <c r="S9" s="28">
        <v>30712.47399094285</v>
      </c>
      <c r="T9" s="28">
        <v>2353.3263969749523</v>
      </c>
      <c r="U9" s="28">
        <v>618.9093264219722</v>
      </c>
      <c r="V9" s="28">
        <v>25358.267850566317</v>
      </c>
      <c r="W9" s="28">
        <v>586.65006445568588</v>
      </c>
    </row>
    <row r="12" spans="1:23">
      <c r="A12" s="7" t="s">
        <v>93</v>
      </c>
    </row>
  </sheetData>
  <sheetProtection algorithmName="SHA-512" hashValue="TyMYAYEWxQ/BjaJP90sb4zTOJ64jY/ZRL3C/bQRiz4WXiIWHb6TcYgRWY/y663oaVR+WbFLYwf4xrFvAaa7M1Q==" saltValue="QncBT0WGB2Asf1RJvT1jPw==" spinCount="100000" sheet="1" objects="1" scenarios="1"/>
  <pageMargins left="0.7" right="0.7" top="0.75" bottom="0.75" header="0.3" footer="0.3"/>
  <pageSetup paperSize="9" orientation="portrait" horizontalDpi="300"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B14891"/>
  </sheetPr>
  <dimension ref="A1:W8"/>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154</v>
      </c>
      <c r="B1" s="17"/>
      <c r="C1" s="17"/>
      <c r="D1" s="17"/>
      <c r="E1" s="17"/>
      <c r="F1" s="17"/>
      <c r="G1" s="17"/>
      <c r="H1" s="17"/>
      <c r="I1" s="17"/>
      <c r="J1" s="17"/>
      <c r="K1" s="17"/>
      <c r="L1" s="17"/>
      <c r="M1" s="17"/>
      <c r="N1" s="17"/>
      <c r="O1" s="17"/>
      <c r="P1" s="17"/>
      <c r="Q1" s="17"/>
      <c r="R1" s="17"/>
      <c r="S1" s="17"/>
      <c r="T1" s="17"/>
      <c r="U1" s="17"/>
      <c r="V1" s="17"/>
      <c r="W1" s="17"/>
    </row>
    <row r="2" spans="1:23">
      <c r="A2" s="26" t="s">
        <v>71</v>
      </c>
      <c r="B2" s="16" t="s">
        <v>130</v>
      </c>
    </row>
    <row r="3" spans="1:23">
      <c r="A3" s="17" t="s">
        <v>96</v>
      </c>
      <c r="B3" s="17" t="s">
        <v>141</v>
      </c>
      <c r="C3" s="17" t="s">
        <v>75</v>
      </c>
      <c r="D3" s="17" t="s">
        <v>98</v>
      </c>
      <c r="E3" s="17" t="s">
        <v>99</v>
      </c>
      <c r="F3" s="17" t="s">
        <v>100</v>
      </c>
      <c r="G3" s="17" t="s">
        <v>101</v>
      </c>
      <c r="H3" s="17" t="s">
        <v>102</v>
      </c>
      <c r="I3" s="17" t="s">
        <v>103</v>
      </c>
      <c r="J3" s="17" t="s">
        <v>104</v>
      </c>
      <c r="K3" s="17" t="s">
        <v>105</v>
      </c>
      <c r="L3" s="17" t="s">
        <v>106</v>
      </c>
      <c r="M3" s="17" t="s">
        <v>107</v>
      </c>
      <c r="N3" s="17" t="s">
        <v>108</v>
      </c>
      <c r="O3" s="17" t="s">
        <v>109</v>
      </c>
      <c r="P3" s="17" t="s">
        <v>110</v>
      </c>
      <c r="Q3" s="17" t="s">
        <v>111</v>
      </c>
      <c r="R3" s="17" t="s">
        <v>112</v>
      </c>
      <c r="S3" s="17" t="s">
        <v>113</v>
      </c>
      <c r="T3" s="17" t="s">
        <v>114</v>
      </c>
      <c r="U3" s="17" t="s">
        <v>115</v>
      </c>
      <c r="V3" s="17" t="s">
        <v>116</v>
      </c>
      <c r="W3" s="17" t="s">
        <v>117</v>
      </c>
    </row>
    <row r="4" spans="1:23">
      <c r="A4" s="27" t="s">
        <v>123</v>
      </c>
      <c r="B4" s="27" t="s">
        <v>71</v>
      </c>
      <c r="C4" s="23">
        <v>1136.7541968814548</v>
      </c>
      <c r="D4" s="23">
        <v>1283.4409268819031</v>
      </c>
      <c r="E4" s="23">
        <v>1172.399386955105</v>
      </c>
      <c r="F4" s="23">
        <v>725.29347699999994</v>
      </c>
      <c r="G4" s="23">
        <v>757.63172299999997</v>
      </c>
      <c r="H4" s="23">
        <v>1913.0485140000001</v>
      </c>
      <c r="I4" s="23">
        <v>1559.6794600000001</v>
      </c>
      <c r="J4" s="23">
        <v>1581.0745099999997</v>
      </c>
      <c r="K4" s="23">
        <v>1564.18958</v>
      </c>
      <c r="L4" s="23">
        <v>1695.4712099999999</v>
      </c>
      <c r="M4" s="23">
        <v>1936.4682999999998</v>
      </c>
      <c r="N4" s="23">
        <v>1745.95577</v>
      </c>
      <c r="O4" s="23">
        <v>1695.4927399999999</v>
      </c>
      <c r="P4" s="23">
        <v>1692.8759299999999</v>
      </c>
      <c r="Q4" s="23">
        <v>1670.3646820000001</v>
      </c>
      <c r="R4" s="23">
        <v>1651.9790450000003</v>
      </c>
      <c r="S4" s="23">
        <v>1510.07017</v>
      </c>
      <c r="T4" s="23">
        <v>1433.1235649999999</v>
      </c>
      <c r="U4" s="23">
        <v>1307.6658889999999</v>
      </c>
      <c r="V4" s="23">
        <v>1312.1083430000001</v>
      </c>
      <c r="W4" s="23">
        <v>1123.2969599999999</v>
      </c>
    </row>
    <row r="5" spans="1:23">
      <c r="A5" s="21" t="s">
        <v>36</v>
      </c>
      <c r="B5" s="21" t="s">
        <v>142</v>
      </c>
      <c r="C5" s="28">
        <v>1136.7541968814548</v>
      </c>
      <c r="D5" s="28">
        <v>1283.4409268819031</v>
      </c>
      <c r="E5" s="28">
        <v>1172.399386955105</v>
      </c>
      <c r="F5" s="28">
        <v>725.29347699999994</v>
      </c>
      <c r="G5" s="28">
        <v>757.63172299999997</v>
      </c>
      <c r="H5" s="28">
        <v>1913.0485140000001</v>
      </c>
      <c r="I5" s="28">
        <v>1559.6794600000001</v>
      </c>
      <c r="J5" s="28">
        <v>1581.0745099999997</v>
      </c>
      <c r="K5" s="28">
        <v>1564.18958</v>
      </c>
      <c r="L5" s="28">
        <v>1695.4712099999999</v>
      </c>
      <c r="M5" s="28">
        <v>1936.4682999999998</v>
      </c>
      <c r="N5" s="28">
        <v>1745.95577</v>
      </c>
      <c r="O5" s="28">
        <v>1695.4927399999999</v>
      </c>
      <c r="P5" s="28">
        <v>1692.8759299999999</v>
      </c>
      <c r="Q5" s="28">
        <v>1670.3646820000001</v>
      </c>
      <c r="R5" s="28">
        <v>1651.9790450000003</v>
      </c>
      <c r="S5" s="28">
        <v>1510.07017</v>
      </c>
      <c r="T5" s="28">
        <v>1433.1235649999999</v>
      </c>
      <c r="U5" s="28">
        <v>1307.6658889999999</v>
      </c>
      <c r="V5" s="28">
        <v>1312.1083430000001</v>
      </c>
      <c r="W5" s="28">
        <v>1123.2969599999999</v>
      </c>
    </row>
    <row r="8" spans="1:23">
      <c r="A8" s="7" t="s">
        <v>93</v>
      </c>
    </row>
  </sheetData>
  <sheetProtection algorithmName="SHA-512" hashValue="g6Xvgt1OynqH9qmJaSWMnVwUEURgJLiGtkSffUoYuHjLHgPV4PtN7GIt1pMUtN8ZLHk/v8eQn5paKC33jvJ5Cw==" saltValue="AiTmc6/X0G0aG8cXLf7+2w==" spinCount="100000" sheet="1" objects="1" scenarios="1"/>
  <pageMargins left="0.7" right="0.7" top="0.75" bottom="0.75" header="0.3" footer="0.3"/>
  <pageSetup paperSize="9"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E600"/>
  </sheetPr>
  <dimension ref="A1:C33"/>
  <sheetViews>
    <sheetView showGridLines="0" zoomScale="85" zoomScaleNormal="85" workbookViewId="0"/>
  </sheetViews>
  <sheetFormatPr defaultRowHeight="15"/>
  <cols>
    <col min="1" max="1" width="11.85546875" bestFit="1" customWidth="1"/>
    <col min="2" max="2" width="4.5703125" bestFit="1" customWidth="1"/>
    <col min="3" max="3" width="42.85546875" bestFit="1" customWidth="1"/>
  </cols>
  <sheetData>
    <row r="1" spans="1:3">
      <c r="A1" s="2" t="s">
        <v>15</v>
      </c>
    </row>
    <row r="3" spans="1:3">
      <c r="A3" s="3">
        <v>44144</v>
      </c>
      <c r="B3" s="5">
        <v>1</v>
      </c>
      <c r="C3" t="s">
        <v>16</v>
      </c>
    </row>
    <row r="4" spans="1:3">
      <c r="A4" s="3"/>
      <c r="B4" s="5"/>
    </row>
    <row r="5" spans="1:3">
      <c r="A5" s="3"/>
      <c r="B5" s="5"/>
    </row>
    <row r="6" spans="1:3">
      <c r="A6" s="3"/>
      <c r="B6" s="5"/>
    </row>
    <row r="7" spans="1:3">
      <c r="A7" s="3"/>
      <c r="B7" s="5"/>
    </row>
    <row r="8" spans="1:3">
      <c r="A8" s="3"/>
      <c r="B8" s="5"/>
    </row>
    <row r="9" spans="1:3">
      <c r="A9" s="3"/>
      <c r="B9" s="5"/>
    </row>
    <row r="10" spans="1:3">
      <c r="A10" s="3"/>
      <c r="B10" s="5"/>
    </row>
    <row r="11" spans="1:3">
      <c r="A11" s="3"/>
      <c r="B11" s="5"/>
    </row>
    <row r="12" spans="1:3">
      <c r="A12" s="3"/>
      <c r="B12" s="5"/>
    </row>
    <row r="13" spans="1:3">
      <c r="A13" s="3"/>
      <c r="B13" s="3"/>
      <c r="C13" s="3"/>
    </row>
    <row r="14" spans="1:3">
      <c r="A14" s="3"/>
      <c r="B14" s="3"/>
      <c r="C14" s="3"/>
    </row>
    <row r="15" spans="1:3">
      <c r="A15" s="3"/>
      <c r="B15" s="3"/>
      <c r="C15" s="3"/>
    </row>
    <row r="16" spans="1:3">
      <c r="A16" s="3"/>
      <c r="B16" s="3"/>
      <c r="C16" s="3"/>
    </row>
    <row r="17" spans="1:3">
      <c r="A17" s="3"/>
      <c r="B17" s="3"/>
      <c r="C17" s="3"/>
    </row>
    <row r="18" spans="1:3">
      <c r="A18" s="3"/>
      <c r="B18" s="3"/>
      <c r="C18" s="3"/>
    </row>
    <row r="19" spans="1:3">
      <c r="A19" s="3"/>
      <c r="B19" s="3"/>
      <c r="C19" s="3"/>
    </row>
    <row r="20" spans="1:3">
      <c r="A20" s="3"/>
      <c r="B20" s="3"/>
      <c r="C20" s="3"/>
    </row>
    <row r="21" spans="1:3">
      <c r="A21" s="3"/>
      <c r="B21" s="3"/>
      <c r="C21" s="3"/>
    </row>
    <row r="22" spans="1:3">
      <c r="A22" s="3"/>
      <c r="B22" s="3"/>
      <c r="C22" s="3"/>
    </row>
    <row r="23" spans="1:3">
      <c r="A23" s="3"/>
      <c r="B23" s="3"/>
      <c r="C23" s="3"/>
    </row>
    <row r="24" spans="1:3">
      <c r="A24" s="3"/>
      <c r="B24" s="3"/>
      <c r="C24" s="3"/>
    </row>
    <row r="25" spans="1:3">
      <c r="A25" s="3"/>
      <c r="B25" s="3"/>
      <c r="C25" s="3"/>
    </row>
    <row r="26" spans="1:3">
      <c r="A26" s="3"/>
      <c r="B26" s="3"/>
      <c r="C26" s="3"/>
    </row>
    <row r="27" spans="1:3">
      <c r="A27" s="3"/>
      <c r="B27" s="3"/>
      <c r="C27" s="3"/>
    </row>
    <row r="28" spans="1:3">
      <c r="A28" s="3"/>
      <c r="B28" s="3"/>
      <c r="C28" s="3"/>
    </row>
    <row r="29" spans="1:3">
      <c r="A29" s="3"/>
      <c r="B29" s="3"/>
      <c r="C29" s="3"/>
    </row>
    <row r="30" spans="1:3">
      <c r="A30" s="3"/>
      <c r="B30" s="3"/>
      <c r="C30" s="3"/>
    </row>
    <row r="31" spans="1:3">
      <c r="A31" s="3"/>
      <c r="B31" s="3"/>
      <c r="C31" s="3"/>
    </row>
    <row r="32" spans="1:3">
      <c r="A32" s="3"/>
      <c r="B32" s="3"/>
      <c r="C32" s="3"/>
    </row>
    <row r="33" spans="1:3">
      <c r="A33" s="3"/>
      <c r="B33" s="3"/>
      <c r="C33" s="3"/>
    </row>
  </sheetData>
  <sheetProtection algorithmName="SHA-512" hashValue="k12N/lhSWnktfayMAz/4MV+bk1du7aDs5bvOYjYWbF6W8goI/Q4hphLtYf+mOnWstGi8nN72qdQnFAoqr089yQ==" saltValue="+OvmWu+uCoHnQg9HR9lxwA==" spinCount="100000" sheet="1" objects="1" scenarios="1"/>
  <pageMargins left="0.7" right="0.7" top="0.75" bottom="0.75" header="0.3" footer="0.3"/>
  <pageSetup paperSize="9" orientation="portrait" horizontalDpi="30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E600"/>
  </sheetPr>
  <dimension ref="A1:B31"/>
  <sheetViews>
    <sheetView showGridLines="0" zoomScale="85" zoomScaleNormal="85" workbookViewId="0"/>
  </sheetViews>
  <sheetFormatPr defaultRowHeight="15"/>
  <cols>
    <col min="1" max="1" width="16" customWidth="1"/>
    <col min="2" max="2" width="4.5703125" bestFit="1" customWidth="1"/>
    <col min="3" max="3" width="42.85546875" bestFit="1" customWidth="1"/>
  </cols>
  <sheetData>
    <row r="1" spans="1:2">
      <c r="A1" s="2" t="s">
        <v>17</v>
      </c>
    </row>
    <row r="3" spans="1:2">
      <c r="A3" t="s">
        <v>18</v>
      </c>
      <c r="B3" s="5" t="s">
        <v>19</v>
      </c>
    </row>
    <row r="4" spans="1:2">
      <c r="A4" s="3" t="s">
        <v>20</v>
      </c>
      <c r="B4" t="s">
        <v>21</v>
      </c>
    </row>
    <row r="5" spans="1:2">
      <c r="A5" t="s">
        <v>22</v>
      </c>
      <c r="B5" s="5" t="s">
        <v>23</v>
      </c>
    </row>
    <row r="6" spans="1:2">
      <c r="A6" t="s">
        <v>24</v>
      </c>
      <c r="B6" s="5" t="s">
        <v>25</v>
      </c>
    </row>
    <row r="7" spans="1:2">
      <c r="A7" t="s">
        <v>26</v>
      </c>
      <c r="B7" s="5" t="s">
        <v>27</v>
      </c>
    </row>
    <row r="8" spans="1:2">
      <c r="A8" t="s">
        <v>28</v>
      </c>
      <c r="B8" t="s">
        <v>29</v>
      </c>
    </row>
    <row r="9" spans="1:2">
      <c r="A9" t="s">
        <v>30</v>
      </c>
      <c r="B9" s="5" t="s">
        <v>31</v>
      </c>
    </row>
    <row r="10" spans="1:2">
      <c r="A10" t="s">
        <v>32</v>
      </c>
      <c r="B10" s="5" t="s">
        <v>33</v>
      </c>
    </row>
    <row r="11" spans="1:2">
      <c r="A11" t="s">
        <v>34</v>
      </c>
      <c r="B11" s="5" t="s">
        <v>35</v>
      </c>
    </row>
    <row r="12" spans="1:2">
      <c r="A12" t="s">
        <v>36</v>
      </c>
      <c r="B12" s="5" t="s">
        <v>37</v>
      </c>
    </row>
    <row r="13" spans="1:2">
      <c r="A13" t="s">
        <v>38</v>
      </c>
      <c r="B13" s="5" t="s">
        <v>39</v>
      </c>
    </row>
    <row r="14" spans="1:2">
      <c r="A14" t="s">
        <v>40</v>
      </c>
      <c r="B14" s="5" t="s">
        <v>41</v>
      </c>
    </row>
    <row r="15" spans="1:2">
      <c r="A15" t="s">
        <v>42</v>
      </c>
      <c r="B15" s="5" t="s">
        <v>43</v>
      </c>
    </row>
    <row r="16" spans="1:2">
      <c r="A16" t="s">
        <v>44</v>
      </c>
      <c r="B16" s="5" t="s">
        <v>45</v>
      </c>
    </row>
    <row r="17" spans="1:2">
      <c r="A17" t="s">
        <v>46</v>
      </c>
      <c r="B17" s="5" t="s">
        <v>47</v>
      </c>
    </row>
    <row r="18" spans="1:2">
      <c r="A18" t="s">
        <v>48</v>
      </c>
      <c r="B18" s="5" t="s">
        <v>49</v>
      </c>
    </row>
    <row r="19" spans="1:2">
      <c r="A19" t="s">
        <v>50</v>
      </c>
      <c r="B19" s="5" t="s">
        <v>51</v>
      </c>
    </row>
    <row r="20" spans="1:2">
      <c r="A20" t="s">
        <v>52</v>
      </c>
      <c r="B20" s="5" t="s">
        <v>53</v>
      </c>
    </row>
    <row r="22" spans="1:2">
      <c r="A22" s="2" t="s">
        <v>54</v>
      </c>
    </row>
    <row r="24" spans="1:2">
      <c r="A24" t="s">
        <v>55</v>
      </c>
    </row>
    <row r="25" spans="1:2">
      <c r="A25" t="s">
        <v>56</v>
      </c>
    </row>
    <row r="26" spans="1:2">
      <c r="A26" t="s">
        <v>57</v>
      </c>
    </row>
    <row r="27" spans="1:2">
      <c r="A27" t="s">
        <v>58</v>
      </c>
    </row>
    <row r="28" spans="1:2">
      <c r="A28" s="6" t="s">
        <v>59</v>
      </c>
    </row>
    <row r="31" spans="1:2">
      <c r="A31" s="7"/>
    </row>
  </sheetData>
  <sheetProtection algorithmName="SHA-512" hashValue="Aw7GQSsOtPuKOSwAC7Xzr1VRK3KNAJbTBeQNoupEjm5di3jYB5CPSuzX1scwuDuYdCHXF26ufMg6cTMfdLkRug==" saltValue="37V3LXnp+CFVgiHxvjeueA==" spinCount="100000" sheet="1" objects="1" scenarios="1"/>
  <pageMargins left="0.7" right="0.7" top="0.75" bottom="0.75" header="0.3" footer="0.3"/>
  <pageSetup paperSize="9" orientation="portrait" horizontalDpi="30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6D00"/>
  </sheetPr>
  <dimension ref="A1:AC67"/>
  <sheetViews>
    <sheetView zoomScale="85" zoomScaleNormal="85" workbookViewId="0"/>
  </sheetViews>
  <sheetFormatPr defaultColWidth="9.140625" defaultRowHeight="15"/>
  <cols>
    <col min="1" max="1" width="12.5703125" style="7" bestFit="1" customWidth="1"/>
    <col min="2" max="2" width="9.140625" style="7"/>
    <col min="3" max="3" width="22.28515625" style="7" customWidth="1"/>
    <col min="4" max="4" width="7.7109375" style="7" customWidth="1"/>
    <col min="5" max="5" width="22.28515625" style="7" customWidth="1"/>
    <col min="6" max="6" width="8.42578125" style="7" customWidth="1"/>
    <col min="7" max="7" width="9.140625" style="7"/>
    <col min="8" max="8" width="45.5703125" style="7" bestFit="1" customWidth="1"/>
    <col min="9" max="9" width="9.5703125" style="7" customWidth="1"/>
    <col min="10" max="19" width="9.28515625" style="7" bestFit="1" customWidth="1"/>
    <col min="20" max="21" width="9.5703125" style="7" bestFit="1" customWidth="1"/>
    <col min="22" max="22" width="9.28515625" style="7" bestFit="1" customWidth="1"/>
    <col min="23" max="29" width="9.5703125" style="7" bestFit="1" customWidth="1"/>
    <col min="30" max="16384" width="9.140625" style="7"/>
  </cols>
  <sheetData>
    <row r="1" spans="1:29" ht="23.25">
      <c r="A1" s="9" t="s">
        <v>78</v>
      </c>
      <c r="B1" s="10"/>
      <c r="C1" s="11" t="s">
        <v>79</v>
      </c>
      <c r="D1" s="9" t="s">
        <v>80</v>
      </c>
      <c r="E1" s="11" t="s">
        <v>81</v>
      </c>
      <c r="I1" s="12">
        <v>0</v>
      </c>
      <c r="J1" s="12">
        <v>1</v>
      </c>
      <c r="K1" s="12">
        <v>2</v>
      </c>
      <c r="L1" s="12">
        <v>3</v>
      </c>
      <c r="M1" s="12">
        <v>4</v>
      </c>
      <c r="N1" s="12">
        <v>5</v>
      </c>
      <c r="O1" s="12">
        <v>6</v>
      </c>
      <c r="P1" s="12">
        <v>7</v>
      </c>
      <c r="Q1" s="12">
        <v>8</v>
      </c>
      <c r="R1" s="12">
        <v>9</v>
      </c>
      <c r="S1" s="12">
        <v>10</v>
      </c>
      <c r="T1" s="12">
        <v>11</v>
      </c>
      <c r="U1" s="12">
        <v>12</v>
      </c>
      <c r="V1" s="12">
        <v>13</v>
      </c>
      <c r="W1" s="12">
        <v>14</v>
      </c>
      <c r="X1" s="12">
        <v>15</v>
      </c>
      <c r="Y1" s="12">
        <v>16</v>
      </c>
      <c r="Z1" s="12">
        <v>17</v>
      </c>
      <c r="AA1" s="12">
        <v>18</v>
      </c>
      <c r="AB1" s="12">
        <v>19</v>
      </c>
      <c r="AC1" s="12">
        <v>20</v>
      </c>
    </row>
    <row r="3" spans="1:29" ht="23.25">
      <c r="A3" s="13" t="str">
        <f xml:space="preserve"> B4&amp; " discounted gross market benefits by year"</f>
        <v>NEM discounted gross market benefits by year</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row>
    <row r="4" spans="1:29">
      <c r="A4" s="15" t="s">
        <v>82</v>
      </c>
      <c r="B4" s="8" t="s">
        <v>36</v>
      </c>
    </row>
    <row r="6" spans="1:29">
      <c r="H6" s="16" t="s">
        <v>83</v>
      </c>
      <c r="I6" s="17" t="s">
        <v>75</v>
      </c>
      <c r="J6" s="17" t="str">
        <f>LEFT(I6,4)+1&amp;RIGHT(I6,3)-1</f>
        <v>2022-23</v>
      </c>
      <c r="K6" s="17" t="str">
        <f t="shared" ref="K6:AC6" si="0">LEFT(J6,4)+1&amp;RIGHT(J6,3)-1</f>
        <v>2023-24</v>
      </c>
      <c r="L6" s="17" t="str">
        <f t="shared" si="0"/>
        <v>2024-25</v>
      </c>
      <c r="M6" s="17" t="str">
        <f t="shared" si="0"/>
        <v>2025-26</v>
      </c>
      <c r="N6" s="17" t="str">
        <f t="shared" si="0"/>
        <v>2026-27</v>
      </c>
      <c r="O6" s="17" t="str">
        <f t="shared" si="0"/>
        <v>2027-28</v>
      </c>
      <c r="P6" s="17" t="str">
        <f t="shared" si="0"/>
        <v>2028-29</v>
      </c>
      <c r="Q6" s="17" t="str">
        <f t="shared" si="0"/>
        <v>2029-30</v>
      </c>
      <c r="R6" s="17" t="str">
        <f t="shared" si="0"/>
        <v>2030-31</v>
      </c>
      <c r="S6" s="17" t="str">
        <f t="shared" si="0"/>
        <v>2031-32</v>
      </c>
      <c r="T6" s="17" t="str">
        <f t="shared" si="0"/>
        <v>2032-33</v>
      </c>
      <c r="U6" s="17" t="str">
        <f t="shared" si="0"/>
        <v>2033-34</v>
      </c>
      <c r="V6" s="17" t="str">
        <f t="shared" si="0"/>
        <v>2034-35</v>
      </c>
      <c r="W6" s="17" t="str">
        <f t="shared" si="0"/>
        <v>2035-36</v>
      </c>
      <c r="X6" s="17" t="str">
        <f t="shared" si="0"/>
        <v>2036-37</v>
      </c>
      <c r="Y6" s="17" t="str">
        <f t="shared" si="0"/>
        <v>2037-38</v>
      </c>
      <c r="Z6" s="17" t="str">
        <f t="shared" si="0"/>
        <v>2038-39</v>
      </c>
      <c r="AA6" s="17" t="str">
        <f t="shared" si="0"/>
        <v>2039-40</v>
      </c>
      <c r="AB6" s="17" t="str">
        <f t="shared" si="0"/>
        <v>2040-41</v>
      </c>
      <c r="AC6" s="17" t="str">
        <f t="shared" si="0"/>
        <v>2041-42</v>
      </c>
    </row>
    <row r="7" spans="1:29">
      <c r="E7" s="18" t="s">
        <v>84</v>
      </c>
      <c r="H7" s="19" t="s">
        <v>85</v>
      </c>
      <c r="I7" s="20">
        <f t="shared" ref="I7:X14" ca="1" si="1">(SUMIFS(OFFSET(INDIRECT("'"&amp;$E$1 &amp; "_"&amp;$E7 &amp; " Cost'!C:C"), 0, I$1), INDIRECT("'"&amp;$E$1 &amp; "_"&amp;$E7 &amp; " Cost'!A:A"), $B$4)-SUMIFS(OFFSET(INDIRECT("'"&amp;$C$1 &amp; "_"&amp;$E7 &amp; " Cost'!C:C"), 0, I$1), INDIRECT("'"&amp;$C$1 &amp; "_"&amp;$E7 &amp; " Cost'!A:A"), $B$4))/1000</f>
        <v>6.9283584275260156E-6</v>
      </c>
      <c r="J7" s="20">
        <f t="shared" ca="1" si="1"/>
        <v>6.4999973076027318E-6</v>
      </c>
      <c r="K7" s="20">
        <f t="shared" ca="1" si="1"/>
        <v>7.6798023255832961E-6</v>
      </c>
      <c r="L7" s="20">
        <f t="shared" ca="1" si="1"/>
        <v>7.7500375991803596E-6</v>
      </c>
      <c r="M7" s="20">
        <f t="shared" ca="1" si="1"/>
        <v>7.6772924367105584E-6</v>
      </c>
      <c r="N7" s="20">
        <f t="shared" ca="1" si="1"/>
        <v>7.5082594121340662E-6</v>
      </c>
      <c r="O7" s="20">
        <f t="shared" ca="1" si="1"/>
        <v>7.0976145216263835E-6</v>
      </c>
      <c r="P7" s="20">
        <f t="shared" ca="1" si="1"/>
        <v>8.230137085774914E-6</v>
      </c>
      <c r="Q7" s="20">
        <f t="shared" ca="1" si="1"/>
        <v>7.3748835566220809E-6</v>
      </c>
      <c r="R7" s="20">
        <f t="shared" ca="1" si="1"/>
        <v>7.9459830301348115E-3</v>
      </c>
      <c r="S7" s="20">
        <f t="shared" ca="1" si="1"/>
        <v>1.4087897552162758E-2</v>
      </c>
      <c r="T7" s="20">
        <f t="shared" ca="1" si="1"/>
        <v>-2.3414344060395234</v>
      </c>
      <c r="U7" s="20">
        <f t="shared" ca="1" si="1"/>
        <v>-4.2264821542363933</v>
      </c>
      <c r="V7" s="20">
        <f t="shared" ca="1" si="1"/>
        <v>-3.917035756521742</v>
      </c>
      <c r="W7" s="20">
        <f t="shared" ca="1" si="1"/>
        <v>-3.8170955761501535</v>
      </c>
      <c r="X7" s="20">
        <f t="shared" ca="1" si="1"/>
        <v>9.831559979596495</v>
      </c>
      <c r="Y7" s="20">
        <f t="shared" ref="Y7:AC14" ca="1" si="2">(SUMIFS(OFFSET(INDIRECT("'"&amp;$E$1 &amp; "_"&amp;$E7 &amp; " Cost'!C:C"), 0, Y$1), INDIRECT("'"&amp;$E$1 &amp; "_"&amp;$E7 &amp; " Cost'!A:A"), $B$4)-SUMIFS(OFFSET(INDIRECT("'"&amp;$C$1 &amp; "_"&amp;$E7 &amp; " Cost'!C:C"), 0, Y$1), INDIRECT("'"&amp;$C$1 &amp; "_"&amp;$E7 &amp; " Cost'!A:A"), $B$4))/1000</f>
        <v>61.785784117827021</v>
      </c>
      <c r="Z7" s="20">
        <f t="shared" ca="1" si="2"/>
        <v>57.307947143149477</v>
      </c>
      <c r="AA7" s="20">
        <f t="shared" ca="1" si="2"/>
        <v>47.069149985842898</v>
      </c>
      <c r="AB7" s="20">
        <f t="shared" ca="1" si="2"/>
        <v>52.087745638455175</v>
      </c>
      <c r="AC7" s="20">
        <f t="shared" ca="1" si="2"/>
        <v>52.058983048595316</v>
      </c>
    </row>
    <row r="8" spans="1:29">
      <c r="E8" s="18" t="str">
        <f>H8</f>
        <v>FOM</v>
      </c>
      <c r="H8" s="19" t="s">
        <v>26</v>
      </c>
      <c r="I8" s="20">
        <f t="shared" ca="1" si="1"/>
        <v>1.007285628618116E-6</v>
      </c>
      <c r="J8" s="20">
        <f t="shared" ca="1" si="1"/>
        <v>9.5030630836845377E-7</v>
      </c>
      <c r="K8" s="20">
        <f t="shared" ca="1" si="1"/>
        <v>9.9085489637218414E-7</v>
      </c>
      <c r="L8" s="20">
        <f t="shared" ca="1" si="1"/>
        <v>1.025979538098909E-6</v>
      </c>
      <c r="M8" s="20">
        <f t="shared" ca="1" si="1"/>
        <v>9.9576380307553326E-7</v>
      </c>
      <c r="N8" s="20">
        <f t="shared" ca="1" si="1"/>
        <v>9.091827596421353E-7</v>
      </c>
      <c r="O8" s="20">
        <f t="shared" ca="1" si="1"/>
        <v>7.6629227987723425E-7</v>
      </c>
      <c r="P8" s="20">
        <f t="shared" ca="1" si="1"/>
        <v>1.0094895260408521E-6</v>
      </c>
      <c r="Q8" s="20">
        <f t="shared" ca="1" si="1"/>
        <v>8.4478393546305598E-7</v>
      </c>
      <c r="R8" s="20">
        <f t="shared" ca="1" si="1"/>
        <v>-3.6395504474494376E-2</v>
      </c>
      <c r="S8" s="20">
        <f t="shared" ca="1" si="1"/>
        <v>19.681308898401461</v>
      </c>
      <c r="T8" s="20">
        <f t="shared" ca="1" si="1"/>
        <v>76.985895931610784</v>
      </c>
      <c r="U8" s="20">
        <f t="shared" ca="1" si="1"/>
        <v>22.516670396778093</v>
      </c>
      <c r="V8" s="20">
        <f t="shared" ca="1" si="1"/>
        <v>20.868091215930807</v>
      </c>
      <c r="W8" s="20">
        <f t="shared" ca="1" si="1"/>
        <v>30.794887807948427</v>
      </c>
      <c r="X8" s="20">
        <f t="shared" ca="1" si="1"/>
        <v>21.616722260262033</v>
      </c>
      <c r="Y8" s="20">
        <f t="shared" ca="1" si="2"/>
        <v>18.676839432279593</v>
      </c>
      <c r="Z8" s="20">
        <f t="shared" ca="1" si="2"/>
        <v>24.590812334051442</v>
      </c>
      <c r="AA8" s="20">
        <f t="shared" ca="1" si="2"/>
        <v>21.473060613323703</v>
      </c>
      <c r="AB8" s="20">
        <f t="shared" ca="1" si="2"/>
        <v>19.777585084294113</v>
      </c>
      <c r="AC8" s="20">
        <f t="shared" ca="1" si="2"/>
        <v>16.718620908815399</v>
      </c>
    </row>
    <row r="9" spans="1:29">
      <c r="E9" s="18" t="str">
        <f>H9</f>
        <v>Fuel</v>
      </c>
      <c r="H9" s="19" t="s">
        <v>76</v>
      </c>
      <c r="I9" s="20">
        <f t="shared" ca="1" si="1"/>
        <v>-4.763240542262793E-3</v>
      </c>
      <c r="J9" s="20">
        <f t="shared" ca="1" si="1"/>
        <v>-7.289462956041097E-2</v>
      </c>
      <c r="K9" s="20">
        <f t="shared" ca="1" si="1"/>
        <v>-2.7998668371234089E-2</v>
      </c>
      <c r="L9" s="20">
        <f t="shared" ca="1" si="1"/>
        <v>9.8998369538225231E-2</v>
      </c>
      <c r="M9" s="20">
        <f t="shared" ca="1" si="1"/>
        <v>-8.0206034609815111E-2</v>
      </c>
      <c r="N9" s="20">
        <f t="shared" ca="1" si="1"/>
        <v>2.5787595566362145E-4</v>
      </c>
      <c r="O9" s="20">
        <f t="shared" ca="1" si="1"/>
        <v>21.091952308647802</v>
      </c>
      <c r="P9" s="20">
        <f t="shared" ca="1" si="1"/>
        <v>22.815310921467027</v>
      </c>
      <c r="Q9" s="20">
        <f t="shared" ca="1" si="1"/>
        <v>24.308999747377587</v>
      </c>
      <c r="R9" s="20">
        <f t="shared" ca="1" si="1"/>
        <v>33.80984225317696</v>
      </c>
      <c r="S9" s="20">
        <f t="shared" ca="1" si="1"/>
        <v>29.660970436754287</v>
      </c>
      <c r="T9" s="20">
        <f t="shared" ca="1" si="1"/>
        <v>35.075651400574365</v>
      </c>
      <c r="U9" s="20">
        <f t="shared" ca="1" si="1"/>
        <v>31.518936643314607</v>
      </c>
      <c r="V9" s="20">
        <f t="shared" ca="1" si="1"/>
        <v>30.813590018638759</v>
      </c>
      <c r="W9" s="20">
        <f t="shared" ca="1" si="1"/>
        <v>29.438716584914424</v>
      </c>
      <c r="X9" s="20">
        <f t="shared" ca="1" si="1"/>
        <v>22.96868556969968</v>
      </c>
      <c r="Y9" s="20">
        <f t="shared" ca="1" si="2"/>
        <v>7.0774707581842087</v>
      </c>
      <c r="Z9" s="20">
        <f t="shared" ca="1" si="2"/>
        <v>8.6228946918487779</v>
      </c>
      <c r="AA9" s="20">
        <f t="shared" ca="1" si="2"/>
        <v>15.421972783793171</v>
      </c>
      <c r="AB9" s="20">
        <f t="shared" ca="1" si="2"/>
        <v>9.2652645993764171</v>
      </c>
      <c r="AC9" s="20">
        <f t="shared" ca="1" si="2"/>
        <v>16.365535367713075</v>
      </c>
    </row>
    <row r="10" spans="1:29">
      <c r="E10" s="18" t="str">
        <f>H10</f>
        <v>VOM</v>
      </c>
      <c r="H10" s="19" t="s">
        <v>50</v>
      </c>
      <c r="I10" s="20">
        <f t="shared" ca="1" si="1"/>
        <v>-8.00550777639728E-3</v>
      </c>
      <c r="J10" s="20">
        <f t="shared" ca="1" si="1"/>
        <v>2.1323021423188038E-2</v>
      </c>
      <c r="K10" s="20">
        <f t="shared" ca="1" si="1"/>
        <v>-2.0346214817778673E-2</v>
      </c>
      <c r="L10" s="20">
        <f t="shared" ca="1" si="1"/>
        <v>-0.10899505554058124</v>
      </c>
      <c r="M10" s="20">
        <f t="shared" ca="1" si="1"/>
        <v>-2.8745826414669864E-3</v>
      </c>
      <c r="N10" s="20">
        <f t="shared" ca="1" si="1"/>
        <v>7.0729560010368E-3</v>
      </c>
      <c r="O10" s="20">
        <f t="shared" ca="1" si="1"/>
        <v>-7.9702893579531224</v>
      </c>
      <c r="P10" s="20">
        <f t="shared" ca="1" si="1"/>
        <v>-7.64001652071072</v>
      </c>
      <c r="Q10" s="20">
        <f t="shared" ca="1" si="1"/>
        <v>-6.7032774225130565</v>
      </c>
      <c r="R10" s="20">
        <f t="shared" ca="1" si="1"/>
        <v>-6.785697108399618</v>
      </c>
      <c r="S10" s="20">
        <f t="shared" ca="1" si="1"/>
        <v>-5.657815330196259</v>
      </c>
      <c r="T10" s="20">
        <f t="shared" ca="1" si="1"/>
        <v>-5.9132304144349472</v>
      </c>
      <c r="U10" s="20">
        <f t="shared" ca="1" si="1"/>
        <v>-5.3400485632292405</v>
      </c>
      <c r="V10" s="20">
        <f t="shared" ca="1" si="1"/>
        <v>-5.031783189247391</v>
      </c>
      <c r="W10" s="20">
        <f t="shared" ca="1" si="1"/>
        <v>-3.9613514581099443</v>
      </c>
      <c r="X10" s="20">
        <f t="shared" ca="1" si="1"/>
        <v>-3.6803361441401359</v>
      </c>
      <c r="Y10" s="20">
        <f t="shared" ca="1" si="2"/>
        <v>-6.8479727108936643</v>
      </c>
      <c r="Z10" s="20">
        <f t="shared" ca="1" si="2"/>
        <v>-5.7780613115992745</v>
      </c>
      <c r="AA10" s="20">
        <f t="shared" ca="1" si="2"/>
        <v>-4.4722363065560344</v>
      </c>
      <c r="AB10" s="20">
        <f t="shared" ca="1" si="2"/>
        <v>-3.8063002826820886</v>
      </c>
      <c r="AC10" s="20">
        <f t="shared" ca="1" si="2"/>
        <v>-4.4147047287885073</v>
      </c>
    </row>
    <row r="11" spans="1:29">
      <c r="E11" s="18" t="str">
        <f>H11</f>
        <v>REHAB</v>
      </c>
      <c r="H11" s="19" t="s">
        <v>77</v>
      </c>
      <c r="I11" s="20">
        <f t="shared" ca="1" si="1"/>
        <v>0</v>
      </c>
      <c r="J11" s="20">
        <f t="shared" ca="1" si="1"/>
        <v>0</v>
      </c>
      <c r="K11" s="20">
        <f t="shared" ca="1" si="1"/>
        <v>0</v>
      </c>
      <c r="L11" s="20">
        <f t="shared" ca="1" si="1"/>
        <v>0</v>
      </c>
      <c r="M11" s="20">
        <f t="shared" ca="1" si="1"/>
        <v>0</v>
      </c>
      <c r="N11" s="20">
        <f t="shared" ca="1" si="1"/>
        <v>0</v>
      </c>
      <c r="O11" s="20">
        <f t="shared" ca="1" si="1"/>
        <v>0</v>
      </c>
      <c r="P11" s="20">
        <f t="shared" ca="1" si="1"/>
        <v>0</v>
      </c>
      <c r="Q11" s="20">
        <f t="shared" ca="1" si="1"/>
        <v>0</v>
      </c>
      <c r="R11" s="20">
        <f t="shared" ca="1" si="1"/>
        <v>-1.1249980998400134E-6</v>
      </c>
      <c r="S11" s="20">
        <f t="shared" ca="1" si="1"/>
        <v>-3.2650868325839091</v>
      </c>
      <c r="T11" s="20">
        <f t="shared" ca="1" si="1"/>
        <v>-11.947627614890996</v>
      </c>
      <c r="U11" s="20">
        <f t="shared" ca="1" si="1"/>
        <v>0</v>
      </c>
      <c r="V11" s="20">
        <f t="shared" ca="1" si="1"/>
        <v>0</v>
      </c>
      <c r="W11" s="20">
        <f t="shared" ca="1" si="1"/>
        <v>-2.2919801671430831</v>
      </c>
      <c r="X11" s="20">
        <f t="shared" ca="1" si="1"/>
        <v>7.4741894970170108E-6</v>
      </c>
      <c r="Y11" s="20">
        <f t="shared" ca="1" si="2"/>
        <v>1.7464644527730488</v>
      </c>
      <c r="Z11" s="20">
        <f t="shared" ca="1" si="2"/>
        <v>0</v>
      </c>
      <c r="AA11" s="20">
        <f t="shared" ca="1" si="2"/>
        <v>0</v>
      </c>
      <c r="AB11" s="20">
        <f t="shared" ca="1" si="2"/>
        <v>0</v>
      </c>
      <c r="AC11" s="20">
        <f t="shared" ca="1" si="2"/>
        <v>0</v>
      </c>
    </row>
    <row r="12" spans="1:29">
      <c r="E12" s="18" t="s">
        <v>86</v>
      </c>
      <c r="H12" s="19" t="s">
        <v>87</v>
      </c>
      <c r="I12" s="20">
        <f t="shared" ca="1" si="1"/>
        <v>3.08649189318115E-7</v>
      </c>
      <c r="J12" s="20">
        <f t="shared" ca="1" si="1"/>
        <v>3.1927489985986646E-7</v>
      </c>
      <c r="K12" s="20">
        <f t="shared" ca="1" si="1"/>
        <v>3.2807313158102641E-7</v>
      </c>
      <c r="L12" s="20">
        <f t="shared" ca="1" si="1"/>
        <v>3.3054788225242948E-7</v>
      </c>
      <c r="M12" s="20">
        <f t="shared" ca="1" si="1"/>
        <v>3.4114682235460369E-7</v>
      </c>
      <c r="N12" s="20">
        <f t="shared" ca="1" si="1"/>
        <v>3.5046516625391202E-7</v>
      </c>
      <c r="O12" s="20">
        <f t="shared" ca="1" si="1"/>
        <v>3.4176934408815122E-7</v>
      </c>
      <c r="P12" s="20">
        <f t="shared" ca="1" si="1"/>
        <v>3.5580896598437993E-7</v>
      </c>
      <c r="Q12" s="20">
        <f t="shared" ca="1" si="1"/>
        <v>3.4581680400498602E-7</v>
      </c>
      <c r="R12" s="20">
        <f t="shared" ca="1" si="1"/>
        <v>0.57231917744194749</v>
      </c>
      <c r="S12" s="20">
        <f t="shared" ca="1" si="1"/>
        <v>1.3601985997701225</v>
      </c>
      <c r="T12" s="20">
        <f t="shared" ca="1" si="1"/>
        <v>2.5242871218329239</v>
      </c>
      <c r="U12" s="20">
        <f t="shared" ca="1" si="1"/>
        <v>3.5139399639584443</v>
      </c>
      <c r="V12" s="20">
        <f t="shared" ca="1" si="1"/>
        <v>4.3451425389970666</v>
      </c>
      <c r="W12" s="20">
        <f t="shared" ca="1" si="1"/>
        <v>5.0490647005562259</v>
      </c>
      <c r="X12" s="20">
        <f t="shared" ca="1" si="1"/>
        <v>5.6008541776205929</v>
      </c>
      <c r="Y12" s="20">
        <f t="shared" ca="1" si="2"/>
        <v>5.7798845593761925</v>
      </c>
      <c r="Z12" s="20">
        <f t="shared" ca="1" si="2"/>
        <v>5.8236889961787792</v>
      </c>
      <c r="AA12" s="20">
        <f t="shared" ca="1" si="2"/>
        <v>5.7002776578526104</v>
      </c>
      <c r="AB12" s="20">
        <f t="shared" ca="1" si="2"/>
        <v>5.5363019235947428</v>
      </c>
      <c r="AC12" s="20">
        <f t="shared" ca="1" si="2"/>
        <v>5.1309563699345526</v>
      </c>
    </row>
    <row r="13" spans="1:29">
      <c r="E13" s="18" t="s">
        <v>88</v>
      </c>
      <c r="H13" s="19" t="s">
        <v>88</v>
      </c>
      <c r="I13" s="20">
        <f t="shared" ca="1" si="1"/>
        <v>1.1251589939999999E-6</v>
      </c>
      <c r="J13" s="20">
        <f t="shared" ca="1" si="1"/>
        <v>1.1239562380000004E-6</v>
      </c>
      <c r="K13" s="20">
        <f t="shared" ca="1" si="1"/>
        <v>1.1337661025000003E-6</v>
      </c>
      <c r="L13" s="20">
        <f t="shared" ca="1" si="1"/>
        <v>1.1292987769999998E-6</v>
      </c>
      <c r="M13" s="20">
        <f t="shared" ca="1" si="1"/>
        <v>1.1274032610000003E-6</v>
      </c>
      <c r="N13" s="20">
        <f t="shared" ca="1" si="1"/>
        <v>1.1263844259999995E-6</v>
      </c>
      <c r="O13" s="20">
        <f t="shared" ca="1" si="1"/>
        <v>1.1308884040000003E-6</v>
      </c>
      <c r="P13" s="20">
        <f t="shared" ca="1" si="1"/>
        <v>1.1296044610000004E-6</v>
      </c>
      <c r="Q13" s="20">
        <f t="shared" ca="1" si="1"/>
        <v>1.1277065580000003E-6</v>
      </c>
      <c r="R13" s="20">
        <f t="shared" ca="1" si="1"/>
        <v>1.1299062450000007E-6</v>
      </c>
      <c r="S13" s="20">
        <f t="shared" ca="1" si="1"/>
        <v>1.1325496720000001E-6</v>
      </c>
      <c r="T13" s="20">
        <f t="shared" ca="1" si="1"/>
        <v>1.1345611470000003E-6</v>
      </c>
      <c r="U13" s="20">
        <f t="shared" ca="1" si="1"/>
        <v>-4.7809643979235259E-6</v>
      </c>
      <c r="V13" s="20">
        <f t="shared" ca="1" si="1"/>
        <v>1.1373648275000001E-6</v>
      </c>
      <c r="W13" s="20">
        <f t="shared" ca="1" si="1"/>
        <v>2.2215312474459861</v>
      </c>
      <c r="X13" s="20">
        <f t="shared" ca="1" si="1"/>
        <v>2.300683119530484</v>
      </c>
      <c r="Y13" s="20">
        <f t="shared" ca="1" si="2"/>
        <v>-1.8986641461476066</v>
      </c>
      <c r="Z13" s="20">
        <f t="shared" ca="1" si="2"/>
        <v>-0.86322836092714628</v>
      </c>
      <c r="AA13" s="20">
        <f t="shared" ca="1" si="2"/>
        <v>-0.15677094914455819</v>
      </c>
      <c r="AB13" s="20">
        <f t="shared" ca="1" si="2"/>
        <v>-8.2375424187217643</v>
      </c>
      <c r="AC13" s="20">
        <f t="shared" ca="1" si="2"/>
        <v>7.0078060982851187E-2</v>
      </c>
    </row>
    <row r="14" spans="1:29">
      <c r="E14" s="18" t="str">
        <f>H14</f>
        <v>SyncCon</v>
      </c>
      <c r="H14" s="19" t="s">
        <v>71</v>
      </c>
      <c r="I14" s="20">
        <f t="shared" ca="1" si="1"/>
        <v>6.0105458712889689E-3</v>
      </c>
      <c r="J14" s="20">
        <f t="shared" ca="1" si="1"/>
        <v>7.4549589878688497E-4</v>
      </c>
      <c r="K14" s="20">
        <f t="shared" ca="1" si="1"/>
        <v>1.17024599858496E-3</v>
      </c>
      <c r="L14" s="20">
        <f t="shared" ca="1" si="1"/>
        <v>-1.7378251499999921E-2</v>
      </c>
      <c r="M14" s="20">
        <f t="shared" ca="1" si="1"/>
        <v>-7.0424097999999963E-2</v>
      </c>
      <c r="N14" s="20">
        <f t="shared" ca="1" si="1"/>
        <v>-0.30494249000000012</v>
      </c>
      <c r="O14" s="20">
        <f t="shared" ca="1" si="1"/>
        <v>0.27319294999999988</v>
      </c>
      <c r="P14" s="20">
        <f t="shared" ca="1" si="1"/>
        <v>0.21571717000000057</v>
      </c>
      <c r="Q14" s="20">
        <f t="shared" ca="1" si="1"/>
        <v>0.24856535600000029</v>
      </c>
      <c r="R14" s="20">
        <f t="shared" ca="1" si="1"/>
        <v>0.10556587399999989</v>
      </c>
      <c r="S14" s="20">
        <f t="shared" ca="1" si="1"/>
        <v>5.6898390000000063E-2</v>
      </c>
      <c r="T14" s="20">
        <f t="shared" ca="1" si="1"/>
        <v>5.2158813999999894E-2</v>
      </c>
      <c r="U14" s="20">
        <f t="shared" ca="1" si="1"/>
        <v>5.9965259999999031E-3</v>
      </c>
      <c r="V14" s="20">
        <f t="shared" ca="1" si="1"/>
        <v>1.5646990000000187E-2</v>
      </c>
      <c r="W14" s="20">
        <f t="shared" ca="1" si="1"/>
        <v>2.8865449999998416E-3</v>
      </c>
      <c r="X14" s="20">
        <f t="shared" ca="1" si="1"/>
        <v>8.6258809999997087E-3</v>
      </c>
      <c r="Y14" s="20">
        <f t="shared" ca="1" si="2"/>
        <v>1.303922899999975E-2</v>
      </c>
      <c r="Z14" s="20">
        <f t="shared" ca="1" si="2"/>
        <v>2.6213106000000153E-2</v>
      </c>
      <c r="AA14" s="20">
        <f t="shared" ca="1" si="2"/>
        <v>4.6645653000000037E-2</v>
      </c>
      <c r="AB14" s="20">
        <f t="shared" ca="1" si="2"/>
        <v>1.4173619999999119E-3</v>
      </c>
      <c r="AC14" s="20">
        <f t="shared" ca="1" si="2"/>
        <v>3.6415876999999909E-2</v>
      </c>
    </row>
    <row r="15" spans="1:29">
      <c r="H15" s="21" t="s">
        <v>89</v>
      </c>
      <c r="I15" s="22">
        <f ca="1">SUM(I7:I14)</f>
        <v>-6.7488329951316418E-3</v>
      </c>
      <c r="J15" s="22">
        <f ca="1">I15 + SUM(J7:J14)</f>
        <v>-5.7566051698813861E-2</v>
      </c>
      <c r="K15" s="22">
        <f t="shared" ref="K15:AC15" ca="1" si="3">J15 + SUM(K7:K14)</f>
        <v>-0.10473055639278564</v>
      </c>
      <c r="L15" s="22">
        <f t="shared" ca="1" si="3"/>
        <v>-0.13209525803134503</v>
      </c>
      <c r="M15" s="22">
        <f t="shared" ca="1" si="3"/>
        <v>-0.28558983167630392</v>
      </c>
      <c r="N15" s="22">
        <f t="shared" ca="1" si="3"/>
        <v>-0.5831915954278396</v>
      </c>
      <c r="O15" s="22">
        <f t="shared" ca="1" si="3"/>
        <v>12.811673641831389</v>
      </c>
      <c r="P15" s="22">
        <f t="shared" ca="1" si="3"/>
        <v>28.202695937627738</v>
      </c>
      <c r="Q15" s="22">
        <f t="shared" ca="1" si="3"/>
        <v>46.056993311683122</v>
      </c>
      <c r="R15" s="22">
        <f t="shared" ca="1" si="3"/>
        <v>73.730573991366199</v>
      </c>
      <c r="S15" s="22">
        <f t="shared" ca="1" si="3"/>
        <v>115.58113718361373</v>
      </c>
      <c r="T15" s="22">
        <f t="shared" ca="1" si="3"/>
        <v>210.01683915082748</v>
      </c>
      <c r="U15" s="22">
        <f t="shared" ca="1" si="3"/>
        <v>258.00584718244858</v>
      </c>
      <c r="V15" s="22">
        <f t="shared" ca="1" si="3"/>
        <v>305.0995001376109</v>
      </c>
      <c r="W15" s="22">
        <f t="shared" ca="1" si="3"/>
        <v>362.53615982207282</v>
      </c>
      <c r="X15" s="22">
        <f t="shared" ca="1" si="3"/>
        <v>421.18296213983149</v>
      </c>
      <c r="Y15" s="22">
        <f t="shared" ca="1" si="3"/>
        <v>507.51580783223028</v>
      </c>
      <c r="Z15" s="22">
        <f t="shared" ca="1" si="3"/>
        <v>597.24607443093237</v>
      </c>
      <c r="AA15" s="22">
        <f t="shared" ca="1" si="3"/>
        <v>682.32817386904412</v>
      </c>
      <c r="AB15" s="22">
        <f t="shared" ca="1" si="3"/>
        <v>756.95264577536068</v>
      </c>
      <c r="AC15" s="22">
        <f t="shared" ca="1" si="3"/>
        <v>842.91853067961335</v>
      </c>
    </row>
    <row r="22" spans="1:29" ht="23.25">
      <c r="A22" s="13" t="str">
        <f>B23&amp;" capacity difference by year"</f>
        <v>NEM capacity difference by year</v>
      </c>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row>
    <row r="23" spans="1:29">
      <c r="A23" s="15" t="s">
        <v>82</v>
      </c>
      <c r="B23" s="8" t="s">
        <v>36</v>
      </c>
    </row>
    <row r="25" spans="1:29">
      <c r="H25" t="s">
        <v>90</v>
      </c>
      <c r="I25" s="17" t="s">
        <v>75</v>
      </c>
      <c r="J25" s="17" t="str">
        <f>LEFT(I25,4)+1&amp;RIGHT(I25,3)-1</f>
        <v>2022-23</v>
      </c>
      <c r="K25" s="17" t="str">
        <f t="shared" ref="K25:AC25" si="4">LEFT(J25,4)+1&amp;RIGHT(J25,3)-1</f>
        <v>2023-24</v>
      </c>
      <c r="L25" s="17" t="str">
        <f t="shared" si="4"/>
        <v>2024-25</v>
      </c>
      <c r="M25" s="17" t="str">
        <f t="shared" si="4"/>
        <v>2025-26</v>
      </c>
      <c r="N25" s="17" t="str">
        <f t="shared" si="4"/>
        <v>2026-27</v>
      </c>
      <c r="O25" s="17" t="str">
        <f t="shared" si="4"/>
        <v>2027-28</v>
      </c>
      <c r="P25" s="17" t="str">
        <f t="shared" si="4"/>
        <v>2028-29</v>
      </c>
      <c r="Q25" s="17" t="str">
        <f t="shared" si="4"/>
        <v>2029-30</v>
      </c>
      <c r="R25" s="17" t="str">
        <f t="shared" si="4"/>
        <v>2030-31</v>
      </c>
      <c r="S25" s="17" t="str">
        <f t="shared" si="4"/>
        <v>2031-32</v>
      </c>
      <c r="T25" s="17" t="str">
        <f t="shared" si="4"/>
        <v>2032-33</v>
      </c>
      <c r="U25" s="17" t="str">
        <f t="shared" si="4"/>
        <v>2033-34</v>
      </c>
      <c r="V25" s="17" t="str">
        <f t="shared" si="4"/>
        <v>2034-35</v>
      </c>
      <c r="W25" s="17" t="str">
        <f t="shared" si="4"/>
        <v>2035-36</v>
      </c>
      <c r="X25" s="17" t="str">
        <f t="shared" si="4"/>
        <v>2036-37</v>
      </c>
      <c r="Y25" s="17" t="str">
        <f t="shared" si="4"/>
        <v>2037-38</v>
      </c>
      <c r="Z25" s="17" t="str">
        <f t="shared" si="4"/>
        <v>2038-39</v>
      </c>
      <c r="AA25" s="17" t="str">
        <f t="shared" si="4"/>
        <v>2039-40</v>
      </c>
      <c r="AB25" s="17" t="str">
        <f t="shared" si="4"/>
        <v>2040-41</v>
      </c>
      <c r="AC25" s="17" t="str">
        <f t="shared" si="4"/>
        <v>2041-42</v>
      </c>
    </row>
    <row r="26" spans="1:29">
      <c r="H26" s="19" t="s">
        <v>60</v>
      </c>
      <c r="I26" s="23">
        <f ca="1">-SUMIFS(OFFSET(INDIRECT("'"&amp;$E$1 &amp; "_Capacity'!C:C"), 0, I$1), INDIRECT("'"&amp;$E$1 &amp; "_Capacity'!B:B"),$H26, INDIRECT("'"&amp;$E$1 &amp; "_Capacity'!A:A"),$B$23) +SUMIFS(OFFSET(INDIRECT("'"&amp;$C$1 &amp; "_Capacity'!C:C"), 0, I$1), INDIRECT("'"&amp;$C$1 &amp; "_Capacity'!B:B"),$H26, INDIRECT("'"&amp;$C$1 &amp; "_Capacity'!A:A"),$B$23)</f>
        <v>0</v>
      </c>
      <c r="J26" s="23">
        <f t="shared" ref="J26:AC36" ca="1" si="5">-SUMIFS(OFFSET(INDIRECT("'"&amp;$E$1 &amp; "_Capacity'!C:C"), 0, J$1), INDIRECT("'"&amp;$E$1 &amp; "_Capacity'!B:B"),$H26, INDIRECT("'"&amp;$E$1 &amp; "_Capacity'!A:A"),$B$23) +SUMIFS(OFFSET(INDIRECT("'"&amp;$C$1 &amp; "_Capacity'!C:C"), 0, J$1), INDIRECT("'"&amp;$C$1 &amp; "_Capacity'!B:B"),$H26, INDIRECT("'"&amp;$C$1 &amp; "_Capacity'!A:A"),$B$23)</f>
        <v>0</v>
      </c>
      <c r="K26" s="23">
        <f t="shared" ca="1" si="5"/>
        <v>0</v>
      </c>
      <c r="L26" s="23">
        <f t="shared" ca="1" si="5"/>
        <v>0</v>
      </c>
      <c r="M26" s="23">
        <f t="shared" ca="1" si="5"/>
        <v>0</v>
      </c>
      <c r="N26" s="23">
        <f t="shared" ca="1" si="5"/>
        <v>0</v>
      </c>
      <c r="O26" s="23">
        <f t="shared" ca="1" si="5"/>
        <v>0</v>
      </c>
      <c r="P26" s="23">
        <f t="shared" ca="1" si="5"/>
        <v>0</v>
      </c>
      <c r="Q26" s="23">
        <f t="shared" ca="1" si="5"/>
        <v>0</v>
      </c>
      <c r="R26" s="23">
        <f t="shared" ca="1" si="5"/>
        <v>0</v>
      </c>
      <c r="S26" s="23">
        <f t="shared" ca="1" si="5"/>
        <v>0</v>
      </c>
      <c r="T26" s="23">
        <f t="shared" ca="1" si="5"/>
        <v>-3.7314993096515536E-4</v>
      </c>
      <c r="U26" s="23">
        <f t="shared" ca="1" si="5"/>
        <v>-3.7314984001568519E-4</v>
      </c>
      <c r="V26" s="23">
        <f t="shared" ca="1" si="5"/>
        <v>-3.7314453948056325E-4</v>
      </c>
      <c r="W26" s="23">
        <f t="shared" ca="1" si="5"/>
        <v>-89.408793349160987</v>
      </c>
      <c r="X26" s="23">
        <f t="shared" ca="1" si="5"/>
        <v>-89.408473348968982</v>
      </c>
      <c r="Y26" s="23">
        <f t="shared" ca="1" si="5"/>
        <v>-10.059807348749018</v>
      </c>
      <c r="Z26" s="23">
        <f t="shared" ca="1" si="5"/>
        <v>-10.059803348440255</v>
      </c>
      <c r="AA26" s="23">
        <f t="shared" ca="1" si="5"/>
        <v>-10.059807348030517</v>
      </c>
      <c r="AB26" s="23">
        <f t="shared" ca="1" si="5"/>
        <v>-10.059807347508468</v>
      </c>
      <c r="AC26" s="23">
        <f t="shared" ca="1" si="5"/>
        <v>-10.059807345867739</v>
      </c>
    </row>
    <row r="27" spans="1:29">
      <c r="H27" s="19" t="s">
        <v>67</v>
      </c>
      <c r="I27" s="23">
        <f t="shared" ref="I27:X40" ca="1" si="6">-SUMIFS(OFFSET(INDIRECT("'"&amp;$E$1 &amp; "_Capacity'!C:C"), 0, I$1), INDIRECT("'"&amp;$E$1 &amp; "_Capacity'!B:B"),$H27, INDIRECT("'"&amp;$E$1 &amp; "_Capacity'!A:A"),$B$23) +SUMIFS(OFFSET(INDIRECT("'"&amp;$C$1 &amp; "_Capacity'!C:C"), 0, I$1), INDIRECT("'"&amp;$C$1 &amp; "_Capacity'!B:B"),$H27, INDIRECT("'"&amp;$C$1 &amp; "_Capacity'!A:A"),$B$23)</f>
        <v>0</v>
      </c>
      <c r="J27" s="23">
        <f t="shared" ca="1" si="6"/>
        <v>0</v>
      </c>
      <c r="K27" s="23">
        <f t="shared" ca="1" si="6"/>
        <v>0</v>
      </c>
      <c r="L27" s="23">
        <f t="shared" ca="1" si="6"/>
        <v>0</v>
      </c>
      <c r="M27" s="23">
        <f t="shared" ca="1" si="6"/>
        <v>0</v>
      </c>
      <c r="N27" s="23">
        <f t="shared" ca="1" si="6"/>
        <v>0</v>
      </c>
      <c r="O27" s="23">
        <f t="shared" ca="1" si="6"/>
        <v>0</v>
      </c>
      <c r="P27" s="23">
        <f t="shared" ca="1" si="6"/>
        <v>0</v>
      </c>
      <c r="Q27" s="23">
        <f t="shared" ca="1" si="6"/>
        <v>0</v>
      </c>
      <c r="R27" s="23">
        <f t="shared" ca="1" si="6"/>
        <v>0</v>
      </c>
      <c r="S27" s="23">
        <f t="shared" ca="1" si="6"/>
        <v>-93.947590000000218</v>
      </c>
      <c r="T27" s="23">
        <f t="shared" ca="1" si="6"/>
        <v>-465.02399240000022</v>
      </c>
      <c r="U27" s="23">
        <f t="shared" ca="1" si="6"/>
        <v>-465.02399240000022</v>
      </c>
      <c r="V27" s="23">
        <f t="shared" ca="1" si="6"/>
        <v>-465.02399240000022</v>
      </c>
      <c r="W27" s="23">
        <f t="shared" ca="1" si="6"/>
        <v>-465.02399240000022</v>
      </c>
      <c r="X27" s="23">
        <f t="shared" ca="1" si="6"/>
        <v>-465.02399240000022</v>
      </c>
      <c r="Y27" s="23">
        <f t="shared" ca="1" si="5"/>
        <v>-465.02399240000022</v>
      </c>
      <c r="Z27" s="23">
        <f t="shared" ca="1" si="5"/>
        <v>-465.02399240000022</v>
      </c>
      <c r="AA27" s="23">
        <f t="shared" ca="1" si="5"/>
        <v>-465.02399240000022</v>
      </c>
      <c r="AB27" s="23">
        <f t="shared" ca="1" si="5"/>
        <v>-465.02399240000022</v>
      </c>
      <c r="AC27" s="23">
        <f t="shared" ca="1" si="5"/>
        <v>-371.07640240000001</v>
      </c>
    </row>
    <row r="28" spans="1:29">
      <c r="H28" s="19" t="s">
        <v>18</v>
      </c>
      <c r="I28" s="23">
        <f t="shared" ca="1" si="6"/>
        <v>0</v>
      </c>
      <c r="J28" s="23">
        <f t="shared" ca="1" si="6"/>
        <v>0</v>
      </c>
      <c r="K28" s="23">
        <f t="shared" ca="1" si="6"/>
        <v>0</v>
      </c>
      <c r="L28" s="23">
        <f t="shared" ca="1" si="6"/>
        <v>0</v>
      </c>
      <c r="M28" s="23">
        <f t="shared" ca="1" si="6"/>
        <v>0</v>
      </c>
      <c r="N28" s="23">
        <f t="shared" ca="1" si="6"/>
        <v>0</v>
      </c>
      <c r="O28" s="23">
        <f t="shared" ca="1" si="6"/>
        <v>0</v>
      </c>
      <c r="P28" s="23">
        <f t="shared" ca="1" si="6"/>
        <v>0</v>
      </c>
      <c r="Q28" s="23">
        <f t="shared" ca="1" si="6"/>
        <v>0</v>
      </c>
      <c r="R28" s="23">
        <f t="shared" ca="1" si="5"/>
        <v>0</v>
      </c>
      <c r="S28" s="23">
        <f t="shared" ca="1" si="5"/>
        <v>0</v>
      </c>
      <c r="T28" s="23">
        <f t="shared" ca="1" si="5"/>
        <v>0</v>
      </c>
      <c r="U28" s="23">
        <f t="shared" ca="1" si="5"/>
        <v>0</v>
      </c>
      <c r="V28" s="23">
        <f t="shared" ca="1" si="5"/>
        <v>0</v>
      </c>
      <c r="W28" s="23">
        <f t="shared" ca="1" si="5"/>
        <v>0</v>
      </c>
      <c r="X28" s="23">
        <f t="shared" ca="1" si="5"/>
        <v>0</v>
      </c>
      <c r="Y28" s="23">
        <f t="shared" ca="1" si="5"/>
        <v>0</v>
      </c>
      <c r="Z28" s="23">
        <f t="shared" ca="1" si="5"/>
        <v>0</v>
      </c>
      <c r="AA28" s="23">
        <f t="shared" ca="1" si="5"/>
        <v>0</v>
      </c>
      <c r="AB28" s="23">
        <f t="shared" ca="1" si="5"/>
        <v>0</v>
      </c>
      <c r="AC28" s="23">
        <f t="shared" ca="1" si="5"/>
        <v>0</v>
      </c>
    </row>
    <row r="29" spans="1:29">
      <c r="H29" s="19" t="s">
        <v>28</v>
      </c>
      <c r="I29" s="23">
        <f t="shared" ca="1" si="6"/>
        <v>0</v>
      </c>
      <c r="J29" s="23">
        <f t="shared" ca="1" si="6"/>
        <v>0</v>
      </c>
      <c r="K29" s="23">
        <f t="shared" ca="1" si="6"/>
        <v>0</v>
      </c>
      <c r="L29" s="23">
        <f t="shared" ca="1" si="6"/>
        <v>0</v>
      </c>
      <c r="M29" s="23">
        <f t="shared" ca="1" si="6"/>
        <v>0</v>
      </c>
      <c r="N29" s="23">
        <f t="shared" ca="1" si="6"/>
        <v>0</v>
      </c>
      <c r="O29" s="23">
        <f t="shared" ca="1" si="6"/>
        <v>0</v>
      </c>
      <c r="P29" s="23">
        <f t="shared" ca="1" si="6"/>
        <v>0</v>
      </c>
      <c r="Q29" s="23">
        <f t="shared" ca="1" si="6"/>
        <v>0</v>
      </c>
      <c r="R29" s="23">
        <f t="shared" ca="1" si="5"/>
        <v>0</v>
      </c>
      <c r="S29" s="23">
        <f t="shared" ca="1" si="5"/>
        <v>0</v>
      </c>
      <c r="T29" s="23">
        <f t="shared" ca="1" si="5"/>
        <v>0</v>
      </c>
      <c r="U29" s="23">
        <f t="shared" ca="1" si="5"/>
        <v>0</v>
      </c>
      <c r="V29" s="23">
        <f t="shared" ca="1" si="5"/>
        <v>0</v>
      </c>
      <c r="W29" s="23">
        <f t="shared" ca="1" si="5"/>
        <v>0</v>
      </c>
      <c r="X29" s="23">
        <f t="shared" ca="1" si="5"/>
        <v>0</v>
      </c>
      <c r="Y29" s="23">
        <f t="shared" ca="1" si="5"/>
        <v>0</v>
      </c>
      <c r="Z29" s="23">
        <f t="shared" ca="1" si="5"/>
        <v>0</v>
      </c>
      <c r="AA29" s="23">
        <f t="shared" ca="1" si="5"/>
        <v>0</v>
      </c>
      <c r="AB29" s="23">
        <f t="shared" ca="1" si="5"/>
        <v>0</v>
      </c>
      <c r="AC29" s="23">
        <f t="shared" ca="1" si="5"/>
        <v>0</v>
      </c>
    </row>
    <row r="30" spans="1:29">
      <c r="H30" s="19" t="s">
        <v>62</v>
      </c>
      <c r="I30" s="23">
        <f t="shared" ca="1" si="6"/>
        <v>0</v>
      </c>
      <c r="J30" s="23">
        <f t="shared" ca="1" si="6"/>
        <v>0</v>
      </c>
      <c r="K30" s="23">
        <f t="shared" ca="1" si="6"/>
        <v>0</v>
      </c>
      <c r="L30" s="23">
        <f t="shared" ca="1" si="6"/>
        <v>0</v>
      </c>
      <c r="M30" s="23">
        <f t="shared" ca="1" si="6"/>
        <v>0</v>
      </c>
      <c r="N30" s="23">
        <f t="shared" ca="1" si="6"/>
        <v>0</v>
      </c>
      <c r="O30" s="23">
        <f t="shared" ca="1" si="6"/>
        <v>0</v>
      </c>
      <c r="P30" s="23">
        <f t="shared" ca="1" si="6"/>
        <v>0</v>
      </c>
      <c r="Q30" s="23">
        <f t="shared" ca="1" si="6"/>
        <v>0</v>
      </c>
      <c r="R30" s="23">
        <f t="shared" ca="1" si="5"/>
        <v>0</v>
      </c>
      <c r="S30" s="23">
        <f t="shared" ca="1" si="5"/>
        <v>0</v>
      </c>
      <c r="T30" s="23">
        <f t="shared" ca="1" si="5"/>
        <v>0</v>
      </c>
      <c r="U30" s="23">
        <f t="shared" ca="1" si="5"/>
        <v>0</v>
      </c>
      <c r="V30" s="23">
        <f t="shared" ca="1" si="5"/>
        <v>0</v>
      </c>
      <c r="W30" s="23">
        <f t="shared" ca="1" si="5"/>
        <v>0</v>
      </c>
      <c r="X30" s="23">
        <f t="shared" ca="1" si="5"/>
        <v>0</v>
      </c>
      <c r="Y30" s="23">
        <f t="shared" ca="1" si="5"/>
        <v>0</v>
      </c>
      <c r="Z30" s="23">
        <f t="shared" ca="1" si="5"/>
        <v>0</v>
      </c>
      <c r="AA30" s="23">
        <f t="shared" ca="1" si="5"/>
        <v>0</v>
      </c>
      <c r="AB30" s="23">
        <f t="shared" ca="1" si="5"/>
        <v>-102.08321635536049</v>
      </c>
      <c r="AC30" s="23">
        <f t="shared" ca="1" si="5"/>
        <v>-102.08321636435994</v>
      </c>
    </row>
    <row r="31" spans="1:29">
      <c r="H31" s="19" t="s">
        <v>61</v>
      </c>
      <c r="I31" s="23">
        <f t="shared" ca="1" si="6"/>
        <v>0</v>
      </c>
      <c r="J31" s="23">
        <f t="shared" ca="1" si="6"/>
        <v>0</v>
      </c>
      <c r="K31" s="23">
        <f t="shared" ca="1" si="6"/>
        <v>0</v>
      </c>
      <c r="L31" s="23">
        <f t="shared" ca="1" si="6"/>
        <v>0</v>
      </c>
      <c r="M31" s="23">
        <f t="shared" ca="1" si="6"/>
        <v>0</v>
      </c>
      <c r="N31" s="23">
        <f t="shared" ca="1" si="6"/>
        <v>0</v>
      </c>
      <c r="O31" s="23">
        <f t="shared" ca="1" si="6"/>
        <v>250</v>
      </c>
      <c r="P31" s="23">
        <f t="shared" ca="1" si="6"/>
        <v>250</v>
      </c>
      <c r="Q31" s="23">
        <f t="shared" ca="1" si="6"/>
        <v>250</v>
      </c>
      <c r="R31" s="23">
        <f t="shared" ca="1" si="5"/>
        <v>250</v>
      </c>
      <c r="S31" s="23">
        <f t="shared" ca="1" si="5"/>
        <v>250</v>
      </c>
      <c r="T31" s="23">
        <f t="shared" ca="1" si="5"/>
        <v>250</v>
      </c>
      <c r="U31" s="23">
        <f t="shared" ca="1" si="5"/>
        <v>250</v>
      </c>
      <c r="V31" s="23">
        <f t="shared" ca="1" si="5"/>
        <v>250</v>
      </c>
      <c r="W31" s="23">
        <f t="shared" ca="1" si="5"/>
        <v>250</v>
      </c>
      <c r="X31" s="23">
        <f t="shared" ca="1" si="5"/>
        <v>250</v>
      </c>
      <c r="Y31" s="23">
        <f t="shared" ca="1" si="5"/>
        <v>250</v>
      </c>
      <c r="Z31" s="23">
        <f t="shared" ca="1" si="5"/>
        <v>250</v>
      </c>
      <c r="AA31" s="23">
        <f t="shared" ca="1" si="5"/>
        <v>250</v>
      </c>
      <c r="AB31" s="23">
        <f t="shared" ca="1" si="5"/>
        <v>250</v>
      </c>
      <c r="AC31" s="23">
        <f t="shared" ca="1" si="5"/>
        <v>250</v>
      </c>
    </row>
    <row r="32" spans="1:29">
      <c r="H32" s="19" t="s">
        <v>65</v>
      </c>
      <c r="I32" s="23">
        <f t="shared" ca="1" si="6"/>
        <v>0</v>
      </c>
      <c r="J32" s="23">
        <f t="shared" ca="1" si="6"/>
        <v>0</v>
      </c>
      <c r="K32" s="23">
        <f t="shared" ca="1" si="6"/>
        <v>2.8999998903600499E-5</v>
      </c>
      <c r="L32" s="23">
        <f t="shared" ca="1" si="6"/>
        <v>1.5000001440057531E-5</v>
      </c>
      <c r="M32" s="23">
        <f t="shared" ca="1" si="6"/>
        <v>2.8499998734332621E-5</v>
      </c>
      <c r="N32" s="23">
        <f t="shared" ca="1" si="6"/>
        <v>4.000000080850441E-5</v>
      </c>
      <c r="O32" s="23">
        <f t="shared" ca="1" si="6"/>
        <v>4.000000080850441E-5</v>
      </c>
      <c r="P32" s="23">
        <f t="shared" ca="1" si="6"/>
        <v>3.9999998989515007E-5</v>
      </c>
      <c r="Q32" s="23">
        <f t="shared" ca="1" si="6"/>
        <v>6.0000000303261913E-5</v>
      </c>
      <c r="R32" s="23">
        <f t="shared" ca="1" si="5"/>
        <v>-4.1719900000007328</v>
      </c>
      <c r="S32" s="23">
        <f t="shared" ca="1" si="5"/>
        <v>-7.9424199999994016</v>
      </c>
      <c r="T32" s="23">
        <f t="shared" ca="1" si="5"/>
        <v>-7.9424699999999575</v>
      </c>
      <c r="U32" s="23">
        <f t="shared" ca="1" si="5"/>
        <v>-14.844170000000304</v>
      </c>
      <c r="V32" s="23">
        <f t="shared" ca="1" si="5"/>
        <v>-14.844160000000556</v>
      </c>
      <c r="W32" s="23">
        <f t="shared" ca="1" si="5"/>
        <v>-14.844230000000607</v>
      </c>
      <c r="X32" s="23">
        <f t="shared" ca="1" si="5"/>
        <v>-176.42732599999908</v>
      </c>
      <c r="Y32" s="23">
        <f t="shared" ca="1" si="5"/>
        <v>-259.25053699999989</v>
      </c>
      <c r="Z32" s="23">
        <f t="shared" ca="1" si="5"/>
        <v>-399.56219699999929</v>
      </c>
      <c r="AA32" s="23">
        <f t="shared" ca="1" si="5"/>
        <v>-375.6172770000012</v>
      </c>
      <c r="AB32" s="23">
        <f t="shared" ca="1" si="5"/>
        <v>-84.283675000000585</v>
      </c>
      <c r="AC32" s="23">
        <f t="shared" ca="1" si="5"/>
        <v>-158.95802499999991</v>
      </c>
    </row>
    <row r="33" spans="1:29">
      <c r="H33" s="19" t="s">
        <v>64</v>
      </c>
      <c r="I33" s="23">
        <f t="shared" ca="1" si="6"/>
        <v>0</v>
      </c>
      <c r="J33" s="23">
        <f t="shared" ca="1" si="6"/>
        <v>0</v>
      </c>
      <c r="K33" s="23">
        <f t="shared" ca="1" si="6"/>
        <v>0</v>
      </c>
      <c r="L33" s="23">
        <f t="shared" ca="1" si="6"/>
        <v>0</v>
      </c>
      <c r="M33" s="23">
        <f t="shared" ca="1" si="6"/>
        <v>0</v>
      </c>
      <c r="N33" s="23">
        <f t="shared" ca="1" si="6"/>
        <v>0</v>
      </c>
      <c r="O33" s="23">
        <f t="shared" ca="1" si="6"/>
        <v>0</v>
      </c>
      <c r="P33" s="23">
        <f t="shared" ca="1" si="6"/>
        <v>0</v>
      </c>
      <c r="Q33" s="23">
        <f t="shared" ca="1" si="6"/>
        <v>0</v>
      </c>
      <c r="R33" s="23">
        <f t="shared" ca="1" si="5"/>
        <v>0</v>
      </c>
      <c r="S33" s="23">
        <f t="shared" ca="1" si="5"/>
        <v>0</v>
      </c>
      <c r="T33" s="23">
        <f t="shared" ca="1" si="5"/>
        <v>0</v>
      </c>
      <c r="U33" s="23">
        <f t="shared" ca="1" si="5"/>
        <v>14.740351000000373</v>
      </c>
      <c r="V33" s="23">
        <f t="shared" ca="1" si="5"/>
        <v>14.740351000000373</v>
      </c>
      <c r="W33" s="23">
        <f t="shared" ca="1" si="5"/>
        <v>14.740351000000373</v>
      </c>
      <c r="X33" s="23">
        <f t="shared" ca="1" si="5"/>
        <v>-96.311748999999509</v>
      </c>
      <c r="Y33" s="23">
        <f t="shared" ca="1" si="5"/>
        <v>-1233.9264472099212</v>
      </c>
      <c r="Z33" s="23">
        <f t="shared" ca="1" si="5"/>
        <v>-952.64088900000115</v>
      </c>
      <c r="AA33" s="23">
        <f t="shared" ca="1" si="5"/>
        <v>-625.71718900000087</v>
      </c>
      <c r="AB33" s="23">
        <f t="shared" ca="1" si="5"/>
        <v>-1221.3540889999986</v>
      </c>
      <c r="AC33" s="23">
        <f t="shared" ca="1" si="5"/>
        <v>-1346.4885890000005</v>
      </c>
    </row>
    <row r="34" spans="1:29">
      <c r="H34" s="19" t="s">
        <v>32</v>
      </c>
      <c r="I34" s="23">
        <f t="shared" ca="1" si="6"/>
        <v>0</v>
      </c>
      <c r="J34" s="23">
        <f t="shared" ca="1" si="6"/>
        <v>0</v>
      </c>
      <c r="K34" s="23">
        <f t="shared" ca="1" si="6"/>
        <v>0</v>
      </c>
      <c r="L34" s="23">
        <f t="shared" ca="1" si="6"/>
        <v>0</v>
      </c>
      <c r="M34" s="23">
        <f t="shared" ca="1" si="6"/>
        <v>0</v>
      </c>
      <c r="N34" s="23">
        <f t="shared" ca="1" si="6"/>
        <v>0</v>
      </c>
      <c r="O34" s="23">
        <f t="shared" ca="1" si="6"/>
        <v>0</v>
      </c>
      <c r="P34" s="23">
        <f t="shared" ca="1" si="6"/>
        <v>0</v>
      </c>
      <c r="Q34" s="23">
        <f t="shared" ca="1" si="6"/>
        <v>0</v>
      </c>
      <c r="R34" s="23">
        <f t="shared" ca="1" si="5"/>
        <v>0</v>
      </c>
      <c r="S34" s="23">
        <f t="shared" ca="1" si="5"/>
        <v>0</v>
      </c>
      <c r="T34" s="23">
        <f t="shared" ca="1" si="5"/>
        <v>0</v>
      </c>
      <c r="U34" s="23">
        <f t="shared" ca="1" si="5"/>
        <v>0</v>
      </c>
      <c r="V34" s="23">
        <f t="shared" ca="1" si="5"/>
        <v>0</v>
      </c>
      <c r="W34" s="23">
        <f t="shared" ca="1" si="5"/>
        <v>-22.883295999999973</v>
      </c>
      <c r="X34" s="23">
        <f t="shared" ca="1" si="5"/>
        <v>-125.81025307288996</v>
      </c>
      <c r="Y34" s="23">
        <f t="shared" ca="1" si="5"/>
        <v>-1124.7208136204702</v>
      </c>
      <c r="Z34" s="23">
        <f t="shared" ca="1" si="5"/>
        <v>-1124.7208136287402</v>
      </c>
      <c r="AA34" s="23">
        <f t="shared" ca="1" si="5"/>
        <v>-1124.7208136357599</v>
      </c>
      <c r="AB34" s="23">
        <f t="shared" ca="1" si="5"/>
        <v>-1290.7634956911998</v>
      </c>
      <c r="AC34" s="23">
        <f t="shared" ca="1" si="5"/>
        <v>-1290.7634935385995</v>
      </c>
    </row>
    <row r="35" spans="1:29">
      <c r="H35" s="19" t="s">
        <v>69</v>
      </c>
      <c r="I35" s="23">
        <f t="shared" ca="1" si="6"/>
        <v>0</v>
      </c>
      <c r="J35" s="23">
        <f t="shared" ca="1" si="6"/>
        <v>0</v>
      </c>
      <c r="K35" s="23">
        <f t="shared" ca="1" si="6"/>
        <v>0</v>
      </c>
      <c r="L35" s="23">
        <f t="shared" ca="1" si="6"/>
        <v>0</v>
      </c>
      <c r="M35" s="23">
        <f t="shared" ca="1" si="6"/>
        <v>0</v>
      </c>
      <c r="N35" s="23">
        <f t="shared" ca="1" si="6"/>
        <v>0</v>
      </c>
      <c r="O35" s="23">
        <f t="shared" ca="1" si="6"/>
        <v>0</v>
      </c>
      <c r="P35" s="23">
        <f t="shared" ca="1" si="6"/>
        <v>0</v>
      </c>
      <c r="Q35" s="23">
        <f t="shared" ca="1" si="6"/>
        <v>0</v>
      </c>
      <c r="R35" s="23">
        <f t="shared" ca="1" si="5"/>
        <v>0</v>
      </c>
      <c r="S35" s="23">
        <f t="shared" ca="1" si="5"/>
        <v>0</v>
      </c>
      <c r="T35" s="23">
        <f t="shared" ca="1" si="5"/>
        <v>25.68778999999995</v>
      </c>
      <c r="U35" s="23">
        <f t="shared" ca="1" si="5"/>
        <v>49.61285399999997</v>
      </c>
      <c r="V35" s="23">
        <f t="shared" ca="1" si="5"/>
        <v>49.61285399999997</v>
      </c>
      <c r="W35" s="23">
        <f t="shared" ca="1" si="5"/>
        <v>62.959557000000132</v>
      </c>
      <c r="X35" s="23">
        <f t="shared" ca="1" si="5"/>
        <v>49.205543000000034</v>
      </c>
      <c r="Y35" s="23">
        <f t="shared" ca="1" si="5"/>
        <v>87.934180000000197</v>
      </c>
      <c r="Z35" s="23">
        <f t="shared" ca="1" si="5"/>
        <v>87.934180000000197</v>
      </c>
      <c r="AA35" s="23">
        <f t="shared" ca="1" si="5"/>
        <v>87.934180000000197</v>
      </c>
      <c r="AB35" s="23">
        <f t="shared" ca="1" si="5"/>
        <v>44.792580000000271</v>
      </c>
      <c r="AC35" s="23">
        <f t="shared" ca="1" si="5"/>
        <v>44.792580000000271</v>
      </c>
    </row>
    <row r="36" spans="1:29">
      <c r="H36" s="19" t="s">
        <v>52</v>
      </c>
      <c r="I36" s="23">
        <f t="shared" ca="1" si="6"/>
        <v>0</v>
      </c>
      <c r="J36" s="23">
        <f t="shared" ca="1" si="6"/>
        <v>0</v>
      </c>
      <c r="K36" s="23">
        <f t="shared" ca="1" si="6"/>
        <v>0</v>
      </c>
      <c r="L36" s="23">
        <f t="shared" ca="1" si="6"/>
        <v>0</v>
      </c>
      <c r="M36" s="23">
        <f t="shared" ca="1" si="6"/>
        <v>0</v>
      </c>
      <c r="N36" s="23">
        <f t="shared" ca="1" si="6"/>
        <v>0</v>
      </c>
      <c r="O36" s="23">
        <f t="shared" ca="1" si="6"/>
        <v>0</v>
      </c>
      <c r="P36" s="23">
        <f t="shared" ca="1" si="6"/>
        <v>0</v>
      </c>
      <c r="Q36" s="23">
        <f t="shared" ca="1" si="6"/>
        <v>0</v>
      </c>
      <c r="R36" s="23">
        <f t="shared" ca="1" si="5"/>
        <v>0</v>
      </c>
      <c r="S36" s="23">
        <f t="shared" ca="1" si="5"/>
        <v>0</v>
      </c>
      <c r="T36" s="23">
        <f t="shared" ca="1" si="5"/>
        <v>0</v>
      </c>
      <c r="U36" s="23">
        <f t="shared" ca="1" si="5"/>
        <v>0</v>
      </c>
      <c r="V36" s="23">
        <f t="shared" ca="1" si="5"/>
        <v>0</v>
      </c>
      <c r="W36" s="23">
        <f t="shared" ca="1" si="5"/>
        <v>0</v>
      </c>
      <c r="X36" s="23">
        <f t="shared" ca="1" si="5"/>
        <v>0</v>
      </c>
      <c r="Y36" s="23">
        <f t="shared" ca="1" si="5"/>
        <v>0</v>
      </c>
      <c r="Z36" s="23">
        <f t="shared" ca="1" si="5"/>
        <v>0</v>
      </c>
      <c r="AA36" s="23">
        <f t="shared" ca="1" si="5"/>
        <v>0</v>
      </c>
      <c r="AB36" s="23">
        <f t="shared" ca="1" si="5"/>
        <v>0</v>
      </c>
      <c r="AC36" s="23">
        <f t="shared" ca="1" si="5"/>
        <v>0</v>
      </c>
    </row>
    <row r="38" spans="1:29">
      <c r="H38" s="19" t="s">
        <v>66</v>
      </c>
      <c r="I38" s="23">
        <f t="shared" ca="1" si="6"/>
        <v>0</v>
      </c>
      <c r="J38" s="23">
        <f t="shared" ca="1" si="6"/>
        <v>0</v>
      </c>
      <c r="K38" s="23">
        <f t="shared" ca="1" si="6"/>
        <v>0</v>
      </c>
      <c r="L38" s="23">
        <f t="shared" ca="1" si="6"/>
        <v>0</v>
      </c>
      <c r="M38" s="23">
        <f t="shared" ca="1" si="6"/>
        <v>0</v>
      </c>
      <c r="N38" s="23">
        <f t="shared" ca="1" si="6"/>
        <v>0</v>
      </c>
      <c r="O38" s="23">
        <f t="shared" ca="1" si="6"/>
        <v>0</v>
      </c>
      <c r="P38" s="23">
        <f t="shared" ca="1" si="6"/>
        <v>0</v>
      </c>
      <c r="Q38" s="23">
        <f t="shared" ca="1" si="6"/>
        <v>0</v>
      </c>
      <c r="R38" s="23">
        <f t="shared" ca="1" si="6"/>
        <v>0</v>
      </c>
      <c r="S38" s="23">
        <f t="shared" ca="1" si="6"/>
        <v>0</v>
      </c>
      <c r="T38" s="23">
        <f t="shared" ca="1" si="6"/>
        <v>0</v>
      </c>
      <c r="U38" s="23">
        <f t="shared" ca="1" si="6"/>
        <v>0</v>
      </c>
      <c r="V38" s="23">
        <f t="shared" ca="1" si="6"/>
        <v>0</v>
      </c>
      <c r="W38" s="23">
        <f t="shared" ca="1" si="6"/>
        <v>-22.883295999999973</v>
      </c>
      <c r="X38" s="23">
        <f t="shared" ca="1" si="6"/>
        <v>-125.81025307288996</v>
      </c>
      <c r="Y38" s="23">
        <f t="shared" ref="Y38:AC40" ca="1" si="7">-SUMIFS(OFFSET(INDIRECT("'"&amp;$E$1 &amp; "_Capacity'!C:C"), 0, Y$1), INDIRECT("'"&amp;$E$1 &amp; "_Capacity'!B:B"),$H38, INDIRECT("'"&amp;$E$1 &amp; "_Capacity'!A:A"),$B$23) +SUMIFS(OFFSET(INDIRECT("'"&amp;$C$1 &amp; "_Capacity'!C:C"), 0, Y$1), INDIRECT("'"&amp;$C$1 &amp; "_Capacity'!B:B"),$H38, INDIRECT("'"&amp;$C$1 &amp; "_Capacity'!A:A"),$B$23)</f>
        <v>-1124.7208136204702</v>
      </c>
      <c r="Z38" s="23">
        <f t="shared" ca="1" si="7"/>
        <v>-1124.7208136287402</v>
      </c>
      <c r="AA38" s="23">
        <f t="shared" ca="1" si="7"/>
        <v>-1124.7208136357599</v>
      </c>
      <c r="AB38" s="23">
        <f t="shared" ca="1" si="7"/>
        <v>-1290.7634956911998</v>
      </c>
      <c r="AC38" s="23">
        <f t="shared" ca="1" si="7"/>
        <v>-1290.7634935385995</v>
      </c>
    </row>
    <row r="39" spans="1:29">
      <c r="H39" s="19" t="s">
        <v>68</v>
      </c>
      <c r="I39" s="23">
        <f t="shared" ca="1" si="6"/>
        <v>0</v>
      </c>
      <c r="J39" s="23">
        <f t="shared" ca="1" si="6"/>
        <v>0</v>
      </c>
      <c r="K39" s="23">
        <f t="shared" ca="1" si="6"/>
        <v>0</v>
      </c>
      <c r="L39" s="23">
        <f t="shared" ca="1" si="6"/>
        <v>0</v>
      </c>
      <c r="M39" s="23">
        <f t="shared" ca="1" si="6"/>
        <v>0</v>
      </c>
      <c r="N39" s="23">
        <f t="shared" ca="1" si="6"/>
        <v>0</v>
      </c>
      <c r="O39" s="23">
        <f t="shared" ca="1" si="6"/>
        <v>0</v>
      </c>
      <c r="P39" s="23">
        <f t="shared" ca="1" si="6"/>
        <v>0</v>
      </c>
      <c r="Q39" s="23">
        <f t="shared" ca="1" si="6"/>
        <v>0</v>
      </c>
      <c r="R39" s="23">
        <f t="shared" ca="1" si="6"/>
        <v>0</v>
      </c>
      <c r="S39" s="23">
        <f t="shared" ca="1" si="6"/>
        <v>0</v>
      </c>
      <c r="T39" s="23">
        <f t="shared" ca="1" si="6"/>
        <v>25.68778999999995</v>
      </c>
      <c r="U39" s="23">
        <f t="shared" ca="1" si="6"/>
        <v>49.61285399999997</v>
      </c>
      <c r="V39" s="23">
        <f t="shared" ca="1" si="6"/>
        <v>49.61285399999997</v>
      </c>
      <c r="W39" s="23">
        <f t="shared" ca="1" si="6"/>
        <v>62.959557000000132</v>
      </c>
      <c r="X39" s="23">
        <f t="shared" ca="1" si="6"/>
        <v>49.205543000000034</v>
      </c>
      <c r="Y39" s="23">
        <f t="shared" ca="1" si="7"/>
        <v>87.934180000000197</v>
      </c>
      <c r="Z39" s="23">
        <f t="shared" ca="1" si="7"/>
        <v>87.934180000000197</v>
      </c>
      <c r="AA39" s="23">
        <f t="shared" ca="1" si="7"/>
        <v>87.934180000000197</v>
      </c>
      <c r="AB39" s="23">
        <f t="shared" ca="1" si="7"/>
        <v>44.792580000000271</v>
      </c>
      <c r="AC39" s="23">
        <f t="shared" ca="1" si="7"/>
        <v>44.792580000000271</v>
      </c>
    </row>
    <row r="40" spans="1:29">
      <c r="H40" s="19" t="s">
        <v>72</v>
      </c>
      <c r="I40" s="23">
        <f t="shared" ca="1" si="6"/>
        <v>0</v>
      </c>
      <c r="J40" s="23">
        <f t="shared" ca="1" si="6"/>
        <v>0</v>
      </c>
      <c r="K40" s="23">
        <f t="shared" ca="1" si="6"/>
        <v>0</v>
      </c>
      <c r="L40" s="23">
        <f t="shared" ca="1" si="6"/>
        <v>0</v>
      </c>
      <c r="M40" s="23">
        <f t="shared" ca="1" si="6"/>
        <v>0</v>
      </c>
      <c r="N40" s="23">
        <f t="shared" ca="1" si="6"/>
        <v>0</v>
      </c>
      <c r="O40" s="23">
        <f t="shared" ca="1" si="6"/>
        <v>0</v>
      </c>
      <c r="P40" s="23">
        <f t="shared" ca="1" si="6"/>
        <v>0</v>
      </c>
      <c r="Q40" s="23">
        <f t="shared" ca="1" si="6"/>
        <v>0</v>
      </c>
      <c r="R40" s="23">
        <f t="shared" ca="1" si="6"/>
        <v>0</v>
      </c>
      <c r="S40" s="23">
        <f t="shared" ca="1" si="6"/>
        <v>0</v>
      </c>
      <c r="T40" s="23">
        <f t="shared" ca="1" si="6"/>
        <v>0</v>
      </c>
      <c r="U40" s="23">
        <f t="shared" ca="1" si="6"/>
        <v>0</v>
      </c>
      <c r="V40" s="23">
        <f t="shared" ca="1" si="6"/>
        <v>0</v>
      </c>
      <c r="W40" s="23">
        <f t="shared" ca="1" si="6"/>
        <v>0</v>
      </c>
      <c r="X40" s="23">
        <f t="shared" ca="1" si="6"/>
        <v>0</v>
      </c>
      <c r="Y40" s="23">
        <f t="shared" ca="1" si="7"/>
        <v>0</v>
      </c>
      <c r="Z40" s="23">
        <f t="shared" ca="1" si="7"/>
        <v>0</v>
      </c>
      <c r="AA40" s="23">
        <f t="shared" ca="1" si="7"/>
        <v>0</v>
      </c>
      <c r="AB40" s="23">
        <f t="shared" ca="1" si="7"/>
        <v>0</v>
      </c>
      <c r="AC40" s="23">
        <f t="shared" ca="1" si="7"/>
        <v>0</v>
      </c>
    </row>
    <row r="43" spans="1:29" ht="23.25">
      <c r="A43" s="13" t="str">
        <f>B44&amp;" generation difference by year"</f>
        <v>NEM generation difference by year</v>
      </c>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row>
    <row r="44" spans="1:29">
      <c r="A44" s="15" t="s">
        <v>82</v>
      </c>
      <c r="B44" s="8" t="s">
        <v>36</v>
      </c>
    </row>
    <row r="46" spans="1:29">
      <c r="H46" t="s">
        <v>91</v>
      </c>
      <c r="I46" s="17" t="s">
        <v>75</v>
      </c>
      <c r="J46" s="17" t="str">
        <f>LEFT(I46,4)+1&amp;RIGHT(I46,3)-1</f>
        <v>2022-23</v>
      </c>
      <c r="K46" s="17" t="str">
        <f t="shared" ref="K46:AC46" si="8">LEFT(J46,4)+1&amp;RIGHT(J46,3)-1</f>
        <v>2023-24</v>
      </c>
      <c r="L46" s="17" t="str">
        <f t="shared" si="8"/>
        <v>2024-25</v>
      </c>
      <c r="M46" s="17" t="str">
        <f t="shared" si="8"/>
        <v>2025-26</v>
      </c>
      <c r="N46" s="17" t="str">
        <f t="shared" si="8"/>
        <v>2026-27</v>
      </c>
      <c r="O46" s="17" t="str">
        <f t="shared" si="8"/>
        <v>2027-28</v>
      </c>
      <c r="P46" s="17" t="str">
        <f t="shared" si="8"/>
        <v>2028-29</v>
      </c>
      <c r="Q46" s="17" t="str">
        <f t="shared" si="8"/>
        <v>2029-30</v>
      </c>
      <c r="R46" s="17" t="str">
        <f t="shared" si="8"/>
        <v>2030-31</v>
      </c>
      <c r="S46" s="17" t="str">
        <f t="shared" si="8"/>
        <v>2031-32</v>
      </c>
      <c r="T46" s="17" t="str">
        <f t="shared" si="8"/>
        <v>2032-33</v>
      </c>
      <c r="U46" s="17" t="str">
        <f t="shared" si="8"/>
        <v>2033-34</v>
      </c>
      <c r="V46" s="17" t="str">
        <f t="shared" si="8"/>
        <v>2034-35</v>
      </c>
      <c r="W46" s="17" t="str">
        <f t="shared" si="8"/>
        <v>2035-36</v>
      </c>
      <c r="X46" s="17" t="str">
        <f t="shared" si="8"/>
        <v>2036-37</v>
      </c>
      <c r="Y46" s="17" t="str">
        <f t="shared" si="8"/>
        <v>2037-38</v>
      </c>
      <c r="Z46" s="17" t="str">
        <f t="shared" si="8"/>
        <v>2038-39</v>
      </c>
      <c r="AA46" s="17" t="str">
        <f t="shared" si="8"/>
        <v>2039-40</v>
      </c>
      <c r="AB46" s="17" t="str">
        <f t="shared" si="8"/>
        <v>2040-41</v>
      </c>
      <c r="AC46" s="17" t="str">
        <f t="shared" si="8"/>
        <v>2041-42</v>
      </c>
    </row>
    <row r="47" spans="1:29">
      <c r="H47" s="19" t="s">
        <v>60</v>
      </c>
      <c r="I47" s="23">
        <f ca="1">-SUMIFS(OFFSET(INDIRECT("'"&amp;$E$1 &amp; "_Generation'!C:C"), 0, I$1), INDIRECT("'"&amp;$E$1 &amp; "_Generation'!B:B"),$H47, INDIRECT("'"&amp;$E$1 &amp; "_Generation'!A:A"),$B$44) + SUMIFS(OFFSET(INDIRECT("'"&amp;$C$1 &amp; "_Generation'!C:C"), 0, I$1), INDIRECT("'"&amp;$C$1 &amp; "_Generation'!B:B"),$H47, INDIRECT("'"&amp;$C$1 &amp; "_Generation'!A:A"),$B$44)</f>
        <v>-4.8200000004726462E-2</v>
      </c>
      <c r="J47" s="23">
        <f t="shared" ref="J47:Y57" ca="1" si="9">-SUMIFS(OFFSET(INDIRECT("'"&amp;$E$1 &amp; "_Generation'!C:C"), 0, J$1), INDIRECT("'"&amp;$E$1 &amp; "_Generation'!B:B"),$H47, INDIRECT("'"&amp;$E$1 &amp; "_Generation'!A:A"),$B$44) + SUMIFS(OFFSET(INDIRECT("'"&amp;$C$1 &amp; "_Generation'!C:C"), 0, J$1), INDIRECT("'"&amp;$C$1 &amp; "_Generation'!B:B"),$H47, INDIRECT("'"&amp;$C$1 &amp; "_Generation'!A:A"),$B$44)</f>
        <v>-8.4021332440897822E-5</v>
      </c>
      <c r="K47" s="23">
        <f t="shared" ca="1" si="9"/>
        <v>-1.9359081095899455E-2</v>
      </c>
      <c r="L47" s="23">
        <f t="shared" ca="1" si="9"/>
        <v>-1.7793668499944033</v>
      </c>
      <c r="M47" s="23">
        <f t="shared" ca="1" si="9"/>
        <v>7.5582371355703799</v>
      </c>
      <c r="N47" s="23">
        <f t="shared" ca="1" si="9"/>
        <v>0.4302311975043267</v>
      </c>
      <c r="O47" s="23">
        <f t="shared" ca="1" si="9"/>
        <v>-369.6005627331906</v>
      </c>
      <c r="P47" s="23">
        <f t="shared" ca="1" si="9"/>
        <v>-630.27870395296486</v>
      </c>
      <c r="Q47" s="23">
        <f t="shared" ca="1" si="9"/>
        <v>-1706.2455635043298</v>
      </c>
      <c r="R47" s="23">
        <f t="shared" ca="1" si="9"/>
        <v>-3366.1863777724793</v>
      </c>
      <c r="S47" s="23">
        <f t="shared" ca="1" si="9"/>
        <v>-3142.6872720253305</v>
      </c>
      <c r="T47" s="23">
        <f t="shared" ca="1" si="9"/>
        <v>-2527.45240925291</v>
      </c>
      <c r="U47" s="23">
        <f t="shared" ca="1" si="9"/>
        <v>-2384.6013010652823</v>
      </c>
      <c r="V47" s="23">
        <f t="shared" ca="1" si="9"/>
        <v>-2460.5809470763343</v>
      </c>
      <c r="W47" s="23">
        <f t="shared" ca="1" si="9"/>
        <v>-2608.7971503495792</v>
      </c>
      <c r="X47" s="23">
        <f t="shared" ca="1" si="9"/>
        <v>-1870.2690470833986</v>
      </c>
      <c r="Y47" s="23">
        <f t="shared" ca="1" si="9"/>
        <v>149.22710762842325</v>
      </c>
      <c r="Z47" s="23">
        <f t="shared" ref="Z47:AC57" ca="1" si="10">-SUMIFS(OFFSET(INDIRECT("'"&amp;$E$1 &amp; "_Generation'!C:C"), 0, Z$1), INDIRECT("'"&amp;$E$1 &amp; "_Generation'!B:B"),$H47, INDIRECT("'"&amp;$E$1 &amp; "_Generation'!A:A"),$B$44) + SUMIFS(OFFSET(INDIRECT("'"&amp;$C$1 &amp; "_Generation'!C:C"), 0, Z$1), INDIRECT("'"&amp;$C$1 &amp; "_Generation'!B:B"),$H47, INDIRECT("'"&amp;$C$1 &amp; "_Generation'!A:A"),$B$44)</f>
        <v>411.09583701234806</v>
      </c>
      <c r="AA47" s="23">
        <f t="shared" ca="1" si="10"/>
        <v>366.78283229850786</v>
      </c>
      <c r="AB47" s="23">
        <f t="shared" ca="1" si="10"/>
        <v>-412.85940278517228</v>
      </c>
      <c r="AC47" s="23">
        <f t="shared" ca="1" si="10"/>
        <v>613.1375162090626</v>
      </c>
    </row>
    <row r="48" spans="1:29">
      <c r="H48" s="19" t="s">
        <v>67</v>
      </c>
      <c r="I48" s="23">
        <f t="shared" ref="I48:I57" ca="1" si="11">-SUMIFS(OFFSET(INDIRECT("'"&amp;$E$1 &amp; "_Generation'!C:C"), 0, I$1), INDIRECT("'"&amp;$E$1 &amp; "_Generation'!B:B"),$H48, INDIRECT("'"&amp;$E$1 &amp; "_Generation'!A:A"),$B$44) + SUMIFS(OFFSET(INDIRECT("'"&amp;$C$1 &amp; "_Generation'!C:C"), 0, I$1), INDIRECT("'"&amp;$C$1 &amp; "_Generation'!B:B"),$H48, INDIRECT("'"&amp;$C$1 &amp; "_Generation'!A:A"),$B$44)</f>
        <v>-0.43628000000899192</v>
      </c>
      <c r="J48" s="23">
        <f t="shared" ca="1" si="9"/>
        <v>12.590400000011869</v>
      </c>
      <c r="K48" s="23">
        <f t="shared" ca="1" si="9"/>
        <v>6.3682999999873573</v>
      </c>
      <c r="L48" s="23">
        <f t="shared" ca="1" si="9"/>
        <v>-14.710999999999331</v>
      </c>
      <c r="M48" s="23">
        <f t="shared" ca="1" si="9"/>
        <v>3.5874000000112574</v>
      </c>
      <c r="N48" s="23">
        <f t="shared" ca="1" si="9"/>
        <v>-0.43499999999767169</v>
      </c>
      <c r="O48" s="23">
        <f t="shared" ca="1" si="9"/>
        <v>-3923.4246000000057</v>
      </c>
      <c r="P48" s="23">
        <f t="shared" ca="1" si="9"/>
        <v>-3809.837059999998</v>
      </c>
      <c r="Q48" s="23">
        <f t="shared" ca="1" si="9"/>
        <v>-2437.1208403633864</v>
      </c>
      <c r="R48" s="23">
        <f t="shared" ca="1" si="9"/>
        <v>-1981.220752757341</v>
      </c>
      <c r="S48" s="23">
        <f t="shared" ca="1" si="9"/>
        <v>-1683.6039119840279</v>
      </c>
      <c r="T48" s="23">
        <f t="shared" ca="1" si="9"/>
        <v>-2609.8218035982391</v>
      </c>
      <c r="U48" s="23">
        <f t="shared" ca="1" si="9"/>
        <v>-2994.0269400982834</v>
      </c>
      <c r="V48" s="23">
        <f t="shared" ca="1" si="9"/>
        <v>-3202.382604846207</v>
      </c>
      <c r="W48" s="23">
        <f t="shared" ca="1" si="9"/>
        <v>-3337.5777675604586</v>
      </c>
      <c r="X48" s="23">
        <f t="shared" ca="1" si="9"/>
        <v>-3217.6061656056772</v>
      </c>
      <c r="Y48" s="23">
        <f t="shared" ca="1" si="9"/>
        <v>-3541.4408692547659</v>
      </c>
      <c r="Z48" s="23">
        <f t="shared" ca="1" si="10"/>
        <v>-3489.2592838729943</v>
      </c>
      <c r="AA48" s="23">
        <f t="shared" ca="1" si="10"/>
        <v>-3552.6259128941165</v>
      </c>
      <c r="AB48" s="23">
        <f t="shared" ca="1" si="10"/>
        <v>-3561.0514251357017</v>
      </c>
      <c r="AC48" s="23">
        <f t="shared" ca="1" si="10"/>
        <v>-2739.7572430000037</v>
      </c>
    </row>
    <row r="49" spans="8:29">
      <c r="H49" s="19" t="s">
        <v>18</v>
      </c>
      <c r="I49" s="23">
        <f t="shared" ca="1" si="11"/>
        <v>-1.0705246950237779E-5</v>
      </c>
      <c r="J49" s="23">
        <f t="shared" ca="1" si="9"/>
        <v>-1.143452982432791E-5</v>
      </c>
      <c r="K49" s="23">
        <f t="shared" ca="1" si="9"/>
        <v>-1.768188508322055E-5</v>
      </c>
      <c r="L49" s="23">
        <f t="shared" ca="1" si="9"/>
        <v>-1.327310155829764E-5</v>
      </c>
      <c r="M49" s="23">
        <f t="shared" ca="1" si="9"/>
        <v>-1.4039341522220639E-5</v>
      </c>
      <c r="N49" s="23">
        <f t="shared" ca="1" si="9"/>
        <v>-1.5066965261212317E-5</v>
      </c>
      <c r="O49" s="23">
        <f t="shared" ca="1" si="9"/>
        <v>-1.6493847397214267E-5</v>
      </c>
      <c r="P49" s="23">
        <f t="shared" ca="1" si="9"/>
        <v>-1.8062263279716717E-5</v>
      </c>
      <c r="Q49" s="23">
        <f t="shared" ca="1" si="9"/>
        <v>-1.936522903633886E-5</v>
      </c>
      <c r="R49" s="23">
        <f t="shared" ca="1" si="9"/>
        <v>-2.1449948917506845E-5</v>
      </c>
      <c r="S49" s="23">
        <f t="shared" ca="1" si="9"/>
        <v>6.379491323059483E-2</v>
      </c>
      <c r="T49" s="23">
        <f t="shared" ca="1" si="9"/>
        <v>-2.5393223559603939E-2</v>
      </c>
      <c r="U49" s="23">
        <f t="shared" ca="1" si="9"/>
        <v>0.16380887507125408</v>
      </c>
      <c r="V49" s="23">
        <f t="shared" ca="1" si="9"/>
        <v>0.16231063443888161</v>
      </c>
      <c r="W49" s="23">
        <f t="shared" ca="1" si="9"/>
        <v>1.208657748524729</v>
      </c>
      <c r="X49" s="23">
        <f t="shared" ca="1" si="9"/>
        <v>3.1550650258670885</v>
      </c>
      <c r="Y49" s="23">
        <f t="shared" ca="1" si="9"/>
        <v>22.710096187809995</v>
      </c>
      <c r="Z49" s="23">
        <f t="shared" ca="1" si="10"/>
        <v>-66.877689278864182</v>
      </c>
      <c r="AA49" s="23">
        <f t="shared" ca="1" si="10"/>
        <v>-621.18982764524731</v>
      </c>
      <c r="AB49" s="23">
        <f t="shared" ca="1" si="10"/>
        <v>-0.97928885945293587</v>
      </c>
      <c r="AC49" s="23">
        <f t="shared" ca="1" si="10"/>
        <v>-1064.6993280633926</v>
      </c>
    </row>
    <row r="50" spans="8:29">
      <c r="H50" s="19" t="s">
        <v>28</v>
      </c>
      <c r="I50" s="23">
        <f t="shared" ca="1" si="11"/>
        <v>-6.9999998686398612E-7</v>
      </c>
      <c r="J50" s="23">
        <f t="shared" ca="1" si="9"/>
        <v>-8.000000661922968E-7</v>
      </c>
      <c r="K50" s="23">
        <f t="shared" ca="1" si="9"/>
        <v>-9.9999999747524271E-7</v>
      </c>
      <c r="L50" s="23">
        <f t="shared" ca="1" si="9"/>
        <v>-8.4263538724371756E-7</v>
      </c>
      <c r="M50" s="23">
        <f t="shared" ca="1" si="9"/>
        <v>-8.5381935832629097E-7</v>
      </c>
      <c r="N50" s="23">
        <f t="shared" ca="1" si="9"/>
        <v>-9.0000000341206032E-7</v>
      </c>
      <c r="O50" s="23">
        <f t="shared" ca="1" si="9"/>
        <v>-1.3323765400000127</v>
      </c>
      <c r="P50" s="23">
        <f t="shared" ca="1" si="9"/>
        <v>-1.4179919999999697</v>
      </c>
      <c r="Q50" s="23">
        <f t="shared" ca="1" si="9"/>
        <v>-3.1135479999999802</v>
      </c>
      <c r="R50" s="23">
        <f t="shared" ca="1" si="9"/>
        <v>-2.2288567538884081</v>
      </c>
      <c r="S50" s="23">
        <f t="shared" ca="1" si="9"/>
        <v>-3.2853911531140056</v>
      </c>
      <c r="T50" s="23">
        <f t="shared" ca="1" si="9"/>
        <v>-3.161922699999991</v>
      </c>
      <c r="U50" s="23">
        <f t="shared" ca="1" si="9"/>
        <v>-1.9927741148117093</v>
      </c>
      <c r="V50" s="23">
        <f t="shared" ca="1" si="9"/>
        <v>-3.8092029246181767</v>
      </c>
      <c r="W50" s="23">
        <f t="shared" ca="1" si="9"/>
        <v>-13.146893700000007</v>
      </c>
      <c r="X50" s="23">
        <f t="shared" ca="1" si="9"/>
        <v>-9.387027799999899</v>
      </c>
      <c r="Y50" s="23">
        <f t="shared" ca="1" si="9"/>
        <v>-3.1904579999999925</v>
      </c>
      <c r="Z50" s="23">
        <f t="shared" ca="1" si="10"/>
        <v>-7.9548089999999974</v>
      </c>
      <c r="AA50" s="23">
        <f t="shared" ca="1" si="10"/>
        <v>0</v>
      </c>
      <c r="AB50" s="23">
        <f t="shared" ca="1" si="10"/>
        <v>0</v>
      </c>
      <c r="AC50" s="23">
        <f t="shared" ca="1" si="10"/>
        <v>0</v>
      </c>
    </row>
    <row r="51" spans="8:29">
      <c r="H51" s="19" t="s">
        <v>62</v>
      </c>
      <c r="I51" s="23">
        <f t="shared" ca="1" si="11"/>
        <v>-1.5773935199803191E-5</v>
      </c>
      <c r="J51" s="23">
        <f t="shared" ca="1" si="9"/>
        <v>-1.4599069515952579E-5</v>
      </c>
      <c r="K51" s="23">
        <f t="shared" ca="1" si="9"/>
        <v>-1.6136027760182969E-5</v>
      </c>
      <c r="L51" s="23">
        <f t="shared" ca="1" si="9"/>
        <v>-1.7831191457984286E-5</v>
      </c>
      <c r="M51" s="23">
        <f t="shared" ca="1" si="9"/>
        <v>-1.8937612867E-5</v>
      </c>
      <c r="N51" s="23">
        <f t="shared" ca="1" si="9"/>
        <v>-2.037896871498468E-5</v>
      </c>
      <c r="O51" s="23">
        <f t="shared" ca="1" si="9"/>
        <v>-1.7191032117344938</v>
      </c>
      <c r="P51" s="23">
        <f t="shared" ca="1" si="9"/>
        <v>-3.4925759582583482</v>
      </c>
      <c r="Q51" s="23">
        <f t="shared" ca="1" si="9"/>
        <v>-3.9377617307299175</v>
      </c>
      <c r="R51" s="23">
        <f t="shared" ca="1" si="9"/>
        <v>-1.9351031904335976</v>
      </c>
      <c r="S51" s="23">
        <f t="shared" ca="1" si="9"/>
        <v>-4.3913383431261339</v>
      </c>
      <c r="T51" s="23">
        <f t="shared" ca="1" si="9"/>
        <v>-11.198084574097177</v>
      </c>
      <c r="U51" s="23">
        <f t="shared" ca="1" si="9"/>
        <v>-2.7839842342244383</v>
      </c>
      <c r="V51" s="23">
        <f t="shared" ca="1" si="9"/>
        <v>-5.8582093895323899</v>
      </c>
      <c r="W51" s="23">
        <f t="shared" ca="1" si="9"/>
        <v>-25.037536263181167</v>
      </c>
      <c r="X51" s="23">
        <f t="shared" ca="1" si="9"/>
        <v>-27.668299866630406</v>
      </c>
      <c r="Y51" s="23">
        <f t="shared" ca="1" si="9"/>
        <v>-9.8365762095823897</v>
      </c>
      <c r="Z51" s="23">
        <f t="shared" ca="1" si="10"/>
        <v>-72.379446508348508</v>
      </c>
      <c r="AA51" s="23">
        <f t="shared" ca="1" si="10"/>
        <v>-137.72067859937761</v>
      </c>
      <c r="AB51" s="23">
        <f t="shared" ca="1" si="10"/>
        <v>-7.8041948707762856</v>
      </c>
      <c r="AC51" s="23">
        <f t="shared" ca="1" si="10"/>
        <v>-133.14857189922623</v>
      </c>
    </row>
    <row r="52" spans="8:29">
      <c r="H52" s="19" t="s">
        <v>61</v>
      </c>
      <c r="I52" s="23">
        <f t="shared" ca="1" si="11"/>
        <v>-0.78902300000299874</v>
      </c>
      <c r="J52" s="23">
        <f t="shared" ca="1" si="9"/>
        <v>-14.499957999996695</v>
      </c>
      <c r="K52" s="23">
        <f t="shared" ca="1" si="9"/>
        <v>-6.5588840000000346</v>
      </c>
      <c r="L52" s="23">
        <f t="shared" ca="1" si="9"/>
        <v>18.23608299999978</v>
      </c>
      <c r="M52" s="23">
        <f t="shared" ca="1" si="9"/>
        <v>-20.194565999998304</v>
      </c>
      <c r="N52" s="23">
        <f t="shared" ca="1" si="9"/>
        <v>-1.8546739060002437</v>
      </c>
      <c r="O52" s="23">
        <f t="shared" ca="1" si="9"/>
        <v>4643.024872035001</v>
      </c>
      <c r="P52" s="23">
        <f t="shared" ca="1" si="9"/>
        <v>4777.7404176859927</v>
      </c>
      <c r="Q52" s="23">
        <f t="shared" ca="1" si="9"/>
        <v>4447.9045550699884</v>
      </c>
      <c r="R52" s="23">
        <f t="shared" ca="1" si="9"/>
        <v>5263.0196040299961</v>
      </c>
      <c r="S52" s="23">
        <f t="shared" ca="1" si="9"/>
        <v>4696.1142131560027</v>
      </c>
      <c r="T52" s="23">
        <f t="shared" ca="1" si="9"/>
        <v>5120.6757744839997</v>
      </c>
      <c r="U52" s="23">
        <f t="shared" ca="1" si="9"/>
        <v>5162.6571127880034</v>
      </c>
      <c r="V52" s="23">
        <f t="shared" ca="1" si="9"/>
        <v>5309.2835898209996</v>
      </c>
      <c r="W52" s="23">
        <f t="shared" ca="1" si="9"/>
        <v>5386.8404665899998</v>
      </c>
      <c r="X52" s="23">
        <f t="shared" ca="1" si="9"/>
        <v>5233.7269421440014</v>
      </c>
      <c r="Y52" s="23">
        <f t="shared" ca="1" si="9"/>
        <v>6343.2856326269975</v>
      </c>
      <c r="Z52" s="23">
        <f t="shared" ca="1" si="10"/>
        <v>6163.922820253003</v>
      </c>
      <c r="AA52" s="23">
        <f t="shared" ca="1" si="10"/>
        <v>6057.7146778599999</v>
      </c>
      <c r="AB52" s="23">
        <f t="shared" ca="1" si="10"/>
        <v>5649.0520028649953</v>
      </c>
      <c r="AC52" s="23">
        <f t="shared" ca="1" si="10"/>
        <v>6217.4713803200011</v>
      </c>
    </row>
    <row r="53" spans="8:29">
      <c r="H53" s="19" t="s">
        <v>65</v>
      </c>
      <c r="I53" s="23">
        <f t="shared" ca="1" si="11"/>
        <v>-3.0547986534656957E-4</v>
      </c>
      <c r="J53" s="23">
        <f t="shared" ca="1" si="9"/>
        <v>1.9494022853905335E-4</v>
      </c>
      <c r="K53" s="23">
        <f t="shared" ca="1" si="9"/>
        <v>9.9140845122747123E-5</v>
      </c>
      <c r="L53" s="23">
        <f t="shared" ca="1" si="9"/>
        <v>8.2374779594829306E-5</v>
      </c>
      <c r="M53" s="23">
        <f t="shared" ca="1" si="9"/>
        <v>2.1316514903446659E-4</v>
      </c>
      <c r="N53" s="23">
        <f t="shared" ca="1" si="9"/>
        <v>1.1167133197886869E-4</v>
      </c>
      <c r="O53" s="23">
        <f t="shared" ca="1" si="9"/>
        <v>5.8658914471343451</v>
      </c>
      <c r="P53" s="23">
        <f t="shared" ca="1" si="9"/>
        <v>53.752735454607318</v>
      </c>
      <c r="Q53" s="23">
        <f t="shared" ca="1" si="9"/>
        <v>110.50390668104228</v>
      </c>
      <c r="R53" s="23">
        <f t="shared" ca="1" si="9"/>
        <v>275.42284238935827</v>
      </c>
      <c r="S53" s="23">
        <f t="shared" ca="1" si="9"/>
        <v>361.98608513976069</v>
      </c>
      <c r="T53" s="23">
        <f t="shared" ca="1" si="9"/>
        <v>447.66429374701693</v>
      </c>
      <c r="U53" s="23">
        <f t="shared" ca="1" si="9"/>
        <v>545.01806621804644</v>
      </c>
      <c r="V53" s="23">
        <f t="shared" ca="1" si="9"/>
        <v>682.49139339643807</v>
      </c>
      <c r="W53" s="23">
        <f t="shared" ca="1" si="9"/>
        <v>805.41322380767815</v>
      </c>
      <c r="X53" s="23">
        <f t="shared" ca="1" si="9"/>
        <v>419.62535939002919</v>
      </c>
      <c r="Y53" s="23">
        <f t="shared" ca="1" si="9"/>
        <v>-31.725073853529466</v>
      </c>
      <c r="Z53" s="23">
        <f t="shared" ca="1" si="10"/>
        <v>-515.09127438681389</v>
      </c>
      <c r="AA53" s="23">
        <f t="shared" ca="1" si="10"/>
        <v>-248.97155921181184</v>
      </c>
      <c r="AB53" s="23">
        <f t="shared" ca="1" si="10"/>
        <v>1007.4754893953505</v>
      </c>
      <c r="AC53" s="23">
        <f t="shared" ca="1" si="10"/>
        <v>627.29045852727722</v>
      </c>
    </row>
    <row r="54" spans="8:29">
      <c r="H54" s="19" t="s">
        <v>64</v>
      </c>
      <c r="I54" s="23">
        <f t="shared" ca="1" si="11"/>
        <v>6.8914980147383176E-5</v>
      </c>
      <c r="J54" s="23">
        <f t="shared" ca="1" si="9"/>
        <v>8.0285080912290141E-6</v>
      </c>
      <c r="K54" s="23">
        <f t="shared" ca="1" si="9"/>
        <v>9.550825780024752E-6</v>
      </c>
      <c r="L54" s="23">
        <f t="shared" ca="1" si="9"/>
        <v>-1.49316038005054E-5</v>
      </c>
      <c r="M54" s="23">
        <f t="shared" ca="1" si="9"/>
        <v>2.0467468857532367E-6</v>
      </c>
      <c r="N54" s="23">
        <f t="shared" ca="1" si="9"/>
        <v>-2.5280667614424601E-5</v>
      </c>
      <c r="O54" s="23">
        <f t="shared" ca="1" si="9"/>
        <v>-3.9472601201850921E-5</v>
      </c>
      <c r="P54" s="23">
        <f t="shared" ca="1" si="9"/>
        <v>0.32747022457624553</v>
      </c>
      <c r="Q54" s="23">
        <f t="shared" ca="1" si="9"/>
        <v>0.36487483054952463</v>
      </c>
      <c r="R54" s="23">
        <f t="shared" ca="1" si="9"/>
        <v>0.83741218232535175</v>
      </c>
      <c r="S54" s="23">
        <f t="shared" ca="1" si="9"/>
        <v>0.37144460820854874</v>
      </c>
      <c r="T54" s="23">
        <f t="shared" ca="1" si="9"/>
        <v>-0.74264498954653391</v>
      </c>
      <c r="U54" s="23">
        <f t="shared" ca="1" si="9"/>
        <v>29.692209403418019</v>
      </c>
      <c r="V54" s="23">
        <f t="shared" ca="1" si="9"/>
        <v>29.614649561304759</v>
      </c>
      <c r="W54" s="23">
        <f t="shared" ca="1" si="9"/>
        <v>28.795408153444441</v>
      </c>
      <c r="X54" s="23">
        <f t="shared" ca="1" si="9"/>
        <v>-280.24290237698733</v>
      </c>
      <c r="Y54" s="23">
        <f t="shared" ca="1" si="9"/>
        <v>-2951.0289088700356</v>
      </c>
      <c r="Z54" s="23">
        <f t="shared" ca="1" si="10"/>
        <v>-2355.6218575419116</v>
      </c>
      <c r="AA54" s="23">
        <f t="shared" ca="1" si="10"/>
        <v>-1568.0174356058051</v>
      </c>
      <c r="AB54" s="23">
        <f t="shared" ca="1" si="10"/>
        <v>-2969.2942154018892</v>
      </c>
      <c r="AC54" s="23">
        <f t="shared" ca="1" si="10"/>
        <v>-3385.8200664602045</v>
      </c>
    </row>
    <row r="55" spans="8:29">
      <c r="H55" s="19" t="s">
        <v>32</v>
      </c>
      <c r="I55" s="23">
        <f t="shared" ca="1" si="11"/>
        <v>-1.1254518066010633E-2</v>
      </c>
      <c r="J55" s="23">
        <f t="shared" ca="1" si="9"/>
        <v>-1.233051988998568E-2</v>
      </c>
      <c r="K55" s="23">
        <f t="shared" ca="1" si="9"/>
        <v>9.7739138970609929E-2</v>
      </c>
      <c r="L55" s="23">
        <f t="shared" ca="1" si="9"/>
        <v>8.2143638806826402E-3</v>
      </c>
      <c r="M55" s="23">
        <f t="shared" ca="1" si="9"/>
        <v>-2.689661134728027</v>
      </c>
      <c r="N55" s="23">
        <f t="shared" ca="1" si="9"/>
        <v>-0.85293374794648003</v>
      </c>
      <c r="O55" s="23">
        <f t="shared" ca="1" si="9"/>
        <v>-16.685607046446705</v>
      </c>
      <c r="P55" s="23">
        <f t="shared" ca="1" si="9"/>
        <v>-11.501653484391483</v>
      </c>
      <c r="Q55" s="23">
        <f t="shared" ca="1" si="9"/>
        <v>-15.482329390236004</v>
      </c>
      <c r="R55" s="23">
        <f t="shared" ca="1" si="9"/>
        <v>-26.450162830615739</v>
      </c>
      <c r="S55" s="23">
        <f t="shared" ca="1" si="9"/>
        <v>-15.564794332595994</v>
      </c>
      <c r="T55" s="23">
        <f t="shared" ca="1" si="9"/>
        <v>3.447504388166891</v>
      </c>
      <c r="U55" s="23">
        <f t="shared" ca="1" si="9"/>
        <v>-3.5206784312635762</v>
      </c>
      <c r="V55" s="23">
        <f t="shared" ca="1" si="9"/>
        <v>4.9944459807289121</v>
      </c>
      <c r="W55" s="23">
        <f t="shared" ca="1" si="9"/>
        <v>-30.740135016175998</v>
      </c>
      <c r="X55" s="23">
        <f t="shared" ca="1" si="9"/>
        <v>-162.36419700983504</v>
      </c>
      <c r="Y55" s="23">
        <f t="shared" ca="1" si="9"/>
        <v>-1250.5537758799298</v>
      </c>
      <c r="Z55" s="23">
        <f t="shared" ca="1" si="10"/>
        <v>-1262.884175339173</v>
      </c>
      <c r="AA55" s="23">
        <f t="shared" ca="1" si="10"/>
        <v>-1253.3066394033151</v>
      </c>
      <c r="AB55" s="23">
        <f t="shared" ca="1" si="10"/>
        <v>-1329.6596367350735</v>
      </c>
      <c r="AC55" s="23">
        <f t="shared" ca="1" si="10"/>
        <v>-1345.9619796302609</v>
      </c>
    </row>
    <row r="56" spans="8:29">
      <c r="H56" s="19" t="s">
        <v>69</v>
      </c>
      <c r="I56" s="23">
        <f t="shared" ca="1" si="11"/>
        <v>0.85186000000000206</v>
      </c>
      <c r="J56" s="23">
        <f t="shared" ca="1" si="9"/>
        <v>1.8741700000000066</v>
      </c>
      <c r="K56" s="23">
        <f t="shared" ca="1" si="9"/>
        <v>0.88880422513948787</v>
      </c>
      <c r="L56" s="23">
        <f t="shared" ca="1" si="9"/>
        <v>0.69656114034609118</v>
      </c>
      <c r="M56" s="23">
        <f t="shared" ca="1" si="9"/>
        <v>-0.1782291467993673</v>
      </c>
      <c r="N56" s="23">
        <f t="shared" ca="1" si="9"/>
        <v>-0.43680379246325174</v>
      </c>
      <c r="O56" s="23">
        <f t="shared" ca="1" si="9"/>
        <v>5.2477049914855343</v>
      </c>
      <c r="P56" s="23">
        <f t="shared" ca="1" si="9"/>
        <v>55.558652917353356</v>
      </c>
      <c r="Q56" s="23">
        <f t="shared" ca="1" si="9"/>
        <v>-113.99456630787245</v>
      </c>
      <c r="R56" s="23">
        <f t="shared" ca="1" si="9"/>
        <v>-574.49064219064667</v>
      </c>
      <c r="S56" s="23">
        <f t="shared" ca="1" si="9"/>
        <v>-325.22178803267116</v>
      </c>
      <c r="T56" s="23">
        <f t="shared" ca="1" si="9"/>
        <v>1.2986349046095711</v>
      </c>
      <c r="U56" s="23">
        <f t="shared" ca="1" si="9"/>
        <v>174.19219844935196</v>
      </c>
      <c r="V56" s="23">
        <f t="shared" ca="1" si="9"/>
        <v>-0.40828683987228942</v>
      </c>
      <c r="W56" s="23">
        <f t="shared" ca="1" si="9"/>
        <v>-204.29443583242846</v>
      </c>
      <c r="X56" s="23">
        <f t="shared" ca="1" si="9"/>
        <v>-599.59038081009567</v>
      </c>
      <c r="Y56" s="23">
        <f t="shared" ca="1" si="9"/>
        <v>-383.64510390594205</v>
      </c>
      <c r="Z56" s="23">
        <f t="shared" ca="1" si="10"/>
        <v>102.47891131091637</v>
      </c>
      <c r="AA56" s="23">
        <f t="shared" ca="1" si="10"/>
        <v>455.70915399145542</v>
      </c>
      <c r="AB56" s="23">
        <f t="shared" ca="1" si="10"/>
        <v>-293.40298328982044</v>
      </c>
      <c r="AC56" s="23">
        <f t="shared" ca="1" si="10"/>
        <v>84.933432111207367</v>
      </c>
    </row>
    <row r="57" spans="8:29">
      <c r="H57" s="19" t="s">
        <v>52</v>
      </c>
      <c r="I57" s="23">
        <f t="shared" ca="1" si="11"/>
        <v>6.0161169999997099E-3</v>
      </c>
      <c r="J57" s="23">
        <f t="shared" ca="1" si="9"/>
        <v>1.9724180000011415E-3</v>
      </c>
      <c r="K57" s="23">
        <f t="shared" ca="1" si="9"/>
        <v>1.1587206999998045E-2</v>
      </c>
      <c r="L57" s="23">
        <f t="shared" ca="1" si="9"/>
        <v>3.5047738999981704E-2</v>
      </c>
      <c r="M57" s="23">
        <f t="shared" ca="1" si="9"/>
        <v>-0.22520967600001285</v>
      </c>
      <c r="N57" s="23">
        <f t="shared" ca="1" si="9"/>
        <v>-0.15473266000002184</v>
      </c>
      <c r="O57" s="23">
        <f t="shared" ca="1" si="9"/>
        <v>-5.4948593340001182</v>
      </c>
      <c r="P57" s="23">
        <f t="shared" ca="1" si="9"/>
        <v>-4.0883473860000095</v>
      </c>
      <c r="Q57" s="23">
        <f t="shared" ca="1" si="9"/>
        <v>-8.3667923299998819</v>
      </c>
      <c r="R57" s="23">
        <f t="shared" ca="1" si="9"/>
        <v>-14.860401631000116</v>
      </c>
      <c r="S57" s="23">
        <f t="shared" ca="1" si="9"/>
        <v>-12.75662410000001</v>
      </c>
      <c r="T57" s="23">
        <f t="shared" ca="1" si="9"/>
        <v>5.2787732900001885</v>
      </c>
      <c r="U57" s="23">
        <f t="shared" ca="1" si="9"/>
        <v>-0.38667185000011273</v>
      </c>
      <c r="V57" s="23">
        <f t="shared" ca="1" si="9"/>
        <v>9.9936992000002647</v>
      </c>
      <c r="W57" s="23">
        <f t="shared" ca="1" si="9"/>
        <v>9.6650923200000136</v>
      </c>
      <c r="X57" s="23">
        <f t="shared" ca="1" si="9"/>
        <v>5.4069004399999017</v>
      </c>
      <c r="Y57" s="23">
        <f t="shared" ca="1" si="9"/>
        <v>2.0886358950002091</v>
      </c>
      <c r="Z57" s="23">
        <f t="shared" ca="1" si="10"/>
        <v>11.611907830000007</v>
      </c>
      <c r="AA57" s="23">
        <f t="shared" ca="1" si="10"/>
        <v>16.863625044000088</v>
      </c>
      <c r="AB57" s="23">
        <f t="shared" ca="1" si="10"/>
        <v>6.6818034049998687</v>
      </c>
      <c r="AC57" s="23">
        <f t="shared" ca="1" si="10"/>
        <v>10.297224753999927</v>
      </c>
    </row>
    <row r="59" spans="8:29">
      <c r="H59" s="19" t="s">
        <v>66</v>
      </c>
      <c r="I59" s="23">
        <f t="shared" ref="I59:X61" ca="1" si="12">-SUMIFS(OFFSET(INDIRECT("'"&amp;$E$1 &amp; "_Generation'!C:C"), 0, I$1), INDIRECT("'"&amp;$E$1 &amp; "_Generation'!B:B"),$H59, INDIRECT("'"&amp;$E$1 &amp; "_Generation'!A:A"),$B$44) + SUMIFS(OFFSET(INDIRECT("'"&amp;$C$1 &amp; "_Generation'!C:C"), 0, I$1), INDIRECT("'"&amp;$C$1 &amp; "_Generation'!B:B"),$H59, INDIRECT("'"&amp;$C$1 &amp; "_Generation'!A:A"),$B$44)</f>
        <v>-1.4182479382981228E-2</v>
      </c>
      <c r="J59" s="23">
        <f t="shared" ca="1" si="12"/>
        <v>-1.5553152007498738E-2</v>
      </c>
      <c r="K59" s="23">
        <f t="shared" ca="1" si="12"/>
        <v>0.12312535812782244</v>
      </c>
      <c r="L59" s="23">
        <f t="shared" ca="1" si="12"/>
        <v>1.0349481632744073E-2</v>
      </c>
      <c r="M59" s="23">
        <f t="shared" ca="1" si="12"/>
        <v>-3.3876316095644938</v>
      </c>
      <c r="N59" s="23">
        <f t="shared" ca="1" si="12"/>
        <v>-1.0742908891554919</v>
      </c>
      <c r="O59" s="23">
        <f t="shared" ca="1" si="12"/>
        <v>-21.015673043842725</v>
      </c>
      <c r="P59" s="23">
        <f t="shared" ca="1" si="12"/>
        <v>-14.486432861370986</v>
      </c>
      <c r="Q59" s="23">
        <f t="shared" ca="1" si="12"/>
        <v>-19.488315643242316</v>
      </c>
      <c r="R59" s="23">
        <f t="shared" ca="1" si="12"/>
        <v>-32.988424476701994</v>
      </c>
      <c r="S59" s="23">
        <f t="shared" ca="1" si="12"/>
        <v>-19.955115855522081</v>
      </c>
      <c r="T59" s="23">
        <f t="shared" ca="1" si="12"/>
        <v>4.3544058955515084</v>
      </c>
      <c r="U59" s="23">
        <f t="shared" ca="1" si="12"/>
        <v>-4.6449900967989208</v>
      </c>
      <c r="V59" s="23">
        <f t="shared" ca="1" si="12"/>
        <v>6.5025205696770172</v>
      </c>
      <c r="W59" s="23">
        <f t="shared" ca="1" si="12"/>
        <v>-37.945236561959177</v>
      </c>
      <c r="X59" s="23">
        <f t="shared" ca="1" si="12"/>
        <v>-200.47208716067394</v>
      </c>
      <c r="Y59" s="23">
        <f t="shared" ref="Y59:AC61" ca="1" si="13">-SUMIFS(OFFSET(INDIRECT("'"&amp;$E$1 &amp; "_Generation'!C:C"), 0, Y$1), INDIRECT("'"&amp;$E$1 &amp; "_Generation'!B:B"),$H59, INDIRECT("'"&amp;$E$1 &amp; "_Generation'!A:A"),$B$44) + SUMIFS(OFFSET(INDIRECT("'"&amp;$C$1 &amp; "_Generation'!C:C"), 0, Y$1), INDIRECT("'"&amp;$C$1 &amp; "_Generation'!B:B"),$H59, INDIRECT("'"&amp;$C$1 &amp; "_Generation'!A:A"),$B$44)</f>
        <v>-1543.6065541982143</v>
      </c>
      <c r="Z59" s="23">
        <f t="shared" ca="1" si="13"/>
        <v>-1563.772948993198</v>
      </c>
      <c r="AA59" s="23">
        <f t="shared" ca="1" si="13"/>
        <v>-1542.5816160835229</v>
      </c>
      <c r="AB59" s="23">
        <f t="shared" ca="1" si="13"/>
        <v>-1647.5424613617297</v>
      </c>
      <c r="AC59" s="23">
        <f t="shared" ca="1" si="13"/>
        <v>-1655.5811189209617</v>
      </c>
    </row>
    <row r="60" spans="8:29">
      <c r="H60" s="19" t="s">
        <v>68</v>
      </c>
      <c r="I60" s="23">
        <f t="shared" ca="1" si="12"/>
        <v>9.1527000000013459E-2</v>
      </c>
      <c r="J60" s="23">
        <f t="shared" ca="1" si="12"/>
        <v>1.8660000000636501E-3</v>
      </c>
      <c r="K60" s="23">
        <f t="shared" ca="1" si="12"/>
        <v>3.0881827481124446E-2</v>
      </c>
      <c r="L60" s="23">
        <f t="shared" ca="1" si="12"/>
        <v>0.87593591699010176</v>
      </c>
      <c r="M60" s="23">
        <f t="shared" ca="1" si="12"/>
        <v>-0.31996539422925707</v>
      </c>
      <c r="N60" s="23">
        <f t="shared" ca="1" si="12"/>
        <v>-0.72228393158820836</v>
      </c>
      <c r="O60" s="23">
        <f t="shared" ca="1" si="12"/>
        <v>46.18226972197499</v>
      </c>
      <c r="P60" s="23">
        <f t="shared" ca="1" si="12"/>
        <v>4.1000726245483747</v>
      </c>
      <c r="Q60" s="23">
        <f t="shared" ca="1" si="12"/>
        <v>-204.77489155795411</v>
      </c>
      <c r="R60" s="23">
        <f t="shared" ca="1" si="12"/>
        <v>-768.29281472589219</v>
      </c>
      <c r="S60" s="23">
        <f t="shared" ca="1" si="12"/>
        <v>-424.9778863087422</v>
      </c>
      <c r="T60" s="23">
        <f t="shared" ca="1" si="12"/>
        <v>-14.522664931267173</v>
      </c>
      <c r="U60" s="23">
        <f t="shared" ca="1" si="12"/>
        <v>155.867687825963</v>
      </c>
      <c r="V60" s="23">
        <f t="shared" ca="1" si="12"/>
        <v>-21.422513791544588</v>
      </c>
      <c r="W60" s="23">
        <f t="shared" ca="1" si="12"/>
        <v>-283.25356774973807</v>
      </c>
      <c r="X60" s="23">
        <f t="shared" ca="1" si="12"/>
        <v>-836.61779174145249</v>
      </c>
      <c r="Y60" s="23">
        <f t="shared" ca="1" si="13"/>
        <v>-889.13449047485847</v>
      </c>
      <c r="Z60" s="23">
        <f t="shared" ca="1" si="13"/>
        <v>-213.08775450261055</v>
      </c>
      <c r="AA60" s="23">
        <f t="shared" ca="1" si="13"/>
        <v>445.63594202985951</v>
      </c>
      <c r="AB60" s="23">
        <f t="shared" ca="1" si="13"/>
        <v>-786.87047313463154</v>
      </c>
      <c r="AC60" s="23">
        <f t="shared" ca="1" si="13"/>
        <v>-220.30711534435795</v>
      </c>
    </row>
    <row r="61" spans="8:29">
      <c r="H61" s="19" t="s">
        <v>72</v>
      </c>
      <c r="I61" s="23">
        <f t="shared" ca="1" si="12"/>
        <v>7.221377600007628E-3</v>
      </c>
      <c r="J61" s="23">
        <f t="shared" ca="1" si="12"/>
        <v>2.399851500008765E-3</v>
      </c>
      <c r="K61" s="23">
        <f t="shared" ca="1" si="12"/>
        <v>1.3783848000002763E-2</v>
      </c>
      <c r="L61" s="23">
        <f t="shared" ca="1" si="12"/>
        <v>4.2857989000083307E-2</v>
      </c>
      <c r="M61" s="23">
        <f t="shared" ca="1" si="12"/>
        <v>-0.27108490299998778</v>
      </c>
      <c r="N61" s="23">
        <f t="shared" ca="1" si="12"/>
        <v>-0.18563733699989626</v>
      </c>
      <c r="O61" s="23">
        <f t="shared" ca="1" si="12"/>
        <v>-6.5951343119999848</v>
      </c>
      <c r="P61" s="23">
        <f t="shared" ca="1" si="12"/>
        <v>-4.9069910239998933</v>
      </c>
      <c r="Q61" s="23">
        <f t="shared" ca="1" si="12"/>
        <v>-10.096583039999999</v>
      </c>
      <c r="R61" s="23">
        <f t="shared" ca="1" si="12"/>
        <v>-17.718887839999908</v>
      </c>
      <c r="S61" s="23">
        <f t="shared" ca="1" si="12"/>
        <v>-15.35661764999989</v>
      </c>
      <c r="T61" s="23">
        <f t="shared" ca="1" si="12"/>
        <v>6.3473130759999208</v>
      </c>
      <c r="U61" s="23">
        <f t="shared" ca="1" si="12"/>
        <v>-0.60455054000004793</v>
      </c>
      <c r="V61" s="23">
        <f t="shared" ca="1" si="12"/>
        <v>12.096757580000087</v>
      </c>
      <c r="W61" s="23">
        <f t="shared" ca="1" si="12"/>
        <v>11.610348639999899</v>
      </c>
      <c r="X61" s="23">
        <f t="shared" ca="1" si="12"/>
        <v>6.4577430200000379</v>
      </c>
      <c r="Y61" s="23">
        <f t="shared" ca="1" si="13"/>
        <v>2.5562977000000728</v>
      </c>
      <c r="Z61" s="23">
        <f t="shared" ca="1" si="13"/>
        <v>13.883385980000014</v>
      </c>
      <c r="AA61" s="23">
        <f t="shared" ca="1" si="13"/>
        <v>20.275962990000068</v>
      </c>
      <c r="AB61" s="23">
        <f t="shared" ca="1" si="13"/>
        <v>8.1288356000000874</v>
      </c>
      <c r="AC61" s="23">
        <f t="shared" ca="1" si="13"/>
        <v>12.250444680000157</v>
      </c>
    </row>
    <row r="63" spans="8:29">
      <c r="H63" s="24" t="s">
        <v>92</v>
      </c>
    </row>
    <row r="67" spans="1:1">
      <c r="A67" s="7" t="s">
        <v>93</v>
      </c>
    </row>
  </sheetData>
  <dataConsolidate/>
  <dataValidations count="1">
    <dataValidation type="list" allowBlank="1" showInputMessage="1" showErrorMessage="1" sqref="B4 B23 B44">
      <formula1>"NEM,NSW1,QLD1,VIC1,SA1,TAS1"</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188736"/>
  </sheetPr>
  <dimension ref="A1:W154"/>
  <sheetViews>
    <sheetView zoomScale="85" zoomScaleNormal="85" workbookViewId="0"/>
  </sheetViews>
  <sheetFormatPr defaultColWidth="9.140625" defaultRowHeight="15"/>
  <cols>
    <col min="1" max="1" width="9.28515625" style="7" customWidth="1"/>
    <col min="2" max="2" width="30.5703125" style="7" customWidth="1"/>
    <col min="3" max="23" width="9.28515625" style="7" customWidth="1"/>
    <col min="24" max="16384" width="9.140625" style="7"/>
  </cols>
  <sheetData>
    <row r="1" spans="1:23" s="26" customFormat="1" ht="23.25" customHeight="1">
      <c r="A1" s="25" t="s">
        <v>94</v>
      </c>
      <c r="B1" s="17"/>
      <c r="C1" s="17"/>
      <c r="D1" s="17"/>
      <c r="E1" s="17"/>
      <c r="F1" s="17"/>
      <c r="G1" s="17"/>
      <c r="H1" s="17"/>
      <c r="I1" s="17"/>
      <c r="J1" s="17"/>
      <c r="K1" s="17"/>
      <c r="L1" s="17"/>
      <c r="M1" s="17"/>
      <c r="N1" s="17"/>
      <c r="O1" s="17"/>
      <c r="P1" s="17"/>
      <c r="Q1" s="17"/>
      <c r="R1" s="17"/>
      <c r="S1" s="17"/>
      <c r="T1" s="17"/>
      <c r="U1" s="17"/>
      <c r="V1" s="17"/>
      <c r="W1" s="17"/>
    </row>
    <row r="2" spans="1:23" s="26" customFormat="1"/>
    <row r="3" spans="1:23" s="26" customFormat="1"/>
    <row r="4" spans="1:23">
      <c r="A4" s="16" t="s">
        <v>95</v>
      </c>
      <c r="B4" s="16"/>
      <c r="C4" s="26"/>
      <c r="D4" s="26"/>
      <c r="E4" s="26"/>
      <c r="F4" s="26"/>
      <c r="G4" s="26"/>
      <c r="H4" s="26"/>
      <c r="I4" s="26"/>
      <c r="J4" s="26"/>
      <c r="K4" s="26"/>
      <c r="L4" s="26"/>
      <c r="M4" s="26"/>
      <c r="N4" s="26"/>
      <c r="O4" s="26"/>
      <c r="P4" s="26"/>
      <c r="Q4" s="26"/>
      <c r="R4" s="26"/>
      <c r="S4" s="26"/>
      <c r="T4" s="26"/>
      <c r="U4" s="26"/>
      <c r="V4" s="26"/>
      <c r="W4" s="2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79355.999599999981</v>
      </c>
      <c r="D6" s="23">
        <v>77578.66939179998</v>
      </c>
      <c r="E6" s="23">
        <v>77992.881191599998</v>
      </c>
      <c r="F6" s="23">
        <v>76056.8447036</v>
      </c>
      <c r="G6" s="23">
        <v>75688.619097399947</v>
      </c>
      <c r="H6" s="23">
        <v>74018.399006599968</v>
      </c>
      <c r="I6" s="23">
        <v>74351.329196999985</v>
      </c>
      <c r="J6" s="23">
        <v>75686.881761099998</v>
      </c>
      <c r="K6" s="23">
        <v>61219.168946499994</v>
      </c>
      <c r="L6" s="23">
        <v>61716.566364099999</v>
      </c>
      <c r="M6" s="23">
        <v>59959.038255700005</v>
      </c>
      <c r="N6" s="23">
        <v>61746.845191137996</v>
      </c>
      <c r="O6" s="23">
        <v>62159.772572086993</v>
      </c>
      <c r="P6" s="23">
        <v>62656.879725643012</v>
      </c>
      <c r="Q6" s="23">
        <v>61849.656393344005</v>
      </c>
      <c r="R6" s="23">
        <v>62293.595204636003</v>
      </c>
      <c r="S6" s="23">
        <v>63478.020431261</v>
      </c>
      <c r="T6" s="23">
        <v>63809.387431742987</v>
      </c>
      <c r="U6" s="23">
        <v>63060.746166444987</v>
      </c>
      <c r="V6" s="23">
        <v>62250.197455309994</v>
      </c>
      <c r="W6" s="23">
        <v>61610.127362992003</v>
      </c>
    </row>
    <row r="7" spans="1:23">
      <c r="A7" s="27" t="s">
        <v>36</v>
      </c>
      <c r="B7" s="27" t="s">
        <v>67</v>
      </c>
      <c r="C7" s="23">
        <v>25362.413699999997</v>
      </c>
      <c r="D7" s="23">
        <v>23267.398399999987</v>
      </c>
      <c r="E7" s="23">
        <v>25728.668600000001</v>
      </c>
      <c r="F7" s="23">
        <v>26793.9162</v>
      </c>
      <c r="G7" s="23">
        <v>26098.499899999988</v>
      </c>
      <c r="H7" s="23">
        <v>25485.944200000002</v>
      </c>
      <c r="I7" s="23">
        <v>24674.125700000004</v>
      </c>
      <c r="J7" s="23">
        <v>24931.986299999997</v>
      </c>
      <c r="K7" s="23">
        <v>23321.539752300003</v>
      </c>
      <c r="L7" s="23">
        <v>22581.483484322005</v>
      </c>
      <c r="M7" s="23">
        <v>21098.402374979003</v>
      </c>
      <c r="N7" s="23">
        <v>22056.658716323993</v>
      </c>
      <c r="O7" s="23">
        <v>21988.333287954003</v>
      </c>
      <c r="P7" s="23">
        <v>22371.256115187</v>
      </c>
      <c r="Q7" s="23">
        <v>22135.947603885001</v>
      </c>
      <c r="R7" s="23">
        <v>22684.799368991989</v>
      </c>
      <c r="S7" s="23">
        <v>23149.475619047</v>
      </c>
      <c r="T7" s="23">
        <v>23692.157394682003</v>
      </c>
      <c r="U7" s="23">
        <v>23360.183165035</v>
      </c>
      <c r="V7" s="23">
        <v>23784.718000000001</v>
      </c>
      <c r="W7" s="23">
        <v>24352.485599999993</v>
      </c>
    </row>
    <row r="8" spans="1:23">
      <c r="A8" s="27" t="s">
        <v>36</v>
      </c>
      <c r="B8" s="27" t="s">
        <v>18</v>
      </c>
      <c r="C8" s="23">
        <v>2252.452138045086</v>
      </c>
      <c r="D8" s="23">
        <v>2252.4521392116108</v>
      </c>
      <c r="E8" s="23">
        <v>1879.9040082004353</v>
      </c>
      <c r="F8" s="23">
        <v>1723.8376591366048</v>
      </c>
      <c r="G8" s="23">
        <v>1723.5298604212148</v>
      </c>
      <c r="H8" s="23">
        <v>1723.5298620417434</v>
      </c>
      <c r="I8" s="23">
        <v>1728.251916176682</v>
      </c>
      <c r="J8" s="23">
        <v>1723.5298666327533</v>
      </c>
      <c r="K8" s="23">
        <v>1723.5298685129978</v>
      </c>
      <c r="L8" s="23">
        <v>1723.5298714345538</v>
      </c>
      <c r="M8" s="23">
        <v>1728.2519267714895</v>
      </c>
      <c r="N8" s="23">
        <v>1726.5656961731211</v>
      </c>
      <c r="O8" s="23">
        <v>1724.1734709001353</v>
      </c>
      <c r="P8" s="23">
        <v>1724.6977818787914</v>
      </c>
      <c r="Q8" s="23">
        <v>1730.1874550518719</v>
      </c>
      <c r="R8" s="23">
        <v>1679.922483921044</v>
      </c>
      <c r="S8" s="23">
        <v>1399.7254621133484</v>
      </c>
      <c r="T8" s="23">
        <v>1494.979276914615</v>
      </c>
      <c r="U8" s="23">
        <v>2318.4988232655637</v>
      </c>
      <c r="V8" s="23">
        <v>1213.2252716097248</v>
      </c>
      <c r="W8" s="23">
        <v>2850.7908440628562</v>
      </c>
    </row>
    <row r="9" spans="1:23">
      <c r="A9" s="27" t="s">
        <v>36</v>
      </c>
      <c r="B9" s="27" t="s">
        <v>28</v>
      </c>
      <c r="C9" s="23">
        <v>959.27179049999995</v>
      </c>
      <c r="D9" s="23">
        <v>767.1732320000001</v>
      </c>
      <c r="E9" s="23">
        <v>765.38172099999997</v>
      </c>
      <c r="F9" s="23">
        <v>152.69521633999989</v>
      </c>
      <c r="G9" s="23">
        <v>152.6952163599999</v>
      </c>
      <c r="H9" s="23">
        <v>153.19839279999991</v>
      </c>
      <c r="I9" s="23">
        <v>154.7986659</v>
      </c>
      <c r="J9" s="23">
        <v>155.38385729999987</v>
      </c>
      <c r="K9" s="23">
        <v>157.11510869999989</v>
      </c>
      <c r="L9" s="23">
        <v>154.92407249999991</v>
      </c>
      <c r="M9" s="23">
        <v>156.39894199999998</v>
      </c>
      <c r="N9" s="23">
        <v>157.89327099999991</v>
      </c>
      <c r="O9" s="23">
        <v>154.68799079999991</v>
      </c>
      <c r="P9" s="23">
        <v>156.50441929999988</v>
      </c>
      <c r="Q9" s="23">
        <v>90.568567999999999</v>
      </c>
      <c r="R9" s="23">
        <v>85.471563999999802</v>
      </c>
      <c r="S9" s="23">
        <v>87.161984999999902</v>
      </c>
      <c r="T9" s="23">
        <v>89.319420999999906</v>
      </c>
      <c r="U9" s="23">
        <v>73.003469999999993</v>
      </c>
      <c r="V9" s="23">
        <v>72.804009999999906</v>
      </c>
      <c r="W9" s="23">
        <v>72.804009999999906</v>
      </c>
    </row>
    <row r="10" spans="1:23">
      <c r="A10" s="27" t="s">
        <v>36</v>
      </c>
      <c r="B10" s="27" t="s">
        <v>62</v>
      </c>
      <c r="C10" s="23">
        <v>18.747241960014293</v>
      </c>
      <c r="D10" s="23">
        <v>23.891689097942194</v>
      </c>
      <c r="E10" s="23">
        <v>63.658076264897481</v>
      </c>
      <c r="F10" s="23">
        <v>0.19692755572530998</v>
      </c>
      <c r="G10" s="23">
        <v>3.0203939559999994E-5</v>
      </c>
      <c r="H10" s="23">
        <v>0.96803526125854999</v>
      </c>
      <c r="I10" s="23">
        <v>2.579012129938</v>
      </c>
      <c r="J10" s="23">
        <v>5.4623265932401992</v>
      </c>
      <c r="K10" s="23">
        <v>5.1982051267227902</v>
      </c>
      <c r="L10" s="23">
        <v>1.9351180940341997</v>
      </c>
      <c r="M10" s="23">
        <v>4.5025215183863994</v>
      </c>
      <c r="N10" s="23">
        <v>30.563659811332599</v>
      </c>
      <c r="O10" s="23">
        <v>7.060198343895669</v>
      </c>
      <c r="P10" s="23">
        <v>11.027914903265</v>
      </c>
      <c r="Q10" s="23">
        <v>50.497916601450093</v>
      </c>
      <c r="R10" s="23">
        <v>70.867871126650684</v>
      </c>
      <c r="S10" s="23">
        <v>122.26307171827419</v>
      </c>
      <c r="T10" s="23">
        <v>173.23033527247691</v>
      </c>
      <c r="U10" s="23">
        <v>333.94839275910414</v>
      </c>
      <c r="V10" s="23">
        <v>78.647583359913781</v>
      </c>
      <c r="W10" s="23">
        <v>215.33593474038972</v>
      </c>
    </row>
    <row r="11" spans="1:23">
      <c r="A11" s="27" t="s">
        <v>36</v>
      </c>
      <c r="B11" s="27" t="s">
        <v>61</v>
      </c>
      <c r="C11" s="23">
        <v>13071.943863</v>
      </c>
      <c r="D11" s="23">
        <v>13693.959887999996</v>
      </c>
      <c r="E11" s="23">
        <v>12885.676585999996</v>
      </c>
      <c r="F11" s="23">
        <v>14505.234651999996</v>
      </c>
      <c r="G11" s="23">
        <v>14890.034830999997</v>
      </c>
      <c r="H11" s="23">
        <v>11033.471428905999</v>
      </c>
      <c r="I11" s="23">
        <v>10341.536824964998</v>
      </c>
      <c r="J11" s="23">
        <v>12018.299208313998</v>
      </c>
      <c r="K11" s="23">
        <v>10319.733274929997</v>
      </c>
      <c r="L11" s="23">
        <v>9454.6760659700012</v>
      </c>
      <c r="M11" s="23">
        <v>8683.271916843998</v>
      </c>
      <c r="N11" s="23">
        <v>8405.6071795159951</v>
      </c>
      <c r="O11" s="23">
        <v>9300.254944211998</v>
      </c>
      <c r="P11" s="23">
        <v>9104.9684001789974</v>
      </c>
      <c r="Q11" s="23">
        <v>8704.848042409998</v>
      </c>
      <c r="R11" s="23">
        <v>8419.6075258559995</v>
      </c>
      <c r="S11" s="23">
        <v>9673.1437433729989</v>
      </c>
      <c r="T11" s="23">
        <v>8475.5428197469973</v>
      </c>
      <c r="U11" s="23">
        <v>7948.1378971399972</v>
      </c>
      <c r="V11" s="23">
        <v>7375.4452371349998</v>
      </c>
      <c r="W11" s="23">
        <v>7618.6848586799988</v>
      </c>
    </row>
    <row r="12" spans="1:23">
      <c r="A12" s="27" t="s">
        <v>36</v>
      </c>
      <c r="B12" s="27" t="s">
        <v>65</v>
      </c>
      <c r="C12" s="23">
        <v>26581.062853641033</v>
      </c>
      <c r="D12" s="23">
        <v>29121.233840515346</v>
      </c>
      <c r="E12" s="23">
        <v>26968.57035195376</v>
      </c>
      <c r="F12" s="23">
        <v>28270.675762179941</v>
      </c>
      <c r="G12" s="23">
        <v>29436.63964511071</v>
      </c>
      <c r="H12" s="23">
        <v>31077.781174981916</v>
      </c>
      <c r="I12" s="23">
        <v>31589.585089703083</v>
      </c>
      <c r="J12" s="23">
        <v>28733.351803081612</v>
      </c>
      <c r="K12" s="23">
        <v>29065.291958464542</v>
      </c>
      <c r="L12" s="23">
        <v>28958.883101034939</v>
      </c>
      <c r="M12" s="23">
        <v>32181.221267221532</v>
      </c>
      <c r="N12" s="23">
        <v>29630.838011644664</v>
      </c>
      <c r="O12" s="23">
        <v>29461.04788260239</v>
      </c>
      <c r="P12" s="23">
        <v>30366.375967367188</v>
      </c>
      <c r="Q12" s="23">
        <v>31942.812696487337</v>
      </c>
      <c r="R12" s="23">
        <v>32687.318774719624</v>
      </c>
      <c r="S12" s="23">
        <v>29831.100109890089</v>
      </c>
      <c r="T12" s="23">
        <v>29215.191097354837</v>
      </c>
      <c r="U12" s="23">
        <v>28901.323632627184</v>
      </c>
      <c r="V12" s="23">
        <v>29889.659989731295</v>
      </c>
      <c r="W12" s="23">
        <v>28002.629682407853</v>
      </c>
    </row>
    <row r="13" spans="1:23">
      <c r="A13" s="27" t="s">
        <v>36</v>
      </c>
      <c r="B13" s="27" t="s">
        <v>64</v>
      </c>
      <c r="C13" s="23">
        <v>15292.988062662891</v>
      </c>
      <c r="D13" s="23">
        <v>15986.334855077199</v>
      </c>
      <c r="E13" s="23">
        <v>16249.844889838647</v>
      </c>
      <c r="F13" s="23">
        <v>15574.294607786584</v>
      </c>
      <c r="G13" s="23">
        <v>14991.22857472473</v>
      </c>
      <c r="H13" s="23">
        <v>15956.183059469395</v>
      </c>
      <c r="I13" s="23">
        <v>16047.699255737607</v>
      </c>
      <c r="J13" s="23">
        <v>14286.765406727889</v>
      </c>
      <c r="K13" s="23">
        <v>15195.140632798115</v>
      </c>
      <c r="L13" s="23">
        <v>15763.883618845859</v>
      </c>
      <c r="M13" s="23">
        <v>16010.101802273883</v>
      </c>
      <c r="N13" s="23">
        <v>16207.904110062644</v>
      </c>
      <c r="O13" s="23">
        <v>15552.157030839382</v>
      </c>
      <c r="P13" s="23">
        <v>14975.856837409823</v>
      </c>
      <c r="Q13" s="23">
        <v>15983.204840406053</v>
      </c>
      <c r="R13" s="23">
        <v>16962.123374681913</v>
      </c>
      <c r="S13" s="23">
        <v>18850.361380683575</v>
      </c>
      <c r="T13" s="23">
        <v>21024.167993310981</v>
      </c>
      <c r="U13" s="23">
        <v>23241.825793454045</v>
      </c>
      <c r="V13" s="23">
        <v>26675.134931941728</v>
      </c>
      <c r="W13" s="23">
        <v>27266.39526097113</v>
      </c>
    </row>
    <row r="14" spans="1:23">
      <c r="A14" s="27" t="s">
        <v>36</v>
      </c>
      <c r="B14" s="27" t="s">
        <v>32</v>
      </c>
      <c r="C14" s="23">
        <v>136.71766247610819</v>
      </c>
      <c r="D14" s="23">
        <v>145.60920435284791</v>
      </c>
      <c r="E14" s="23">
        <v>158.29697540010707</v>
      </c>
      <c r="F14" s="23">
        <v>174.375920860083</v>
      </c>
      <c r="G14" s="23">
        <v>157.08008853947302</v>
      </c>
      <c r="H14" s="23">
        <v>165.78498217974149</v>
      </c>
      <c r="I14" s="23">
        <v>183.208309351465</v>
      </c>
      <c r="J14" s="23">
        <v>174.15571123008399</v>
      </c>
      <c r="K14" s="23">
        <v>170.7122503323979</v>
      </c>
      <c r="L14" s="23">
        <v>176.91363071274102</v>
      </c>
      <c r="M14" s="23">
        <v>181.26303839584099</v>
      </c>
      <c r="N14" s="23">
        <v>178.23640361488</v>
      </c>
      <c r="O14" s="23">
        <v>148.80618973502098</v>
      </c>
      <c r="P14" s="23">
        <v>120.71543481983099</v>
      </c>
      <c r="Q14" s="23">
        <v>280.22942233534303</v>
      </c>
      <c r="R14" s="23">
        <v>865.52687131502205</v>
      </c>
      <c r="S14" s="23">
        <v>2411.5242161742826</v>
      </c>
      <c r="T14" s="23">
        <v>2433.183837738417</v>
      </c>
      <c r="U14" s="23">
        <v>2428.1677118542329</v>
      </c>
      <c r="V14" s="23">
        <v>4682.8457146102392</v>
      </c>
      <c r="W14" s="23">
        <v>4723.3393596363994</v>
      </c>
    </row>
    <row r="15" spans="1:23">
      <c r="A15" s="27" t="s">
        <v>36</v>
      </c>
      <c r="B15" s="27" t="s">
        <v>69</v>
      </c>
      <c r="C15" s="23">
        <v>71.033484000000001</v>
      </c>
      <c r="D15" s="23">
        <v>112.0014519999999</v>
      </c>
      <c r="E15" s="23">
        <v>48.940842889975606</v>
      </c>
      <c r="F15" s="23">
        <v>490.59603968796</v>
      </c>
      <c r="G15" s="23">
        <v>2619.7366359772609</v>
      </c>
      <c r="H15" s="23">
        <v>2391.5452149069843</v>
      </c>
      <c r="I15" s="23">
        <v>2087.3440906145524</v>
      </c>
      <c r="J15" s="23">
        <v>2081.7392659325069</v>
      </c>
      <c r="K15" s="23">
        <v>2419.104344637291</v>
      </c>
      <c r="L15" s="23">
        <v>3217.9993247350267</v>
      </c>
      <c r="M15" s="23">
        <v>2968.6305589787708</v>
      </c>
      <c r="N15" s="23">
        <v>4126.7640334358193</v>
      </c>
      <c r="O15" s="23">
        <v>3240.6487250655991</v>
      </c>
      <c r="P15" s="23">
        <v>2995.0633202065083</v>
      </c>
      <c r="Q15" s="23">
        <v>4580.2832190638228</v>
      </c>
      <c r="R15" s="23">
        <v>4943.1356122554416</v>
      </c>
      <c r="S15" s="23">
        <v>5725.5068142061555</v>
      </c>
      <c r="T15" s="23">
        <v>6000.0618431107314</v>
      </c>
      <c r="U15" s="23">
        <v>6830.1647740360822</v>
      </c>
      <c r="V15" s="23">
        <v>6012.1419465279723</v>
      </c>
      <c r="W15" s="23">
        <v>6688.7752986222176</v>
      </c>
    </row>
    <row r="16" spans="1:23">
      <c r="A16" s="27" t="s">
        <v>36</v>
      </c>
      <c r="B16" s="27" t="s">
        <v>52</v>
      </c>
      <c r="C16" s="23">
        <v>12.069853279</v>
      </c>
      <c r="D16" s="23">
        <v>17.735860500999998</v>
      </c>
      <c r="E16" s="23">
        <v>20.858606309000002</v>
      </c>
      <c r="F16" s="23">
        <v>30.130807614999998</v>
      </c>
      <c r="G16" s="23">
        <v>35.749015479000001</v>
      </c>
      <c r="H16" s="23">
        <v>48.533162679999904</v>
      </c>
      <c r="I16" s="23">
        <v>66.175183250000003</v>
      </c>
      <c r="J16" s="23">
        <v>70.644227966000003</v>
      </c>
      <c r="K16" s="23">
        <v>78.414796129999786</v>
      </c>
      <c r="L16" s="23">
        <v>88.476488236000009</v>
      </c>
      <c r="M16" s="23">
        <v>111.2810718799999</v>
      </c>
      <c r="N16" s="23">
        <v>124.2162034699998</v>
      </c>
      <c r="O16" s="23">
        <v>148.64330791</v>
      </c>
      <c r="P16" s="23">
        <v>150.11459183999972</v>
      </c>
      <c r="Q16" s="23">
        <v>166.04939963999999</v>
      </c>
      <c r="R16" s="23">
        <v>177.37884885</v>
      </c>
      <c r="S16" s="23">
        <v>171.16892268499979</v>
      </c>
      <c r="T16" s="23">
        <v>172.78142777999997</v>
      </c>
      <c r="U16" s="23">
        <v>173.3223510359999</v>
      </c>
      <c r="V16" s="23">
        <v>177.79038356000004</v>
      </c>
      <c r="W16" s="23">
        <v>176.9919212559999</v>
      </c>
    </row>
    <row r="17" spans="1:23">
      <c r="A17" s="29" t="s">
        <v>118</v>
      </c>
      <c r="B17" s="29"/>
      <c r="C17" s="28">
        <v>162894.87924980899</v>
      </c>
      <c r="D17" s="28">
        <v>162691.11343570208</v>
      </c>
      <c r="E17" s="28">
        <v>162534.58542485774</v>
      </c>
      <c r="F17" s="28">
        <v>163077.69572859883</v>
      </c>
      <c r="G17" s="28">
        <v>162981.24715522051</v>
      </c>
      <c r="H17" s="28">
        <v>159449.47516006028</v>
      </c>
      <c r="I17" s="28">
        <v>158889.90566161228</v>
      </c>
      <c r="J17" s="28">
        <v>157541.66052974947</v>
      </c>
      <c r="K17" s="28">
        <v>141006.71774733238</v>
      </c>
      <c r="L17" s="28">
        <v>140355.8816963014</v>
      </c>
      <c r="M17" s="28">
        <v>139821.18900730831</v>
      </c>
      <c r="N17" s="28">
        <v>139962.87583566972</v>
      </c>
      <c r="O17" s="28">
        <v>140347.48737773878</v>
      </c>
      <c r="P17" s="28">
        <v>141367.56716186809</v>
      </c>
      <c r="Q17" s="28">
        <v>142487.72351618571</v>
      </c>
      <c r="R17" s="28">
        <v>144883.70616793324</v>
      </c>
      <c r="S17" s="28">
        <v>146591.25180308628</v>
      </c>
      <c r="T17" s="28">
        <v>147973.97577002487</v>
      </c>
      <c r="U17" s="28">
        <v>149237.66734072589</v>
      </c>
      <c r="V17" s="28">
        <v>151339.83247908766</v>
      </c>
      <c r="W17" s="28">
        <v>151989.25355385421</v>
      </c>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40345.950199999992</v>
      </c>
      <c r="D20" s="23">
        <v>36921.545091799984</v>
      </c>
      <c r="E20" s="23">
        <v>33328.380691599996</v>
      </c>
      <c r="F20" s="23">
        <v>31653.418303600003</v>
      </c>
      <c r="G20" s="23">
        <v>30972.620397399991</v>
      </c>
      <c r="H20" s="23">
        <v>29633.333806600003</v>
      </c>
      <c r="I20" s="23">
        <v>29781.952697000001</v>
      </c>
      <c r="J20" s="23">
        <v>31412.138296999994</v>
      </c>
      <c r="K20" s="23">
        <v>23652.953174000002</v>
      </c>
      <c r="L20" s="23">
        <v>24117.2608917</v>
      </c>
      <c r="M20" s="23">
        <v>23946.738083600001</v>
      </c>
      <c r="N20" s="23">
        <v>22601.621729338</v>
      </c>
      <c r="O20" s="23">
        <v>22662.552198186997</v>
      </c>
      <c r="P20" s="23">
        <v>23351.488851143004</v>
      </c>
      <c r="Q20" s="23">
        <v>24168.235741528999</v>
      </c>
      <c r="R20" s="23">
        <v>24321.062626449999</v>
      </c>
      <c r="S20" s="23">
        <v>25347.721084236993</v>
      </c>
      <c r="T20" s="23">
        <v>25347.720178596985</v>
      </c>
      <c r="U20" s="23">
        <v>25417.164671532992</v>
      </c>
      <c r="V20" s="23">
        <v>25125.517615594006</v>
      </c>
      <c r="W20" s="23">
        <v>25347.720962933003</v>
      </c>
    </row>
    <row r="21" spans="1:23" s="26" customFormat="1">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s="26" customFormat="1">
      <c r="A22" s="27" t="s">
        <v>119</v>
      </c>
      <c r="B22" s="27" t="s">
        <v>18</v>
      </c>
      <c r="C22" s="23">
        <v>33.648918421747496</v>
      </c>
      <c r="D22" s="23">
        <v>33.6489187865714</v>
      </c>
      <c r="E22" s="23">
        <v>101.22331028356869</v>
      </c>
      <c r="F22" s="23">
        <v>63.866860492096407</v>
      </c>
      <c r="G22" s="23">
        <v>63.559060984105407</v>
      </c>
      <c r="H22" s="23">
        <v>63.559061430947999</v>
      </c>
      <c r="I22" s="23">
        <v>63.733196961544401</v>
      </c>
      <c r="J22" s="23">
        <v>63.559062595960995</v>
      </c>
      <c r="K22" s="23">
        <v>63.559062860724005</v>
      </c>
      <c r="L22" s="23">
        <v>63.5590635611645</v>
      </c>
      <c r="M22" s="23">
        <v>63.733199243135005</v>
      </c>
      <c r="N22" s="23">
        <v>66.594881906950008</v>
      </c>
      <c r="O22" s="23">
        <v>64.202653125699001</v>
      </c>
      <c r="P22" s="23">
        <v>64.726961771459003</v>
      </c>
      <c r="Q22" s="23">
        <v>65.668706464065991</v>
      </c>
      <c r="R22" s="23">
        <v>69.022974379198999</v>
      </c>
      <c r="S22" s="23">
        <v>68.382185549085989</v>
      </c>
      <c r="T22" s="23">
        <v>220.87379473362097</v>
      </c>
      <c r="U22" s="23">
        <v>949.96797151623309</v>
      </c>
      <c r="V22" s="23">
        <v>66.815199882213008</v>
      </c>
      <c r="W22" s="23">
        <v>1065.0796703103181</v>
      </c>
    </row>
    <row r="23" spans="1:23" s="26" customFormat="1">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s="26" customFormat="1">
      <c r="A24" s="27" t="s">
        <v>119</v>
      </c>
      <c r="B24" s="27" t="s">
        <v>62</v>
      </c>
      <c r="C24" s="23">
        <v>3.1937345399999987E-6</v>
      </c>
      <c r="D24" s="23">
        <v>3.4589418E-6</v>
      </c>
      <c r="E24" s="23">
        <v>3.8383588999999999E-6</v>
      </c>
      <c r="F24" s="23">
        <v>0.11797529258435001</v>
      </c>
      <c r="G24" s="23">
        <v>4.4085218999999996E-6</v>
      </c>
      <c r="H24" s="23">
        <v>4.7263065999999985E-6</v>
      </c>
      <c r="I24" s="23">
        <v>5.1303281999999903E-6</v>
      </c>
      <c r="J24" s="23">
        <v>5.5828131999999904E-6</v>
      </c>
      <c r="K24" s="23">
        <v>5.8194317999999999E-6</v>
      </c>
      <c r="L24" s="23">
        <v>6.3306514999999899E-6</v>
      </c>
      <c r="M24" s="23">
        <v>6.8345363000000003E-6</v>
      </c>
      <c r="N24" s="23">
        <v>17.778233832550299</v>
      </c>
      <c r="O24" s="23">
        <v>4.0292254719572895</v>
      </c>
      <c r="P24" s="23">
        <v>6.1036555627917002</v>
      </c>
      <c r="Q24" s="23">
        <v>7.8898700248301994</v>
      </c>
      <c r="R24" s="23">
        <v>33.596155942524099</v>
      </c>
      <c r="S24" s="23">
        <v>36.324977463018598</v>
      </c>
      <c r="T24" s="23">
        <v>15.395638008602399</v>
      </c>
      <c r="U24" s="23">
        <v>17.603568123703898</v>
      </c>
      <c r="V24" s="23">
        <v>25.585754286787299</v>
      </c>
      <c r="W24" s="23">
        <v>28.200551170354</v>
      </c>
    </row>
    <row r="25" spans="1:23" s="26" customFormat="1">
      <c r="A25" s="27" t="s">
        <v>119</v>
      </c>
      <c r="B25" s="27" t="s">
        <v>61</v>
      </c>
      <c r="C25" s="23">
        <v>2077.0923899999989</v>
      </c>
      <c r="D25" s="23">
        <v>2044.979544999999</v>
      </c>
      <c r="E25" s="23">
        <v>1780.4000759999999</v>
      </c>
      <c r="F25" s="23">
        <v>2343.4808899999957</v>
      </c>
      <c r="G25" s="23">
        <v>2380.02747</v>
      </c>
      <c r="H25" s="23">
        <v>2205.39095</v>
      </c>
      <c r="I25" s="23">
        <v>2096.9297499999998</v>
      </c>
      <c r="J25" s="23">
        <v>3036.6749799999989</v>
      </c>
      <c r="K25" s="23">
        <v>2343.63096</v>
      </c>
      <c r="L25" s="23">
        <v>2025.9910400000001</v>
      </c>
      <c r="M25" s="23">
        <v>1994.9702859999991</v>
      </c>
      <c r="N25" s="23">
        <v>1706.9246699999999</v>
      </c>
      <c r="O25" s="23">
        <v>2184.2939249999999</v>
      </c>
      <c r="P25" s="23">
        <v>2264.7197039999996</v>
      </c>
      <c r="Q25" s="23">
        <v>2182.8238939999992</v>
      </c>
      <c r="R25" s="23">
        <v>2250.6727599999999</v>
      </c>
      <c r="S25" s="23">
        <v>2956.2135100000005</v>
      </c>
      <c r="T25" s="23">
        <v>2573.2816299999977</v>
      </c>
      <c r="U25" s="23">
        <v>2332.7983960000001</v>
      </c>
      <c r="V25" s="23">
        <v>2062.8618240000001</v>
      </c>
      <c r="W25" s="23">
        <v>2206.5431859999999</v>
      </c>
    </row>
    <row r="26" spans="1:23" s="26" customFormat="1">
      <c r="A26" s="27" t="s">
        <v>119</v>
      </c>
      <c r="B26" s="27" t="s">
        <v>65</v>
      </c>
      <c r="C26" s="23">
        <v>6057.7227429959721</v>
      </c>
      <c r="D26" s="23">
        <v>7063.7978606193083</v>
      </c>
      <c r="E26" s="23">
        <v>6709.8830357494626</v>
      </c>
      <c r="F26" s="23">
        <v>6625.5443476484534</v>
      </c>
      <c r="G26" s="23">
        <v>6874.4961215949415</v>
      </c>
      <c r="H26" s="23">
        <v>7291.9823852476193</v>
      </c>
      <c r="I26" s="23">
        <v>7255.2241953509692</v>
      </c>
      <c r="J26" s="23">
        <v>5950.2362045352666</v>
      </c>
      <c r="K26" s="23">
        <v>5573.2258477697469</v>
      </c>
      <c r="L26" s="23">
        <v>6046.346843751403</v>
      </c>
      <c r="M26" s="23">
        <v>7078.8370258993891</v>
      </c>
      <c r="N26" s="23">
        <v>6689.0166652565113</v>
      </c>
      <c r="O26" s="23">
        <v>6625.7991605488514</v>
      </c>
      <c r="P26" s="23">
        <v>6862.1738395415305</v>
      </c>
      <c r="Q26" s="23">
        <v>7309.7378719309363</v>
      </c>
      <c r="R26" s="23">
        <v>7732.6220181419276</v>
      </c>
      <c r="S26" s="23">
        <v>5983.0200217332413</v>
      </c>
      <c r="T26" s="23">
        <v>4928.6077371782458</v>
      </c>
      <c r="U26" s="23">
        <v>5298.8894374192396</v>
      </c>
      <c r="V26" s="23">
        <v>5777.9197548694174</v>
      </c>
      <c r="W26" s="23">
        <v>5364.6437542044032</v>
      </c>
    </row>
    <row r="27" spans="1:23" s="26" customFormat="1">
      <c r="A27" s="27" t="s">
        <v>119</v>
      </c>
      <c r="B27" s="27" t="s">
        <v>64</v>
      </c>
      <c r="C27" s="23">
        <v>5680.334802892663</v>
      </c>
      <c r="D27" s="23">
        <v>6065.0353852486287</v>
      </c>
      <c r="E27" s="23">
        <v>6102.2596912647159</v>
      </c>
      <c r="F27" s="23">
        <v>5873.7173472620761</v>
      </c>
      <c r="G27" s="23">
        <v>5592.1663636849307</v>
      </c>
      <c r="H27" s="23">
        <v>6055.5395212911981</v>
      </c>
      <c r="I27" s="23">
        <v>6091.8710763590088</v>
      </c>
      <c r="J27" s="23">
        <v>5522.0268858575255</v>
      </c>
      <c r="K27" s="23">
        <v>5715.2888265923084</v>
      </c>
      <c r="L27" s="23">
        <v>6006.7457175923228</v>
      </c>
      <c r="M27" s="23">
        <v>6074.4701426326274</v>
      </c>
      <c r="N27" s="23">
        <v>6091.2948588911386</v>
      </c>
      <c r="O27" s="23">
        <v>5869.2593724806529</v>
      </c>
      <c r="P27" s="23">
        <v>5592.239278961235</v>
      </c>
      <c r="Q27" s="23">
        <v>6065.4709205486834</v>
      </c>
      <c r="R27" s="23">
        <v>7369.8381186182623</v>
      </c>
      <c r="S27" s="23">
        <v>8663.0620933075406</v>
      </c>
      <c r="T27" s="23">
        <v>10108.806806449453</v>
      </c>
      <c r="U27" s="23">
        <v>12027.091689336754</v>
      </c>
      <c r="V27" s="23">
        <v>13029.972029394881</v>
      </c>
      <c r="W27" s="23">
        <v>13369.475462855331</v>
      </c>
    </row>
    <row r="28" spans="1:23" s="26" customFormat="1">
      <c r="A28" s="27" t="s">
        <v>119</v>
      </c>
      <c r="B28" s="27" t="s">
        <v>32</v>
      </c>
      <c r="C28" s="23">
        <v>7.2489543000000002E-6</v>
      </c>
      <c r="D28" s="23">
        <v>7.3097739999999996E-6</v>
      </c>
      <c r="E28" s="23">
        <v>7.2579282000000002E-6</v>
      </c>
      <c r="F28" s="23">
        <v>7.3135679999999997E-6</v>
      </c>
      <c r="G28" s="23">
        <v>7.3612429999999899E-6</v>
      </c>
      <c r="H28" s="23">
        <v>1.0109589E-5</v>
      </c>
      <c r="I28" s="23">
        <v>1.3373160999999999E-5</v>
      </c>
      <c r="J28" s="23">
        <v>1.5209757E-5</v>
      </c>
      <c r="K28" s="23">
        <v>1.5810864999999999E-5</v>
      </c>
      <c r="L28" s="23">
        <v>2.8640843E-5</v>
      </c>
      <c r="M28" s="23">
        <v>2.9413755E-5</v>
      </c>
      <c r="N28" s="23">
        <v>2.7964985E-5</v>
      </c>
      <c r="O28" s="23">
        <v>2.8186579999999899E-5</v>
      </c>
      <c r="P28" s="23">
        <v>2.8670115999999999E-5</v>
      </c>
      <c r="Q28" s="23">
        <v>2.9152174000000001E-5</v>
      </c>
      <c r="R28" s="23">
        <v>2.685966E-4</v>
      </c>
      <c r="S28" s="23">
        <v>2.5057557E-4</v>
      </c>
      <c r="T28" s="23">
        <v>2.4629609999999999E-4</v>
      </c>
      <c r="U28" s="23">
        <v>2.5022070000000002E-4</v>
      </c>
      <c r="V28" s="23">
        <v>947.06493999999998</v>
      </c>
      <c r="W28" s="23">
        <v>917.23270000000002</v>
      </c>
    </row>
    <row r="29" spans="1:23" s="26" customFormat="1">
      <c r="A29" s="27" t="s">
        <v>119</v>
      </c>
      <c r="B29" s="27" t="s">
        <v>69</v>
      </c>
      <c r="C29" s="23">
        <v>32.931826000000001</v>
      </c>
      <c r="D29" s="23">
        <v>56.218941999999998</v>
      </c>
      <c r="E29" s="23">
        <v>28.7085653686702</v>
      </c>
      <c r="F29" s="23">
        <v>454.41167653825948</v>
      </c>
      <c r="G29" s="23">
        <v>2617.2000860524008</v>
      </c>
      <c r="H29" s="23">
        <v>2384.6693687826437</v>
      </c>
      <c r="I29" s="23">
        <v>2072.4456007950062</v>
      </c>
      <c r="J29" s="23">
        <v>2072.2093982143433</v>
      </c>
      <c r="K29" s="23">
        <v>2321.4499086631408</v>
      </c>
      <c r="L29" s="23">
        <v>3056.8224469007805</v>
      </c>
      <c r="M29" s="23">
        <v>2780.0576571286206</v>
      </c>
      <c r="N29" s="23">
        <v>3945.7307700237288</v>
      </c>
      <c r="O29" s="23">
        <v>3082.4848461163406</v>
      </c>
      <c r="P29" s="23">
        <v>2787.3585461848452</v>
      </c>
      <c r="Q29" s="23">
        <v>4313.0560021690635</v>
      </c>
      <c r="R29" s="23">
        <v>4439.8965089412404</v>
      </c>
      <c r="S29" s="23">
        <v>4440.1523226571489</v>
      </c>
      <c r="T29" s="23">
        <v>4537.8170624531394</v>
      </c>
      <c r="U29" s="23">
        <v>5349.992134967023</v>
      </c>
      <c r="V29" s="23">
        <v>4593.6816710158992</v>
      </c>
      <c r="W29" s="23">
        <v>5128.2165774430887</v>
      </c>
    </row>
    <row r="30" spans="1:23" s="26" customFormat="1">
      <c r="A30" s="27" t="s">
        <v>119</v>
      </c>
      <c r="B30" s="27" t="s">
        <v>52</v>
      </c>
      <c r="C30" s="23">
        <v>6.1022008699999999</v>
      </c>
      <c r="D30" s="23">
        <v>8.1665194000000003</v>
      </c>
      <c r="E30" s="23">
        <v>8.49211648</v>
      </c>
      <c r="F30" s="23">
        <v>11.682484559999999</v>
      </c>
      <c r="G30" s="23">
        <v>14.712497899999999</v>
      </c>
      <c r="H30" s="23">
        <v>20.8445087999999</v>
      </c>
      <c r="I30" s="23">
        <v>26.628941600000001</v>
      </c>
      <c r="J30" s="23">
        <v>27.6910065</v>
      </c>
      <c r="K30" s="23">
        <v>28.893812399999891</v>
      </c>
      <c r="L30" s="23">
        <v>33.509185099999996</v>
      </c>
      <c r="M30" s="23">
        <v>40.810454899999897</v>
      </c>
      <c r="N30" s="23">
        <v>46.575514699999999</v>
      </c>
      <c r="O30" s="23">
        <v>56.0477457</v>
      </c>
      <c r="P30" s="23">
        <v>54.845354399999891</v>
      </c>
      <c r="Q30" s="23">
        <v>57.279949999999999</v>
      </c>
      <c r="R30" s="23">
        <v>67.223382000000001</v>
      </c>
      <c r="S30" s="23">
        <v>65.691254799999896</v>
      </c>
      <c r="T30" s="23">
        <v>63.924566500000005</v>
      </c>
      <c r="U30" s="23">
        <v>63.306882499999894</v>
      </c>
      <c r="V30" s="23">
        <v>67.365703000000011</v>
      </c>
      <c r="W30" s="23">
        <v>65.918238700000003</v>
      </c>
    </row>
    <row r="31" spans="1:23" s="26" customFormat="1">
      <c r="A31" s="29" t="s">
        <v>118</v>
      </c>
      <c r="B31" s="29"/>
      <c r="C31" s="28">
        <v>54194.749057504116</v>
      </c>
      <c r="D31" s="28">
        <v>52129.006804913435</v>
      </c>
      <c r="E31" s="28">
        <v>48022.146808736099</v>
      </c>
      <c r="F31" s="28">
        <v>46560.145724295209</v>
      </c>
      <c r="G31" s="28">
        <v>45882.869418072492</v>
      </c>
      <c r="H31" s="28">
        <v>45249.805729296073</v>
      </c>
      <c r="I31" s="28">
        <v>45289.710920801852</v>
      </c>
      <c r="J31" s="28">
        <v>45984.635435571559</v>
      </c>
      <c r="K31" s="28">
        <v>37348.657877042213</v>
      </c>
      <c r="L31" s="28">
        <v>38259.903562935542</v>
      </c>
      <c r="M31" s="28">
        <v>39158.74874420969</v>
      </c>
      <c r="N31" s="28">
        <v>37173.231039225146</v>
      </c>
      <c r="O31" s="28">
        <v>37410.136534814155</v>
      </c>
      <c r="P31" s="28">
        <v>38141.452290980014</v>
      </c>
      <c r="Q31" s="28">
        <v>39799.827004497507</v>
      </c>
      <c r="R31" s="28">
        <v>41776.81465353191</v>
      </c>
      <c r="S31" s="28">
        <v>43054.723872289884</v>
      </c>
      <c r="T31" s="28">
        <v>43194.685784966903</v>
      </c>
      <c r="U31" s="28">
        <v>46043.515733928922</v>
      </c>
      <c r="V31" s="28">
        <v>46088.672178027307</v>
      </c>
      <c r="W31" s="28">
        <v>47381.663587473406</v>
      </c>
    </row>
    <row r="32" spans="1:23" s="26" customFormat="1"/>
    <row r="33" spans="1:23" s="26" customFormat="1">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s="26" customFormat="1">
      <c r="A34" s="27" t="s">
        <v>120</v>
      </c>
      <c r="B34" s="27" t="s">
        <v>60</v>
      </c>
      <c r="C34" s="23">
        <v>39010.049399999996</v>
      </c>
      <c r="D34" s="23">
        <v>40657.124300000003</v>
      </c>
      <c r="E34" s="23">
        <v>44664.500500000009</v>
      </c>
      <c r="F34" s="23">
        <v>44403.426399999997</v>
      </c>
      <c r="G34" s="23">
        <v>44715.99869999996</v>
      </c>
      <c r="H34" s="23">
        <v>44385.065199999968</v>
      </c>
      <c r="I34" s="23">
        <v>44569.376499999991</v>
      </c>
      <c r="J34" s="23">
        <v>44274.7434641</v>
      </c>
      <c r="K34" s="23">
        <v>37566.215772499992</v>
      </c>
      <c r="L34" s="23">
        <v>37599.305472399996</v>
      </c>
      <c r="M34" s="23">
        <v>36012.300172100004</v>
      </c>
      <c r="N34" s="23">
        <v>39145.2234618</v>
      </c>
      <c r="O34" s="23">
        <v>39497.220373899996</v>
      </c>
      <c r="P34" s="23">
        <v>39305.390874500008</v>
      </c>
      <c r="Q34" s="23">
        <v>37681.420651815002</v>
      </c>
      <c r="R34" s="23">
        <v>37972.532578186001</v>
      </c>
      <c r="S34" s="23">
        <v>38130.299347024004</v>
      </c>
      <c r="T34" s="23">
        <v>38461.667253145999</v>
      </c>
      <c r="U34" s="23">
        <v>37643.581494911996</v>
      </c>
      <c r="V34" s="23">
        <v>37124.679839715987</v>
      </c>
      <c r="W34" s="23">
        <v>36262.406400059001</v>
      </c>
    </row>
    <row r="35" spans="1:23" s="26" customFormat="1">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s="26" customFormat="1">
      <c r="A36" s="27" t="s">
        <v>120</v>
      </c>
      <c r="B36" s="27" t="s">
        <v>18</v>
      </c>
      <c r="C36" s="23">
        <v>1113.0546802331291</v>
      </c>
      <c r="D36" s="23">
        <v>1113.0546804501078</v>
      </c>
      <c r="E36" s="23">
        <v>1240.8356067031548</v>
      </c>
      <c r="F36" s="23">
        <v>1205.8348569004597</v>
      </c>
      <c r="G36" s="23">
        <v>1205.8348572168911</v>
      </c>
      <c r="H36" s="23">
        <v>1205.8348575485968</v>
      </c>
      <c r="I36" s="23">
        <v>1209.1385449097668</v>
      </c>
      <c r="J36" s="23">
        <v>1205.8348583967304</v>
      </c>
      <c r="K36" s="23">
        <v>1205.8348585299179</v>
      </c>
      <c r="L36" s="23">
        <v>1205.8348589690686</v>
      </c>
      <c r="M36" s="23">
        <v>1209.138546491695</v>
      </c>
      <c r="N36" s="23">
        <v>1205.8348600808949</v>
      </c>
      <c r="O36" s="23">
        <v>1205.8348607062687</v>
      </c>
      <c r="P36" s="23">
        <v>1205.8348612944978</v>
      </c>
      <c r="Q36" s="23">
        <v>1209.1385496282528</v>
      </c>
      <c r="R36" s="23">
        <v>1156.76353372379</v>
      </c>
      <c r="S36" s="23">
        <v>1331.3432100812399</v>
      </c>
      <c r="T36" s="23">
        <v>1274.1054109935601</v>
      </c>
      <c r="U36" s="23">
        <v>1368.5307767843351</v>
      </c>
      <c r="V36" s="23">
        <v>1146.4099888956919</v>
      </c>
      <c r="W36" s="23">
        <v>1785.7110821327751</v>
      </c>
    </row>
    <row r="37" spans="1:23" s="26" customFormat="1">
      <c r="A37" s="27" t="s">
        <v>120</v>
      </c>
      <c r="B37" s="27" t="s">
        <v>28</v>
      </c>
      <c r="C37" s="23">
        <v>37.115769999999998</v>
      </c>
      <c r="D37" s="23">
        <v>37.115769999999998</v>
      </c>
      <c r="E37" s="23">
        <v>73.719189999999998</v>
      </c>
      <c r="F37" s="23">
        <v>72.804009999999906</v>
      </c>
      <c r="G37" s="23">
        <v>72.804009999999906</v>
      </c>
      <c r="H37" s="23">
        <v>72.804009999999906</v>
      </c>
      <c r="I37" s="23">
        <v>73.003469999999993</v>
      </c>
      <c r="J37" s="23">
        <v>72.804009999999906</v>
      </c>
      <c r="K37" s="23">
        <v>72.804009999999906</v>
      </c>
      <c r="L37" s="23">
        <v>72.804009999999906</v>
      </c>
      <c r="M37" s="23">
        <v>73.003469999999993</v>
      </c>
      <c r="N37" s="23">
        <v>72.804009999999906</v>
      </c>
      <c r="O37" s="23">
        <v>72.804009999999906</v>
      </c>
      <c r="P37" s="23">
        <v>72.804009999999906</v>
      </c>
      <c r="Q37" s="23">
        <v>73.003469999999993</v>
      </c>
      <c r="R37" s="23">
        <v>72.804009999999906</v>
      </c>
      <c r="S37" s="23">
        <v>72.804009999999906</v>
      </c>
      <c r="T37" s="23">
        <v>72.804009999999906</v>
      </c>
      <c r="U37" s="23">
        <v>73.003469999999993</v>
      </c>
      <c r="V37" s="23">
        <v>72.804009999999906</v>
      </c>
      <c r="W37" s="23">
        <v>72.804009999999906</v>
      </c>
    </row>
    <row r="38" spans="1:23" s="26" customFormat="1">
      <c r="A38" s="27" t="s">
        <v>120</v>
      </c>
      <c r="B38" s="27" t="s">
        <v>62</v>
      </c>
      <c r="C38" s="23">
        <v>5.10401495E-6</v>
      </c>
      <c r="D38" s="23">
        <v>5.4689969999999998E-6</v>
      </c>
      <c r="E38" s="23">
        <v>5.8143641299999999E-6</v>
      </c>
      <c r="F38" s="23">
        <v>6.0708579999999999E-6</v>
      </c>
      <c r="G38" s="23">
        <v>6.5623009999999984E-6</v>
      </c>
      <c r="H38" s="23">
        <v>7.0743443000000012E-6</v>
      </c>
      <c r="I38" s="23">
        <v>7.6379175999999963E-6</v>
      </c>
      <c r="J38" s="23">
        <v>0.48918789080349995</v>
      </c>
      <c r="K38" s="23">
        <v>8.6530315999999893E-6</v>
      </c>
      <c r="L38" s="23">
        <v>9.2924699999999991E-6</v>
      </c>
      <c r="M38" s="23">
        <v>1.01617807E-5</v>
      </c>
      <c r="N38" s="23">
        <v>1.1051702999999999E-5</v>
      </c>
      <c r="O38" s="23">
        <v>1.1961212999999999E-5</v>
      </c>
      <c r="P38" s="23">
        <v>8.0205781999999988E-6</v>
      </c>
      <c r="Q38" s="23">
        <v>1.527665716400499</v>
      </c>
      <c r="R38" s="23">
        <v>2.1451747614055998</v>
      </c>
      <c r="S38" s="23">
        <v>20.699338599055388</v>
      </c>
      <c r="T38" s="23">
        <v>8.2801248536254892</v>
      </c>
      <c r="U38" s="23">
        <v>12.259477205833699</v>
      </c>
      <c r="V38" s="23">
        <v>12.516448291979589</v>
      </c>
      <c r="W38" s="23">
        <v>14.504177027002001</v>
      </c>
    </row>
    <row r="39" spans="1:23" s="26" customFormat="1">
      <c r="A39" s="27" t="s">
        <v>120</v>
      </c>
      <c r="B39" s="27" t="s">
        <v>61</v>
      </c>
      <c r="C39" s="23">
        <v>672.71326999999997</v>
      </c>
      <c r="D39" s="23">
        <v>668.37777000000006</v>
      </c>
      <c r="E39" s="23">
        <v>666.82239999999899</v>
      </c>
      <c r="F39" s="23">
        <v>661.38808000000006</v>
      </c>
      <c r="G39" s="23">
        <v>657.88499000000002</v>
      </c>
      <c r="H39" s="23">
        <v>654.38184000000001</v>
      </c>
      <c r="I39" s="23">
        <v>653.65355999999997</v>
      </c>
      <c r="J39" s="23">
        <v>647.40261999999996</v>
      </c>
      <c r="K39" s="23">
        <v>643.38738999999998</v>
      </c>
      <c r="L39" s="23">
        <v>639.87751000000003</v>
      </c>
      <c r="M39" s="23">
        <v>638.90414999999894</v>
      </c>
      <c r="N39" s="23">
        <v>632.66264999999896</v>
      </c>
      <c r="O39" s="23">
        <v>629.15941999999995</v>
      </c>
      <c r="P39" s="23">
        <v>624.83885999999995</v>
      </c>
      <c r="Q39" s="23">
        <v>625.64868000000001</v>
      </c>
      <c r="R39" s="23">
        <v>618.27368000000001</v>
      </c>
      <c r="S39" s="23">
        <v>231.7338</v>
      </c>
      <c r="T39" s="23">
        <v>230.09774999999999</v>
      </c>
      <c r="U39" s="23">
        <v>228.05951999999999</v>
      </c>
      <c r="V39" s="23">
        <v>227.43326999999999</v>
      </c>
      <c r="W39" s="23">
        <v>226.11559</v>
      </c>
    </row>
    <row r="40" spans="1:23" s="26" customFormat="1">
      <c r="A40" s="27" t="s">
        <v>120</v>
      </c>
      <c r="B40" s="27" t="s">
        <v>65</v>
      </c>
      <c r="C40" s="23">
        <v>2133.8271108191398</v>
      </c>
      <c r="D40" s="23">
        <v>1974.3219770682556</v>
      </c>
      <c r="E40" s="23">
        <v>1944.2992875873892</v>
      </c>
      <c r="F40" s="23">
        <v>1723.0957359505014</v>
      </c>
      <c r="G40" s="23">
        <v>2108.3279738032497</v>
      </c>
      <c r="H40" s="23">
        <v>2130.1434978200919</v>
      </c>
      <c r="I40" s="23">
        <v>2283.9760614196784</v>
      </c>
      <c r="J40" s="23">
        <v>2129.1027668873471</v>
      </c>
      <c r="K40" s="23">
        <v>2076.6908027796876</v>
      </c>
      <c r="L40" s="23">
        <v>2113.0600347524451</v>
      </c>
      <c r="M40" s="23">
        <v>1958.2250340105877</v>
      </c>
      <c r="N40" s="23">
        <v>1907.9591687257064</v>
      </c>
      <c r="O40" s="23">
        <v>1687.1875734175685</v>
      </c>
      <c r="P40" s="23">
        <v>2047.3735759739034</v>
      </c>
      <c r="Q40" s="23">
        <v>2124.562345938516</v>
      </c>
      <c r="R40" s="23">
        <v>2266.2773216787755</v>
      </c>
      <c r="S40" s="23">
        <v>2124.1984784082119</v>
      </c>
      <c r="T40" s="23">
        <v>2842.0349616246344</v>
      </c>
      <c r="U40" s="23">
        <v>3657.3787999608558</v>
      </c>
      <c r="V40" s="23">
        <v>3440.5647841197315</v>
      </c>
      <c r="W40" s="23">
        <v>3655.9085737846844</v>
      </c>
    </row>
    <row r="41" spans="1:23" s="26" customFormat="1">
      <c r="A41" s="27" t="s">
        <v>120</v>
      </c>
      <c r="B41" s="27" t="s">
        <v>64</v>
      </c>
      <c r="C41" s="23">
        <v>6071.0579965106981</v>
      </c>
      <c r="D41" s="23">
        <v>6392.6709920508638</v>
      </c>
      <c r="E41" s="23">
        <v>6497.1097661998856</v>
      </c>
      <c r="F41" s="23">
        <v>6212.7847899159597</v>
      </c>
      <c r="G41" s="23">
        <v>6072.8636914530625</v>
      </c>
      <c r="H41" s="23">
        <v>6411.5046842277725</v>
      </c>
      <c r="I41" s="23">
        <v>6387.1949263400875</v>
      </c>
      <c r="J41" s="23">
        <v>5416.6807565477011</v>
      </c>
      <c r="K41" s="23">
        <v>5999.2689102223894</v>
      </c>
      <c r="L41" s="23">
        <v>6224.2311993736648</v>
      </c>
      <c r="M41" s="23">
        <v>6405.3557655859177</v>
      </c>
      <c r="N41" s="23">
        <v>6475.192055991618</v>
      </c>
      <c r="O41" s="23">
        <v>6199.6223435899883</v>
      </c>
      <c r="P41" s="23">
        <v>6057.4634262804948</v>
      </c>
      <c r="Q41" s="23">
        <v>6425.20636907877</v>
      </c>
      <c r="R41" s="23">
        <v>6033.482724249895</v>
      </c>
      <c r="S41" s="23">
        <v>4996.3990410645556</v>
      </c>
      <c r="T41" s="23">
        <v>5551.1016531823761</v>
      </c>
      <c r="U41" s="23">
        <v>5770.5009072562234</v>
      </c>
      <c r="V41" s="23">
        <v>5905.9793493105471</v>
      </c>
      <c r="W41" s="23">
        <v>6003.3395868514608</v>
      </c>
    </row>
    <row r="42" spans="1:23" s="26" customFormat="1">
      <c r="A42" s="27" t="s">
        <v>120</v>
      </c>
      <c r="B42" s="27" t="s">
        <v>32</v>
      </c>
      <c r="C42" s="23">
        <v>27.283559312032999</v>
      </c>
      <c r="D42" s="23">
        <v>27.774087419837898</v>
      </c>
      <c r="E42" s="23">
        <v>26.799304454989901</v>
      </c>
      <c r="F42" s="23">
        <v>26.121617491000002</v>
      </c>
      <c r="G42" s="23">
        <v>23.908189547731499</v>
      </c>
      <c r="H42" s="23">
        <v>24.999701548490499</v>
      </c>
      <c r="I42" s="23">
        <v>24.604624045664</v>
      </c>
      <c r="J42" s="23">
        <v>28.381640111856999</v>
      </c>
      <c r="K42" s="23">
        <v>26.319890839126998</v>
      </c>
      <c r="L42" s="23">
        <v>27.126344563304002</v>
      </c>
      <c r="M42" s="23">
        <v>27.809226100404</v>
      </c>
      <c r="N42" s="23">
        <v>27.243327390828</v>
      </c>
      <c r="O42" s="23">
        <v>27.203688750721998</v>
      </c>
      <c r="P42" s="23">
        <v>25.630962255949999</v>
      </c>
      <c r="Q42" s="23">
        <v>31.831846607073999</v>
      </c>
      <c r="R42" s="23">
        <v>31.482190600192002</v>
      </c>
      <c r="S42" s="23">
        <v>31.354619551940001</v>
      </c>
      <c r="T42" s="23">
        <v>31.524671237690001</v>
      </c>
      <c r="U42" s="23">
        <v>31.866530446539901</v>
      </c>
      <c r="V42" s="23">
        <v>31.133150119170001</v>
      </c>
      <c r="W42" s="23">
        <v>30.106214439899997</v>
      </c>
    </row>
    <row r="43" spans="1:23" s="26" customFormat="1">
      <c r="A43" s="27" t="s">
        <v>120</v>
      </c>
      <c r="B43" s="27" t="s">
        <v>69</v>
      </c>
      <c r="C43" s="23">
        <v>38.101658</v>
      </c>
      <c r="D43" s="23">
        <v>55.782509999999903</v>
      </c>
      <c r="E43" s="23">
        <v>20.232243878175897</v>
      </c>
      <c r="F43" s="23">
        <v>36.184327422481999</v>
      </c>
      <c r="G43" s="23">
        <v>2.536510717134</v>
      </c>
      <c r="H43" s="23">
        <v>6.87580206635399</v>
      </c>
      <c r="I43" s="23">
        <v>14.898441307992499</v>
      </c>
      <c r="J43" s="23">
        <v>9.5298149936929999</v>
      </c>
      <c r="K43" s="23">
        <v>97.65437719271749</v>
      </c>
      <c r="L43" s="23">
        <v>161.17681219173599</v>
      </c>
      <c r="M43" s="23">
        <v>188.572823219936</v>
      </c>
      <c r="N43" s="23">
        <v>181.03317422624801</v>
      </c>
      <c r="O43" s="23">
        <v>158.163775306101</v>
      </c>
      <c r="P43" s="23">
        <v>207.70466657602699</v>
      </c>
      <c r="Q43" s="23">
        <v>267.22688830564505</v>
      </c>
      <c r="R43" s="23">
        <v>452.25082045642</v>
      </c>
      <c r="S43" s="23">
        <v>628.18209923214999</v>
      </c>
      <c r="T43" s="23">
        <v>772.80333282637002</v>
      </c>
      <c r="U43" s="23">
        <v>771.84243502237496</v>
      </c>
      <c r="V43" s="23">
        <v>646.69975396737004</v>
      </c>
      <c r="W43" s="23">
        <v>761.21405342374908</v>
      </c>
    </row>
    <row r="44" spans="1:23" s="26" customFormat="1">
      <c r="A44" s="27" t="s">
        <v>120</v>
      </c>
      <c r="B44" s="27" t="s">
        <v>52</v>
      </c>
      <c r="C44" s="23">
        <v>1.732907814</v>
      </c>
      <c r="D44" s="23">
        <v>2.1664480400000001</v>
      </c>
      <c r="E44" s="23">
        <v>2.5987830799999996</v>
      </c>
      <c r="F44" s="23">
        <v>3.4488264699999998</v>
      </c>
      <c r="G44" s="23">
        <v>4.8706277499999997</v>
      </c>
      <c r="H44" s="23">
        <v>6.4266245600000005</v>
      </c>
      <c r="I44" s="23">
        <v>8.5204717400000014</v>
      </c>
      <c r="J44" s="23">
        <v>9.8072642299999995</v>
      </c>
      <c r="K44" s="23">
        <v>10.871734759999999</v>
      </c>
      <c r="L44" s="23">
        <v>11.462079340000001</v>
      </c>
      <c r="M44" s="23">
        <v>15.444701850000001</v>
      </c>
      <c r="N44" s="23">
        <v>17.559398339999898</v>
      </c>
      <c r="O44" s="23">
        <v>19.806122869999999</v>
      </c>
      <c r="P44" s="23">
        <v>20.033995099999999</v>
      </c>
      <c r="Q44" s="23">
        <v>26.810853399999989</v>
      </c>
      <c r="R44" s="23">
        <v>26.958142599999999</v>
      </c>
      <c r="S44" s="23">
        <v>29.465639600000003</v>
      </c>
      <c r="T44" s="23">
        <v>29.908746999999988</v>
      </c>
      <c r="U44" s="23">
        <v>31.039795000000002</v>
      </c>
      <c r="V44" s="23">
        <v>30.8773062</v>
      </c>
      <c r="W44" s="23">
        <v>29.632819899999902</v>
      </c>
    </row>
    <row r="45" spans="1:23" s="26" customFormat="1">
      <c r="A45" s="29" t="s">
        <v>118</v>
      </c>
      <c r="B45" s="29"/>
      <c r="C45" s="28">
        <v>49037.81823266697</v>
      </c>
      <c r="D45" s="28">
        <v>50842.665495038222</v>
      </c>
      <c r="E45" s="28">
        <v>55087.286756304806</v>
      </c>
      <c r="F45" s="28">
        <v>54279.333878837773</v>
      </c>
      <c r="G45" s="28">
        <v>54833.714229035468</v>
      </c>
      <c r="H45" s="28">
        <v>54859.734096670771</v>
      </c>
      <c r="I45" s="28">
        <v>55176.343070307441</v>
      </c>
      <c r="J45" s="28">
        <v>53747.057663822583</v>
      </c>
      <c r="K45" s="28">
        <v>47564.201752685025</v>
      </c>
      <c r="L45" s="28">
        <v>47855.113094787645</v>
      </c>
      <c r="M45" s="28">
        <v>46296.927148349998</v>
      </c>
      <c r="N45" s="28">
        <v>49439.676217649918</v>
      </c>
      <c r="O45" s="28">
        <v>49291.828593575032</v>
      </c>
      <c r="P45" s="28">
        <v>49313.705616069492</v>
      </c>
      <c r="Q45" s="28">
        <v>48140.507732176942</v>
      </c>
      <c r="R45" s="28">
        <v>48122.279022599861</v>
      </c>
      <c r="S45" s="28">
        <v>46907.47722517707</v>
      </c>
      <c r="T45" s="28">
        <v>48440.091163800193</v>
      </c>
      <c r="U45" s="28">
        <v>48753.31444611925</v>
      </c>
      <c r="V45" s="28">
        <v>47930.387690333933</v>
      </c>
      <c r="W45" s="28">
        <v>48020.789419854926</v>
      </c>
    </row>
    <row r="46" spans="1:23" s="26" customFormat="1"/>
    <row r="47" spans="1:23" s="26" customFormat="1">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s="26" customFormat="1">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s="26" customFormat="1">
      <c r="A49" s="27" t="s">
        <v>121</v>
      </c>
      <c r="B49" s="27" t="s">
        <v>67</v>
      </c>
      <c r="C49" s="23">
        <v>25362.413699999997</v>
      </c>
      <c r="D49" s="23">
        <v>23267.398399999987</v>
      </c>
      <c r="E49" s="23">
        <v>25728.668600000001</v>
      </c>
      <c r="F49" s="23">
        <v>26793.9162</v>
      </c>
      <c r="G49" s="23">
        <v>26098.499899999988</v>
      </c>
      <c r="H49" s="23">
        <v>25485.944200000002</v>
      </c>
      <c r="I49" s="23">
        <v>24674.125700000004</v>
      </c>
      <c r="J49" s="23">
        <v>24931.986299999997</v>
      </c>
      <c r="K49" s="23">
        <v>23321.539752300003</v>
      </c>
      <c r="L49" s="23">
        <v>22581.483484322005</v>
      </c>
      <c r="M49" s="23">
        <v>21098.402374979003</v>
      </c>
      <c r="N49" s="23">
        <v>22056.658716323993</v>
      </c>
      <c r="O49" s="23">
        <v>21988.333287954003</v>
      </c>
      <c r="P49" s="23">
        <v>22371.256115187</v>
      </c>
      <c r="Q49" s="23">
        <v>22135.947603885001</v>
      </c>
      <c r="R49" s="23">
        <v>22684.799368991989</v>
      </c>
      <c r="S49" s="23">
        <v>23149.475619047</v>
      </c>
      <c r="T49" s="23">
        <v>23692.157394682003</v>
      </c>
      <c r="U49" s="23">
        <v>23360.183165035</v>
      </c>
      <c r="V49" s="23">
        <v>23784.718000000001</v>
      </c>
      <c r="W49" s="23">
        <v>24352.485599999993</v>
      </c>
    </row>
    <row r="50" spans="1:23" s="26" customFormat="1">
      <c r="A50" s="27" t="s">
        <v>121</v>
      </c>
      <c r="B50" s="27" t="s">
        <v>18</v>
      </c>
      <c r="C50" s="23">
        <v>2.7875893999999999E-6</v>
      </c>
      <c r="D50" s="23">
        <v>2.9637889999999998E-6</v>
      </c>
      <c r="E50" s="23">
        <v>3.1740734999999998E-6</v>
      </c>
      <c r="F50" s="23">
        <v>3.5103640000000002E-6</v>
      </c>
      <c r="G50" s="23">
        <v>3.6184021999999999E-6</v>
      </c>
      <c r="H50" s="23">
        <v>3.8985744999999996E-6</v>
      </c>
      <c r="I50" s="23">
        <v>4.3773340000000001E-6</v>
      </c>
      <c r="J50" s="23">
        <v>4.8534809999999999E-6</v>
      </c>
      <c r="K50" s="23">
        <v>5.4937135999999998E-6</v>
      </c>
      <c r="L50" s="23">
        <v>6.2561907999999898E-6</v>
      </c>
      <c r="M50" s="23">
        <v>7.4113564000000001E-6</v>
      </c>
      <c r="N50" s="23">
        <v>8.9291939999999994E-6</v>
      </c>
      <c r="O50" s="23">
        <v>1.0443454E-5</v>
      </c>
      <c r="P50" s="23">
        <v>1.0796429E-5</v>
      </c>
      <c r="Q50" s="23">
        <v>1.643659E-5</v>
      </c>
      <c r="R50" s="23">
        <v>1.9098528E-5</v>
      </c>
      <c r="S50" s="23">
        <v>3.0628584000000003E-5</v>
      </c>
      <c r="T50" s="23">
        <v>3.2804556999999997E-5</v>
      </c>
      <c r="U50" s="23">
        <v>3.4586384999999997E-5</v>
      </c>
      <c r="V50" s="23">
        <v>3.6628277E-5</v>
      </c>
      <c r="W50" s="23">
        <v>4.0865692000000002E-5</v>
      </c>
    </row>
    <row r="51" spans="1:23" s="26" customFormat="1">
      <c r="A51" s="27" t="s">
        <v>121</v>
      </c>
      <c r="B51" s="27" t="s">
        <v>28</v>
      </c>
      <c r="C51" s="23">
        <v>2.09431049999999</v>
      </c>
      <c r="D51" s="23">
        <v>2.3472520000000001</v>
      </c>
      <c r="E51" s="23">
        <v>6.7282310000000001</v>
      </c>
      <c r="F51" s="23">
        <v>1.3400000000000001E-6</v>
      </c>
      <c r="G51" s="23">
        <v>1.3599999999999999E-6</v>
      </c>
      <c r="H51" s="23">
        <v>0.50317780000000001</v>
      </c>
      <c r="I51" s="23">
        <v>1.6851159</v>
      </c>
      <c r="J51" s="23">
        <v>2.6886422999999899</v>
      </c>
      <c r="K51" s="23">
        <v>4.4198937000000003</v>
      </c>
      <c r="L51" s="23">
        <v>2.2288575000000002</v>
      </c>
      <c r="M51" s="23">
        <v>3.2853919999999999</v>
      </c>
      <c r="N51" s="23">
        <v>5.1980559999999896</v>
      </c>
      <c r="O51" s="23">
        <v>1.9927758</v>
      </c>
      <c r="P51" s="23">
        <v>3.80920429999999</v>
      </c>
      <c r="Q51" s="23">
        <v>17.565097999999999</v>
      </c>
      <c r="R51" s="23">
        <v>12.6675539999999</v>
      </c>
      <c r="S51" s="23">
        <v>14.357975</v>
      </c>
      <c r="T51" s="23">
        <v>16.515411</v>
      </c>
      <c r="U51" s="23">
        <v>0</v>
      </c>
      <c r="V51" s="23">
        <v>0</v>
      </c>
      <c r="W51" s="23">
        <v>0</v>
      </c>
    </row>
    <row r="52" spans="1:23" s="26" customFormat="1">
      <c r="A52" s="27" t="s">
        <v>121</v>
      </c>
      <c r="B52" s="27" t="s">
        <v>62</v>
      </c>
      <c r="C52" s="23">
        <v>1.7222593005781999</v>
      </c>
      <c r="D52" s="23">
        <v>0.13884426388014001</v>
      </c>
      <c r="E52" s="23">
        <v>6.622802297499601</v>
      </c>
      <c r="F52" s="23">
        <v>6.9815675600000003E-6</v>
      </c>
      <c r="G52" s="23">
        <v>7.1546958999999994E-6</v>
      </c>
      <c r="H52" s="23">
        <v>7.735229100000001E-6</v>
      </c>
      <c r="I52" s="23">
        <v>0.79595507357999995</v>
      </c>
      <c r="J52" s="23">
        <v>2.3499071525759998</v>
      </c>
      <c r="K52" s="23">
        <v>2.0203945285620901</v>
      </c>
      <c r="L52" s="23">
        <v>0.22291900260460001</v>
      </c>
      <c r="M52" s="23">
        <v>2.5418492392990997</v>
      </c>
      <c r="N52" s="23">
        <v>7.8359929341878987</v>
      </c>
      <c r="O52" s="23">
        <v>1.1412638323099902</v>
      </c>
      <c r="P52" s="23">
        <v>1.0650817963369998</v>
      </c>
      <c r="Q52" s="23">
        <v>17.494325843518599</v>
      </c>
      <c r="R52" s="23">
        <v>15.961638345636299</v>
      </c>
      <c r="S52" s="23">
        <v>35.579856787065005</v>
      </c>
      <c r="T52" s="23">
        <v>107.83325547953761</v>
      </c>
      <c r="U52" s="23">
        <v>123.68770802965982</v>
      </c>
      <c r="V52" s="23">
        <v>17.306057378390598</v>
      </c>
      <c r="W52" s="23">
        <v>39.860414683136987</v>
      </c>
    </row>
    <row r="53" spans="1:23" s="26" customFormat="1">
      <c r="A53" s="27" t="s">
        <v>121</v>
      </c>
      <c r="B53" s="27" t="s">
        <v>61</v>
      </c>
      <c r="C53" s="23">
        <v>2680.8112430000001</v>
      </c>
      <c r="D53" s="23">
        <v>2683.1022629999989</v>
      </c>
      <c r="E53" s="23">
        <v>2434.6945999999998</v>
      </c>
      <c r="F53" s="23">
        <v>2976.855352</v>
      </c>
      <c r="G53" s="23">
        <v>3054.1515609999992</v>
      </c>
      <c r="H53" s="23">
        <v>2880.0477509999996</v>
      </c>
      <c r="I53" s="23">
        <v>2900.8100159999995</v>
      </c>
      <c r="J53" s="23">
        <v>3648.5285499999991</v>
      </c>
      <c r="K53" s="23">
        <v>3022.6431399999992</v>
      </c>
      <c r="L53" s="23">
        <v>2594.2013149999998</v>
      </c>
      <c r="M53" s="23">
        <v>2616.640519999999</v>
      </c>
      <c r="N53" s="23">
        <v>2370.5490249999989</v>
      </c>
      <c r="O53" s="23">
        <v>2894.0003339999985</v>
      </c>
      <c r="P53" s="23">
        <v>2953.653069999998</v>
      </c>
      <c r="Q53" s="23">
        <v>2815.896667999999</v>
      </c>
      <c r="R53" s="23">
        <v>2808.8680799999997</v>
      </c>
      <c r="S53" s="23">
        <v>3514.3982799999999</v>
      </c>
      <c r="T53" s="23">
        <v>2900.5847199999994</v>
      </c>
      <c r="U53" s="23">
        <v>2510.4661149999988</v>
      </c>
      <c r="V53" s="23">
        <v>2492.82717</v>
      </c>
      <c r="W53" s="23">
        <v>2257.8575539999997</v>
      </c>
    </row>
    <row r="54" spans="1:23" s="26" customFormat="1">
      <c r="A54" s="27" t="s">
        <v>121</v>
      </c>
      <c r="B54" s="27" t="s">
        <v>65</v>
      </c>
      <c r="C54" s="23">
        <v>10618.920512275216</v>
      </c>
      <c r="D54" s="23">
        <v>11814.287136834766</v>
      </c>
      <c r="E54" s="23">
        <v>10179.954648135383</v>
      </c>
      <c r="F54" s="23">
        <v>10540.810429317959</v>
      </c>
      <c r="G54" s="23">
        <v>10480.161898234197</v>
      </c>
      <c r="H54" s="23">
        <v>10726.884012194303</v>
      </c>
      <c r="I54" s="23">
        <v>10649.450466574903</v>
      </c>
      <c r="J54" s="23">
        <v>9632.012916603584</v>
      </c>
      <c r="K54" s="23">
        <v>10152.768817461885</v>
      </c>
      <c r="L54" s="23">
        <v>9787.5356523830305</v>
      </c>
      <c r="M54" s="23">
        <v>11174.17528025715</v>
      </c>
      <c r="N54" s="23">
        <v>9756.5647486438502</v>
      </c>
      <c r="O54" s="23">
        <v>10098.982146522781</v>
      </c>
      <c r="P54" s="23">
        <v>10247.559584244073</v>
      </c>
      <c r="Q54" s="23">
        <v>11028.041793108161</v>
      </c>
      <c r="R54" s="23">
        <v>11411.268334874516</v>
      </c>
      <c r="S54" s="23">
        <v>10527.552113649728</v>
      </c>
      <c r="T54" s="23">
        <v>10300.524645623913</v>
      </c>
      <c r="U54" s="23">
        <v>9939.5852203562754</v>
      </c>
      <c r="V54" s="23">
        <v>10395.347661750005</v>
      </c>
      <c r="W54" s="23">
        <v>9134.51744017899</v>
      </c>
    </row>
    <row r="55" spans="1:23" s="26" customFormat="1">
      <c r="A55" s="27" t="s">
        <v>121</v>
      </c>
      <c r="B55" s="27" t="s">
        <v>64</v>
      </c>
      <c r="C55" s="23">
        <v>2656.3955074179053</v>
      </c>
      <c r="D55" s="23">
        <v>2640.3495314171428</v>
      </c>
      <c r="E55" s="23">
        <v>2747.7629554913842</v>
      </c>
      <c r="F55" s="23">
        <v>2627.6397824563719</v>
      </c>
      <c r="G55" s="23">
        <v>2486.8756137407995</v>
      </c>
      <c r="H55" s="23">
        <v>2629.3976543773433</v>
      </c>
      <c r="I55" s="23">
        <v>2681.7627149613895</v>
      </c>
      <c r="J55" s="23">
        <v>2506.1739352756422</v>
      </c>
      <c r="K55" s="23">
        <v>2603.5674356331297</v>
      </c>
      <c r="L55" s="23">
        <v>2647.6406672338157</v>
      </c>
      <c r="M55" s="23">
        <v>2640.7180876518037</v>
      </c>
      <c r="N55" s="23">
        <v>2739.8424241371531</v>
      </c>
      <c r="O55" s="23">
        <v>2623.3097309821283</v>
      </c>
      <c r="P55" s="23">
        <v>2486.6795406678161</v>
      </c>
      <c r="Q55" s="23">
        <v>2631.4653151643656</v>
      </c>
      <c r="R55" s="23">
        <v>2673.364970433347</v>
      </c>
      <c r="S55" s="23">
        <v>2509.1540298306595</v>
      </c>
      <c r="T55" s="23">
        <v>2601.8520476279209</v>
      </c>
      <c r="U55" s="23">
        <v>2660.2619445130017</v>
      </c>
      <c r="V55" s="23">
        <v>2637.8486287388118</v>
      </c>
      <c r="W55" s="23">
        <v>2744.4578123668957</v>
      </c>
    </row>
    <row r="56" spans="1:23" s="26" customFormat="1">
      <c r="A56" s="27" t="s">
        <v>121</v>
      </c>
      <c r="B56" s="27" t="s">
        <v>32</v>
      </c>
      <c r="C56" s="23">
        <v>22.505200832709001</v>
      </c>
      <c r="D56" s="23">
        <v>26.052801024789996</v>
      </c>
      <c r="E56" s="23">
        <v>25.354599449694</v>
      </c>
      <c r="F56" s="23">
        <v>41.309607232103005</v>
      </c>
      <c r="G56" s="23">
        <v>26.732680091546499</v>
      </c>
      <c r="H56" s="23">
        <v>31.744305076869999</v>
      </c>
      <c r="I56" s="23">
        <v>45.989281392620001</v>
      </c>
      <c r="J56" s="23">
        <v>41.772627981422005</v>
      </c>
      <c r="K56" s="23">
        <v>42.586699011601901</v>
      </c>
      <c r="L56" s="23">
        <v>44.311562454404005</v>
      </c>
      <c r="M56" s="23">
        <v>45.479361338315989</v>
      </c>
      <c r="N56" s="23">
        <v>45.442668171904003</v>
      </c>
      <c r="O56" s="23">
        <v>9.9092254813499991</v>
      </c>
      <c r="P56" s="23">
        <v>9.5859338856129899</v>
      </c>
      <c r="Q56" s="23">
        <v>9.7898962895399997</v>
      </c>
      <c r="R56" s="23">
        <v>9.78455794750999</v>
      </c>
      <c r="S56" s="23">
        <v>1020.7804553</v>
      </c>
      <c r="T56" s="23">
        <v>1037.9203487</v>
      </c>
      <c r="U56" s="23">
        <v>1041.0733949999999</v>
      </c>
      <c r="V56" s="23">
        <v>1379.7718030000001</v>
      </c>
      <c r="W56" s="23">
        <v>1425.278249</v>
      </c>
    </row>
    <row r="57" spans="1:23" s="26" customFormat="1">
      <c r="A57" s="27" t="s">
        <v>121</v>
      </c>
      <c r="B57" s="27" t="s">
        <v>69</v>
      </c>
      <c r="C57" s="23">
        <v>0</v>
      </c>
      <c r="D57" s="23">
        <v>0</v>
      </c>
      <c r="E57" s="23">
        <v>7.8750910000000006E-6</v>
      </c>
      <c r="F57" s="23">
        <v>8.6439094999999997E-6</v>
      </c>
      <c r="G57" s="23">
        <v>9.0935170000000001E-6</v>
      </c>
      <c r="H57" s="23">
        <v>9.9896015000000008E-6</v>
      </c>
      <c r="I57" s="23">
        <v>1.1292264E-5</v>
      </c>
      <c r="J57" s="23">
        <v>1.2643605000000001E-5</v>
      </c>
      <c r="K57" s="23">
        <v>1.5207966500000001E-5</v>
      </c>
      <c r="L57" s="23">
        <v>1.8423329E-5</v>
      </c>
      <c r="M57" s="23">
        <v>2.6808755E-5</v>
      </c>
      <c r="N57" s="23">
        <v>3.3558203999999998E-5</v>
      </c>
      <c r="O57" s="23">
        <v>4.3750976999999999E-5</v>
      </c>
      <c r="P57" s="23">
        <v>4.2239654999999998E-5</v>
      </c>
      <c r="Q57" s="23">
        <v>2.5307207000000001E-4</v>
      </c>
      <c r="R57" s="23">
        <v>50.988199999999999</v>
      </c>
      <c r="S57" s="23">
        <v>657.17229999999995</v>
      </c>
      <c r="T57" s="23">
        <v>689.44135000000006</v>
      </c>
      <c r="U57" s="23">
        <v>708.33010000000002</v>
      </c>
      <c r="V57" s="23">
        <v>771.7604</v>
      </c>
      <c r="W57" s="23">
        <v>799.34454000000005</v>
      </c>
    </row>
    <row r="58" spans="1:23" s="26" customFormat="1">
      <c r="A58" s="27" t="s">
        <v>121</v>
      </c>
      <c r="B58" s="27" t="s">
        <v>52</v>
      </c>
      <c r="C58" s="23">
        <v>1.64151369</v>
      </c>
      <c r="D58" s="23">
        <v>2.8068372350000002</v>
      </c>
      <c r="E58" s="23">
        <v>3.28001225</v>
      </c>
      <c r="F58" s="23">
        <v>7.1584553</v>
      </c>
      <c r="G58" s="23">
        <v>6.3609524999999998</v>
      </c>
      <c r="H58" s="23">
        <v>9.0072736199999994</v>
      </c>
      <c r="I58" s="23">
        <v>16.401867559999999</v>
      </c>
      <c r="J58" s="23">
        <v>17.4672506</v>
      </c>
      <c r="K58" s="23">
        <v>21.003059660000002</v>
      </c>
      <c r="L58" s="23">
        <v>23.911700549999999</v>
      </c>
      <c r="M58" s="23">
        <v>33.556557400000003</v>
      </c>
      <c r="N58" s="23">
        <v>38.121355900000005</v>
      </c>
      <c r="O58" s="23">
        <v>48.135862199999998</v>
      </c>
      <c r="P58" s="23">
        <v>49.931508799999904</v>
      </c>
      <c r="Q58" s="23">
        <v>54.59456689999999</v>
      </c>
      <c r="R58" s="23">
        <v>55.918099599999998</v>
      </c>
      <c r="S58" s="23">
        <v>50.221057899999998</v>
      </c>
      <c r="T58" s="23">
        <v>52.849659599999995</v>
      </c>
      <c r="U58" s="23">
        <v>52.487001999999997</v>
      </c>
      <c r="V58" s="23">
        <v>53.244401400000001</v>
      </c>
      <c r="W58" s="23">
        <v>54.64379439999999</v>
      </c>
    </row>
    <row r="59" spans="1:23" s="26" customFormat="1">
      <c r="A59" s="29" t="s">
        <v>118</v>
      </c>
      <c r="B59" s="29"/>
      <c r="C59" s="28">
        <v>41322.357535281284</v>
      </c>
      <c r="D59" s="28">
        <v>40407.623430479565</v>
      </c>
      <c r="E59" s="28">
        <v>41104.431840098347</v>
      </c>
      <c r="F59" s="28">
        <v>42939.22177560626</v>
      </c>
      <c r="G59" s="28">
        <v>42119.688985108085</v>
      </c>
      <c r="H59" s="28">
        <v>41722.776807005459</v>
      </c>
      <c r="I59" s="28">
        <v>40908.629972887211</v>
      </c>
      <c r="J59" s="28">
        <v>40723.74025618528</v>
      </c>
      <c r="K59" s="28">
        <v>39106.959439117287</v>
      </c>
      <c r="L59" s="28">
        <v>37613.312901697638</v>
      </c>
      <c r="M59" s="28">
        <v>37535.763511538615</v>
      </c>
      <c r="N59" s="28">
        <v>36936.648971968381</v>
      </c>
      <c r="O59" s="28">
        <v>37607.759549534676</v>
      </c>
      <c r="P59" s="28">
        <v>38064.022606991646</v>
      </c>
      <c r="Q59" s="28">
        <v>38646.410820437632</v>
      </c>
      <c r="R59" s="28">
        <v>39606.929965744013</v>
      </c>
      <c r="S59" s="28">
        <v>39750.517904943037</v>
      </c>
      <c r="T59" s="28">
        <v>39619.467507217931</v>
      </c>
      <c r="U59" s="28">
        <v>38594.184187520317</v>
      </c>
      <c r="V59" s="28">
        <v>39328.04755449549</v>
      </c>
      <c r="W59" s="28">
        <v>38529.178862094712</v>
      </c>
    </row>
    <row r="60" spans="1:23" s="26" customFormat="1"/>
    <row r="61" spans="1:23" s="26" customFormat="1">
      <c r="A61" s="17"/>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s="26" customFormat="1">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s="26" customFormat="1">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s="26" customFormat="1">
      <c r="A64" s="27" t="s">
        <v>122</v>
      </c>
      <c r="B64" s="27" t="s">
        <v>18</v>
      </c>
      <c r="C64" s="23">
        <v>1105.7485327991353</v>
      </c>
      <c r="D64" s="23">
        <v>1105.7485329948136</v>
      </c>
      <c r="E64" s="23">
        <v>537.84508372970868</v>
      </c>
      <c r="F64" s="23">
        <v>454.13593369229517</v>
      </c>
      <c r="G64" s="23">
        <v>454.13593392666235</v>
      </c>
      <c r="H64" s="23">
        <v>454.13593415097927</v>
      </c>
      <c r="I64" s="23">
        <v>455.3801645090856</v>
      </c>
      <c r="J64" s="23">
        <v>454.13593494680669</v>
      </c>
      <c r="K64" s="23">
        <v>454.13593532830839</v>
      </c>
      <c r="L64" s="23">
        <v>454.13593586295025</v>
      </c>
      <c r="M64" s="23">
        <v>455.38016629845231</v>
      </c>
      <c r="N64" s="23">
        <v>454.13593736484199</v>
      </c>
      <c r="O64" s="23">
        <v>454.135938111521</v>
      </c>
      <c r="P64" s="23">
        <v>454.13593886911599</v>
      </c>
      <c r="Q64" s="23">
        <v>455.38017265301198</v>
      </c>
      <c r="R64" s="23">
        <v>454.13594605734698</v>
      </c>
      <c r="S64" s="23">
        <v>2.435524E-5</v>
      </c>
      <c r="T64" s="23">
        <v>2.5965524E-5</v>
      </c>
      <c r="U64" s="23">
        <v>2.6931502E-5</v>
      </c>
      <c r="V64" s="23">
        <v>3.1769320000000002E-5</v>
      </c>
      <c r="W64" s="23">
        <v>3.5171240000000002E-5</v>
      </c>
    </row>
    <row r="65" spans="1:23" s="26" customFormat="1">
      <c r="A65" s="27" t="s">
        <v>122</v>
      </c>
      <c r="B65" s="27" t="s">
        <v>28</v>
      </c>
      <c r="C65" s="23">
        <v>920.06170999999995</v>
      </c>
      <c r="D65" s="23">
        <v>727.71021000000007</v>
      </c>
      <c r="E65" s="23">
        <v>684.93430000000001</v>
      </c>
      <c r="F65" s="23">
        <v>79.891204999999999</v>
      </c>
      <c r="G65" s="23">
        <v>79.891204999999999</v>
      </c>
      <c r="H65" s="23">
        <v>79.891204999999999</v>
      </c>
      <c r="I65" s="23">
        <v>80.110079999999996</v>
      </c>
      <c r="J65" s="23">
        <v>79.891204999999999</v>
      </c>
      <c r="K65" s="23">
        <v>79.891204999999999</v>
      </c>
      <c r="L65" s="23">
        <v>79.891204999999999</v>
      </c>
      <c r="M65" s="23">
        <v>80.110079999999996</v>
      </c>
      <c r="N65" s="23">
        <v>79.891204999999999</v>
      </c>
      <c r="O65" s="23">
        <v>79.891204999999999</v>
      </c>
      <c r="P65" s="23">
        <v>79.891204999999999</v>
      </c>
      <c r="Q65" s="23">
        <v>0</v>
      </c>
      <c r="R65" s="23">
        <v>0</v>
      </c>
      <c r="S65" s="23">
        <v>0</v>
      </c>
      <c r="T65" s="23">
        <v>0</v>
      </c>
      <c r="U65" s="23">
        <v>0</v>
      </c>
      <c r="V65" s="23">
        <v>0</v>
      </c>
      <c r="W65" s="23">
        <v>0</v>
      </c>
    </row>
    <row r="66" spans="1:23" s="26" customFormat="1">
      <c r="A66" s="27" t="s">
        <v>122</v>
      </c>
      <c r="B66" s="27" t="s">
        <v>62</v>
      </c>
      <c r="C66" s="23">
        <v>17.024972231549402</v>
      </c>
      <c r="D66" s="23">
        <v>23.752833670443856</v>
      </c>
      <c r="E66" s="23">
        <v>57.035261931831997</v>
      </c>
      <c r="F66" s="23">
        <v>7.8936682613199971E-2</v>
      </c>
      <c r="G66" s="23">
        <v>9.4884606599999982E-6</v>
      </c>
      <c r="H66" s="23">
        <v>0.96801288030369992</v>
      </c>
      <c r="I66" s="23">
        <v>1.7830412228463</v>
      </c>
      <c r="J66" s="23">
        <v>2.6232227086899003</v>
      </c>
      <c r="K66" s="23">
        <v>3.1777926561025001</v>
      </c>
      <c r="L66" s="23">
        <v>1.7121796310917996</v>
      </c>
      <c r="M66" s="23">
        <v>1.9606511397196</v>
      </c>
      <c r="N66" s="23">
        <v>4.9494175595323</v>
      </c>
      <c r="O66" s="23">
        <v>1.88969229409979</v>
      </c>
      <c r="P66" s="23">
        <v>3.8591643716768003</v>
      </c>
      <c r="Q66" s="23">
        <v>23.5860493921003</v>
      </c>
      <c r="R66" s="23">
        <v>19.164896069587897</v>
      </c>
      <c r="S66" s="23">
        <v>29.65889239961319</v>
      </c>
      <c r="T66" s="23">
        <v>41.721309900259392</v>
      </c>
      <c r="U66" s="23">
        <v>180.397631827005</v>
      </c>
      <c r="V66" s="23">
        <v>23.239318199999985</v>
      </c>
      <c r="W66" s="23">
        <v>132.77078622000002</v>
      </c>
    </row>
    <row r="67" spans="1:23" s="26" customFormat="1">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s="26" customFormat="1">
      <c r="A68" s="27" t="s">
        <v>122</v>
      </c>
      <c r="B68" s="27" t="s">
        <v>65</v>
      </c>
      <c r="C68" s="23">
        <v>5989.6980885683715</v>
      </c>
      <c r="D68" s="23">
        <v>6246.9093956496381</v>
      </c>
      <c r="E68" s="23">
        <v>5674.0174034597867</v>
      </c>
      <c r="F68" s="23">
        <v>6412.4494101197333</v>
      </c>
      <c r="G68" s="23">
        <v>6215.1067952362828</v>
      </c>
      <c r="H68" s="23">
        <v>6912.5277661424225</v>
      </c>
      <c r="I68" s="23">
        <v>6876.4249517373155</v>
      </c>
      <c r="J68" s="23">
        <v>6363.4641143401386</v>
      </c>
      <c r="K68" s="23">
        <v>6238.8575467492456</v>
      </c>
      <c r="L68" s="23">
        <v>5934.8253582527996</v>
      </c>
      <c r="M68" s="23">
        <v>6282.0296120277235</v>
      </c>
      <c r="N68" s="23">
        <v>5626.6718174474408</v>
      </c>
      <c r="O68" s="23">
        <v>5162.8093775332236</v>
      </c>
      <c r="P68" s="23">
        <v>4993.0081985544357</v>
      </c>
      <c r="Q68" s="23">
        <v>4985.1237609311311</v>
      </c>
      <c r="R68" s="23">
        <v>4426.0003149640615</v>
      </c>
      <c r="S68" s="23">
        <v>4060.6997533867484</v>
      </c>
      <c r="T68" s="23">
        <v>3794.1912925305651</v>
      </c>
      <c r="U68" s="23">
        <v>2772.5049578961111</v>
      </c>
      <c r="V68" s="23">
        <v>2877.7781528677365</v>
      </c>
      <c r="W68" s="23">
        <v>2672.4416859961334</v>
      </c>
    </row>
    <row r="69" spans="1:23" s="26" customFormat="1">
      <c r="A69" s="27" t="s">
        <v>122</v>
      </c>
      <c r="B69" s="27" t="s">
        <v>64</v>
      </c>
      <c r="C69" s="23">
        <v>885.19975531576142</v>
      </c>
      <c r="D69" s="23">
        <v>888.27894577019151</v>
      </c>
      <c r="E69" s="23">
        <v>902.71247594133558</v>
      </c>
      <c r="F69" s="23">
        <v>860.15268677706945</v>
      </c>
      <c r="G69" s="23">
        <v>839.32290104945071</v>
      </c>
      <c r="H69" s="23">
        <v>859.74119259235636</v>
      </c>
      <c r="I69" s="23">
        <v>886.87052442213121</v>
      </c>
      <c r="J69" s="23">
        <v>841.88381550613235</v>
      </c>
      <c r="K69" s="23">
        <v>877.01544610588678</v>
      </c>
      <c r="L69" s="23">
        <v>885.26602087195317</v>
      </c>
      <c r="M69" s="23">
        <v>889.55779283654601</v>
      </c>
      <c r="N69" s="23">
        <v>901.5747575501706</v>
      </c>
      <c r="O69" s="23">
        <v>859.9655644495092</v>
      </c>
      <c r="P69" s="23">
        <v>839.47457462998739</v>
      </c>
      <c r="Q69" s="23">
        <v>861.06220559418489</v>
      </c>
      <c r="R69" s="23">
        <v>885.43753301760944</v>
      </c>
      <c r="S69" s="23">
        <v>2681.7461874706096</v>
      </c>
      <c r="T69" s="23">
        <v>2762.4074555322181</v>
      </c>
      <c r="U69" s="23">
        <v>2783.9711934855031</v>
      </c>
      <c r="V69" s="23">
        <v>5101.3348492081368</v>
      </c>
      <c r="W69" s="23">
        <v>5149.1223235684802</v>
      </c>
    </row>
    <row r="70" spans="1:23" s="26" customFormat="1">
      <c r="A70" s="27" t="s">
        <v>122</v>
      </c>
      <c r="B70" s="27" t="s">
        <v>32</v>
      </c>
      <c r="C70" s="23">
        <v>86.928887149008901</v>
      </c>
      <c r="D70" s="23">
        <v>91.782300542151006</v>
      </c>
      <c r="E70" s="23">
        <v>106.143056172557</v>
      </c>
      <c r="F70" s="23">
        <v>106.94468074816199</v>
      </c>
      <c r="G70" s="23">
        <v>106.439203231612</v>
      </c>
      <c r="H70" s="23">
        <v>109.040953168063</v>
      </c>
      <c r="I70" s="23">
        <v>112.61437367356399</v>
      </c>
      <c r="J70" s="23">
        <v>104.00140835151699</v>
      </c>
      <c r="K70" s="23">
        <v>101.80562500844199</v>
      </c>
      <c r="L70" s="23">
        <v>105.475657795223</v>
      </c>
      <c r="M70" s="23">
        <v>107.97438377888001</v>
      </c>
      <c r="N70" s="23">
        <v>105.55034228937301</v>
      </c>
      <c r="O70" s="23">
        <v>111.693209339894</v>
      </c>
      <c r="P70" s="23">
        <v>85.498471754775991</v>
      </c>
      <c r="Q70" s="23">
        <v>238.60760999999999</v>
      </c>
      <c r="R70" s="23">
        <v>824.25981000000002</v>
      </c>
      <c r="S70" s="23">
        <v>1359.388843</v>
      </c>
      <c r="T70" s="23">
        <v>1363.7385199999999</v>
      </c>
      <c r="U70" s="23">
        <v>1355.22748</v>
      </c>
      <c r="V70" s="23">
        <v>2324.8757599999999</v>
      </c>
      <c r="W70" s="23">
        <v>2350.7221300000001</v>
      </c>
    </row>
    <row r="71" spans="1:23" s="26" customFormat="1">
      <c r="A71" s="27" t="s">
        <v>122</v>
      </c>
      <c r="B71" s="27" t="s">
        <v>69</v>
      </c>
      <c r="C71" s="23">
        <v>0</v>
      </c>
      <c r="D71" s="23">
        <v>0</v>
      </c>
      <c r="E71" s="23">
        <v>5.8481854999999997E-6</v>
      </c>
      <c r="F71" s="23">
        <v>5.7580870000000003E-6</v>
      </c>
      <c r="G71" s="23">
        <v>6.0465090000000001E-6</v>
      </c>
      <c r="H71" s="23">
        <v>6.6081759999999999E-6</v>
      </c>
      <c r="I71" s="23">
        <v>7.1797860000000003E-6</v>
      </c>
      <c r="J71" s="23">
        <v>7.7120809999999999E-6</v>
      </c>
      <c r="K71" s="23">
        <v>8.3892249999999993E-6</v>
      </c>
      <c r="L71" s="23">
        <v>9.1177170000000006E-6</v>
      </c>
      <c r="M71" s="23">
        <v>9.9280390000000005E-6</v>
      </c>
      <c r="N71" s="23">
        <v>1.0706992000000001E-5</v>
      </c>
      <c r="O71" s="23">
        <v>1.1388621E-5</v>
      </c>
      <c r="P71" s="23">
        <v>1.2285309E-5</v>
      </c>
      <c r="Q71" s="23">
        <v>1.8007015E-5</v>
      </c>
      <c r="R71" s="23">
        <v>2.0500241999999999E-5</v>
      </c>
      <c r="S71" s="23">
        <v>2.5260879999999901E-5</v>
      </c>
      <c r="T71" s="23">
        <v>2.5111364999999999E-5</v>
      </c>
      <c r="U71" s="23">
        <v>2.5316718E-5</v>
      </c>
      <c r="V71" s="23">
        <v>3.6241766999999999E-5</v>
      </c>
      <c r="W71" s="23">
        <v>3.5848625000000003E-5</v>
      </c>
    </row>
    <row r="72" spans="1:23" s="26" customFormat="1">
      <c r="A72" s="27" t="s">
        <v>122</v>
      </c>
      <c r="B72" s="27" t="s">
        <v>52</v>
      </c>
      <c r="C72" s="23">
        <v>2.5093997300000002</v>
      </c>
      <c r="D72" s="23">
        <v>4.4281925559999982</v>
      </c>
      <c r="E72" s="23">
        <v>6.3135907200000005</v>
      </c>
      <c r="F72" s="23">
        <v>7.6867526599999998</v>
      </c>
      <c r="G72" s="23">
        <v>9.4178699599999991</v>
      </c>
      <c r="H72" s="23">
        <v>11.56660842</v>
      </c>
      <c r="I72" s="23">
        <v>13.626090040000001</v>
      </c>
      <c r="J72" s="23">
        <v>14.50553908</v>
      </c>
      <c r="K72" s="23">
        <v>16.325705399999901</v>
      </c>
      <c r="L72" s="23">
        <v>18.169619699999998</v>
      </c>
      <c r="M72" s="23">
        <v>19.518839200000002</v>
      </c>
      <c r="N72" s="23">
        <v>19.927551039999898</v>
      </c>
      <c r="O72" s="23">
        <v>22.592179299999998</v>
      </c>
      <c r="P72" s="23">
        <v>23.227474659999899</v>
      </c>
      <c r="Q72" s="23">
        <v>25.289443499999997</v>
      </c>
      <c r="R72" s="23">
        <v>25.12306985</v>
      </c>
      <c r="S72" s="23">
        <v>23.765016399999901</v>
      </c>
      <c r="T72" s="23">
        <v>23.845852600000001</v>
      </c>
      <c r="U72" s="23">
        <v>24.283524539999998</v>
      </c>
      <c r="V72" s="23">
        <v>24.10306576</v>
      </c>
      <c r="W72" s="23">
        <v>24.583493700000002</v>
      </c>
    </row>
    <row r="73" spans="1:23" s="26" customFormat="1">
      <c r="A73" s="29" t="s">
        <v>118</v>
      </c>
      <c r="B73" s="29"/>
      <c r="C73" s="28">
        <v>8917.7330589148169</v>
      </c>
      <c r="D73" s="28">
        <v>8992.3999180850878</v>
      </c>
      <c r="E73" s="28">
        <v>7856.5445250626626</v>
      </c>
      <c r="F73" s="28">
        <v>7806.7081722717103</v>
      </c>
      <c r="G73" s="28">
        <v>7588.4568447008569</v>
      </c>
      <c r="H73" s="28">
        <v>8307.264110766062</v>
      </c>
      <c r="I73" s="28">
        <v>8300.568761891378</v>
      </c>
      <c r="J73" s="28">
        <v>7741.9982925017675</v>
      </c>
      <c r="K73" s="28">
        <v>7653.0779258395432</v>
      </c>
      <c r="L73" s="28">
        <v>7355.8306996187948</v>
      </c>
      <c r="M73" s="28">
        <v>7709.0383023024406</v>
      </c>
      <c r="N73" s="28">
        <v>7067.2231349219865</v>
      </c>
      <c r="O73" s="28">
        <v>6558.6917773883542</v>
      </c>
      <c r="P73" s="28">
        <v>6370.3690814252159</v>
      </c>
      <c r="Q73" s="28">
        <v>6325.1521885704278</v>
      </c>
      <c r="R73" s="28">
        <v>5784.7386901086065</v>
      </c>
      <c r="S73" s="28">
        <v>6772.1048576122112</v>
      </c>
      <c r="T73" s="28">
        <v>6598.3200839285664</v>
      </c>
      <c r="U73" s="28">
        <v>5736.8738101401213</v>
      </c>
      <c r="V73" s="28">
        <v>8002.3523520451927</v>
      </c>
      <c r="W73" s="28">
        <v>7954.3348309558532</v>
      </c>
    </row>
    <row r="74" spans="1:23" s="26" customFormat="1"/>
    <row r="75" spans="1:23" s="26" customFormat="1">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s="26" customFormat="1">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s="26" customFormat="1">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s="26" customFormat="1">
      <c r="A78" s="27" t="s">
        <v>123</v>
      </c>
      <c r="B78" s="27" t="s">
        <v>18</v>
      </c>
      <c r="C78" s="23">
        <v>3.8034844000000003E-6</v>
      </c>
      <c r="D78" s="23">
        <v>4.0163290000000002E-6</v>
      </c>
      <c r="E78" s="23">
        <v>4.3099295999999897E-6</v>
      </c>
      <c r="F78" s="23">
        <v>4.5413896999999997E-6</v>
      </c>
      <c r="G78" s="23">
        <v>4.6751537999999998E-6</v>
      </c>
      <c r="H78" s="23">
        <v>5.0126447E-6</v>
      </c>
      <c r="I78" s="23">
        <v>5.41895109999999E-6</v>
      </c>
      <c r="J78" s="23">
        <v>5.8397742999999999E-6</v>
      </c>
      <c r="K78" s="23">
        <v>6.3003339999999993E-6</v>
      </c>
      <c r="L78" s="23">
        <v>6.7851796999999995E-6</v>
      </c>
      <c r="M78" s="23">
        <v>7.3268510000000002E-6</v>
      </c>
      <c r="N78" s="23">
        <v>7.8912401999999992E-6</v>
      </c>
      <c r="O78" s="23">
        <v>8.5131927000000011E-6</v>
      </c>
      <c r="P78" s="23">
        <v>9.1472895000000009E-6</v>
      </c>
      <c r="Q78" s="23">
        <v>9.8699509999999912E-6</v>
      </c>
      <c r="R78" s="23">
        <v>1.066218E-5</v>
      </c>
      <c r="S78" s="23">
        <v>1.1499198499999999E-5</v>
      </c>
      <c r="T78" s="23">
        <v>1.2417353000000001E-5</v>
      </c>
      <c r="U78" s="23">
        <v>1.3447109E-5</v>
      </c>
      <c r="V78" s="23">
        <v>1.4434222999999991E-5</v>
      </c>
      <c r="W78" s="23">
        <v>1.5582831000000001E-5</v>
      </c>
    </row>
    <row r="79" spans="1:23" s="26" customFormat="1">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s="26" customFormat="1">
      <c r="A80" s="27" t="s">
        <v>123</v>
      </c>
      <c r="B80" s="27" t="s">
        <v>62</v>
      </c>
      <c r="C80" s="23">
        <v>2.1301371999999987E-6</v>
      </c>
      <c r="D80" s="23">
        <v>2.235679399999999E-6</v>
      </c>
      <c r="E80" s="23">
        <v>2.3828428499999988E-6</v>
      </c>
      <c r="F80" s="23">
        <v>2.5281021999999999E-6</v>
      </c>
      <c r="G80" s="23">
        <v>2.5899600999999978E-6</v>
      </c>
      <c r="H80" s="23">
        <v>2.8450748500000001E-6</v>
      </c>
      <c r="I80" s="23">
        <v>3.0652659000000005E-6</v>
      </c>
      <c r="J80" s="23">
        <v>3.2583575999999999E-6</v>
      </c>
      <c r="K80" s="23">
        <v>3.4695948E-6</v>
      </c>
      <c r="L80" s="23">
        <v>3.8372162999999997E-6</v>
      </c>
      <c r="M80" s="23">
        <v>4.1430506999999997E-6</v>
      </c>
      <c r="N80" s="23">
        <v>4.4333591000000001E-6</v>
      </c>
      <c r="O80" s="23">
        <v>4.7843155999999999E-6</v>
      </c>
      <c r="P80" s="23">
        <v>5.1518813000000001E-6</v>
      </c>
      <c r="Q80" s="23">
        <v>5.6246005E-6</v>
      </c>
      <c r="R80" s="23">
        <v>6.0074967999999999E-6</v>
      </c>
      <c r="S80" s="23">
        <v>6.4695219999999998E-6</v>
      </c>
      <c r="T80" s="23">
        <v>7.0304519999999901E-6</v>
      </c>
      <c r="U80" s="23">
        <v>7.5729016999999989E-6</v>
      </c>
      <c r="V80" s="23">
        <v>5.2027562999999897E-6</v>
      </c>
      <c r="W80" s="23">
        <v>5.6398967000000003E-6</v>
      </c>
    </row>
    <row r="81" spans="1:23" s="26" customFormat="1">
      <c r="A81" s="27" t="s">
        <v>123</v>
      </c>
      <c r="B81" s="27" t="s">
        <v>61</v>
      </c>
      <c r="C81" s="23">
        <v>7641.3269600000003</v>
      </c>
      <c r="D81" s="23">
        <v>8297.5003099999976</v>
      </c>
      <c r="E81" s="23">
        <v>8003.7595099999971</v>
      </c>
      <c r="F81" s="23">
        <v>8523.5103299999992</v>
      </c>
      <c r="G81" s="23">
        <v>8797.9708099999971</v>
      </c>
      <c r="H81" s="23">
        <v>5293.6508879060002</v>
      </c>
      <c r="I81" s="23">
        <v>4690.1434989649997</v>
      </c>
      <c r="J81" s="23">
        <v>4685.6930583139992</v>
      </c>
      <c r="K81" s="23">
        <v>4310.0717849299981</v>
      </c>
      <c r="L81" s="23">
        <v>4194.6062009700008</v>
      </c>
      <c r="M81" s="23">
        <v>3432.7569608439999</v>
      </c>
      <c r="N81" s="23">
        <v>3695.4708345159988</v>
      </c>
      <c r="O81" s="23">
        <v>3592.8012652119996</v>
      </c>
      <c r="P81" s="23">
        <v>3261.7567661789994</v>
      </c>
      <c r="Q81" s="23">
        <v>3080.4788004099992</v>
      </c>
      <c r="R81" s="23">
        <v>2741.793005856</v>
      </c>
      <c r="S81" s="23">
        <v>2970.798153372999</v>
      </c>
      <c r="T81" s="23">
        <v>2771.5787197470004</v>
      </c>
      <c r="U81" s="23">
        <v>2876.8138661399989</v>
      </c>
      <c r="V81" s="23">
        <v>2592.3229731349998</v>
      </c>
      <c r="W81" s="23">
        <v>2928.1685286799989</v>
      </c>
    </row>
    <row r="82" spans="1:23" s="26" customFormat="1">
      <c r="A82" s="27" t="s">
        <v>123</v>
      </c>
      <c r="B82" s="27" t="s">
        <v>65</v>
      </c>
      <c r="C82" s="23">
        <v>1780.8943989823351</v>
      </c>
      <c r="D82" s="23">
        <v>2021.9174703433791</v>
      </c>
      <c r="E82" s="23">
        <v>2460.4159770217379</v>
      </c>
      <c r="F82" s="23">
        <v>2968.775839143294</v>
      </c>
      <c r="G82" s="23">
        <v>3758.5468562420392</v>
      </c>
      <c r="H82" s="23">
        <v>4016.2435135774781</v>
      </c>
      <c r="I82" s="23">
        <v>4524.5094146202173</v>
      </c>
      <c r="J82" s="23">
        <v>4658.5358007152772</v>
      </c>
      <c r="K82" s="23">
        <v>5023.7489437039821</v>
      </c>
      <c r="L82" s="23">
        <v>5077.1152118952577</v>
      </c>
      <c r="M82" s="23">
        <v>5687.9543150266818</v>
      </c>
      <c r="N82" s="23">
        <v>5650.625611571154</v>
      </c>
      <c r="O82" s="23">
        <v>5886.269624579968</v>
      </c>
      <c r="P82" s="23">
        <v>6216.2607690532486</v>
      </c>
      <c r="Q82" s="23">
        <v>6495.3469245785946</v>
      </c>
      <c r="R82" s="23">
        <v>6851.1507850603448</v>
      </c>
      <c r="S82" s="23">
        <v>7135.629742712159</v>
      </c>
      <c r="T82" s="23">
        <v>7349.832460397477</v>
      </c>
      <c r="U82" s="23">
        <v>7232.9652169947003</v>
      </c>
      <c r="V82" s="23">
        <v>7398.049636124405</v>
      </c>
      <c r="W82" s="23">
        <v>7175.1182282436403</v>
      </c>
    </row>
    <row r="83" spans="1:23" s="26" customFormat="1">
      <c r="A83" s="27" t="s">
        <v>123</v>
      </c>
      <c r="B83" s="27" t="s">
        <v>64</v>
      </c>
      <c r="C83" s="23">
        <v>5.2586313E-7</v>
      </c>
      <c r="D83" s="23">
        <v>5.9037284999999997E-7</v>
      </c>
      <c r="E83" s="23">
        <v>9.4132479999999996E-7</v>
      </c>
      <c r="F83" s="23">
        <v>1.3751068000000001E-6</v>
      </c>
      <c r="G83" s="23">
        <v>4.7964859999999998E-6</v>
      </c>
      <c r="H83" s="23">
        <v>6.9807255999999996E-6</v>
      </c>
      <c r="I83" s="23">
        <v>1.3654992E-5</v>
      </c>
      <c r="J83" s="23">
        <v>1.3540885999999999E-5</v>
      </c>
      <c r="K83" s="23">
        <v>1.42444005E-5</v>
      </c>
      <c r="L83" s="23">
        <v>1.3774101E-5</v>
      </c>
      <c r="M83" s="23">
        <v>1.3566989000000001E-5</v>
      </c>
      <c r="N83" s="23">
        <v>1.3492563000000001E-5</v>
      </c>
      <c r="O83" s="23">
        <v>1.9337103E-5</v>
      </c>
      <c r="P83" s="23">
        <v>1.68702919999999E-5</v>
      </c>
      <c r="Q83" s="23">
        <v>3.0020050000000001E-5</v>
      </c>
      <c r="R83" s="23">
        <v>2.83628009999999E-5</v>
      </c>
      <c r="S83" s="23">
        <v>2.9010207000000001E-5</v>
      </c>
      <c r="T83" s="23">
        <v>3.0519009999999998E-5</v>
      </c>
      <c r="U83" s="23">
        <v>5.8862563E-5</v>
      </c>
      <c r="V83" s="23">
        <v>7.5289353999999999E-5</v>
      </c>
      <c r="W83" s="23">
        <v>7.5328963999999896E-5</v>
      </c>
    </row>
    <row r="84" spans="1:23" s="26" customFormat="1">
      <c r="A84" s="27" t="s">
        <v>123</v>
      </c>
      <c r="B84" s="27" t="s">
        <v>32</v>
      </c>
      <c r="C84" s="23">
        <v>7.9334029999999992E-6</v>
      </c>
      <c r="D84" s="23">
        <v>8.0562950000000008E-6</v>
      </c>
      <c r="E84" s="23">
        <v>8.0649380000000003E-6</v>
      </c>
      <c r="F84" s="23">
        <v>8.0752500000000003E-6</v>
      </c>
      <c r="G84" s="23">
        <v>8.3073399999999902E-6</v>
      </c>
      <c r="H84" s="23">
        <v>1.2276729E-5</v>
      </c>
      <c r="I84" s="23">
        <v>1.6866456000000002E-5</v>
      </c>
      <c r="J84" s="23">
        <v>1.9575531000000001E-5</v>
      </c>
      <c r="K84" s="23">
        <v>1.9662361999999999E-5</v>
      </c>
      <c r="L84" s="23">
        <v>3.7258967E-5</v>
      </c>
      <c r="M84" s="23">
        <v>3.7764486000000002E-5</v>
      </c>
      <c r="N84" s="23">
        <v>3.7797789999999998E-5</v>
      </c>
      <c r="O84" s="23">
        <v>3.7976475000000003E-5</v>
      </c>
      <c r="P84" s="23">
        <v>3.8253375999999901E-5</v>
      </c>
      <c r="Q84" s="23">
        <v>4.0286554999999998E-5</v>
      </c>
      <c r="R84" s="23">
        <v>4.4170720000000002E-5</v>
      </c>
      <c r="S84" s="23">
        <v>4.7746773000000001E-5</v>
      </c>
      <c r="T84" s="23">
        <v>5.1504627000000002E-5</v>
      </c>
      <c r="U84" s="23">
        <v>5.6186992999999997E-5</v>
      </c>
      <c r="V84" s="23">
        <v>6.1491070000000003E-5</v>
      </c>
      <c r="W84" s="23">
        <v>6.6196499999999995E-5</v>
      </c>
    </row>
    <row r="85" spans="1:23" s="26" customFormat="1">
      <c r="A85" s="27" t="s">
        <v>123</v>
      </c>
      <c r="B85" s="27" t="s">
        <v>69</v>
      </c>
      <c r="C85" s="23">
        <v>0</v>
      </c>
      <c r="D85" s="23">
        <v>0</v>
      </c>
      <c r="E85" s="23">
        <v>1.9919852999999902E-5</v>
      </c>
      <c r="F85" s="23">
        <v>2.1325221999999902E-5</v>
      </c>
      <c r="G85" s="23">
        <v>2.40677E-5</v>
      </c>
      <c r="H85" s="23">
        <v>2.7460208999999901E-5</v>
      </c>
      <c r="I85" s="23">
        <v>3.0039504E-5</v>
      </c>
      <c r="J85" s="23">
        <v>3.2368785E-5</v>
      </c>
      <c r="K85" s="23">
        <v>3.5184241E-5</v>
      </c>
      <c r="L85" s="23">
        <v>3.8101463999999996E-5</v>
      </c>
      <c r="M85" s="23">
        <v>4.1893420000000003E-5</v>
      </c>
      <c r="N85" s="23">
        <v>4.4920646000000004E-5</v>
      </c>
      <c r="O85" s="23">
        <v>4.8503559999999896E-5</v>
      </c>
      <c r="P85" s="23">
        <v>5.2920671999999898E-5</v>
      </c>
      <c r="Q85" s="23">
        <v>5.7510028999999901E-5</v>
      </c>
      <c r="R85" s="23">
        <v>6.2357539999999997E-5</v>
      </c>
      <c r="S85" s="23">
        <v>6.7055977E-5</v>
      </c>
      <c r="T85" s="23">
        <v>7.2719856999999997E-5</v>
      </c>
      <c r="U85" s="23">
        <v>7.8729966E-5</v>
      </c>
      <c r="V85" s="23">
        <v>8.5302935999999991E-5</v>
      </c>
      <c r="W85" s="23">
        <v>9.1906754999999989E-5</v>
      </c>
    </row>
    <row r="86" spans="1:23" s="26" customFormat="1">
      <c r="A86" s="27" t="s">
        <v>123</v>
      </c>
      <c r="B86" s="27" t="s">
        <v>52</v>
      </c>
      <c r="C86" s="23">
        <v>8.3831174999999994E-2</v>
      </c>
      <c r="D86" s="23">
        <v>0.16786326999999901</v>
      </c>
      <c r="E86" s="23">
        <v>0.17410377900000001</v>
      </c>
      <c r="F86" s="23">
        <v>0.15428862500000001</v>
      </c>
      <c r="G86" s="23">
        <v>0.38706736899999994</v>
      </c>
      <c r="H86" s="23">
        <v>0.68814727999999992</v>
      </c>
      <c r="I86" s="23">
        <v>0.99781231000000004</v>
      </c>
      <c r="J86" s="23">
        <v>1.1731675560000001</v>
      </c>
      <c r="K86" s="23">
        <v>1.3204839099999999</v>
      </c>
      <c r="L86" s="23">
        <v>1.423903546</v>
      </c>
      <c r="M86" s="23">
        <v>1.9505185299999999</v>
      </c>
      <c r="N86" s="23">
        <v>2.03238349</v>
      </c>
      <c r="O86" s="23">
        <v>2.0613978400000001</v>
      </c>
      <c r="P86" s="23">
        <v>2.0762588800000001</v>
      </c>
      <c r="Q86" s="23">
        <v>2.0745858400000001</v>
      </c>
      <c r="R86" s="23">
        <v>2.1561547999999999</v>
      </c>
      <c r="S86" s="23">
        <v>2.0259539849999899</v>
      </c>
      <c r="T86" s="23">
        <v>2.25260208</v>
      </c>
      <c r="U86" s="23">
        <v>2.2051469959999999</v>
      </c>
      <c r="V86" s="23">
        <v>2.1999071999999997</v>
      </c>
      <c r="W86" s="23">
        <v>2.2135745559999997</v>
      </c>
    </row>
    <row r="87" spans="1:23" s="26" customFormat="1">
      <c r="A87" s="29" t="s">
        <v>118</v>
      </c>
      <c r="B87" s="29"/>
      <c r="C87" s="28">
        <v>9422.2213654418192</v>
      </c>
      <c r="D87" s="28">
        <v>10319.417787185759</v>
      </c>
      <c r="E87" s="28">
        <v>10464.175494655832</v>
      </c>
      <c r="F87" s="28">
        <v>11492.286177587892</v>
      </c>
      <c r="G87" s="28">
        <v>12556.517678303637</v>
      </c>
      <c r="H87" s="28">
        <v>9309.8944163219221</v>
      </c>
      <c r="I87" s="28">
        <v>9214.6529357244253</v>
      </c>
      <c r="J87" s="28">
        <v>9344.228881668294</v>
      </c>
      <c r="K87" s="28">
        <v>9333.8207526483093</v>
      </c>
      <c r="L87" s="28">
        <v>9271.7214372617564</v>
      </c>
      <c r="M87" s="28">
        <v>9120.7113009075729</v>
      </c>
      <c r="N87" s="28">
        <v>9346.096471904315</v>
      </c>
      <c r="O87" s="28">
        <v>9479.0709224265793</v>
      </c>
      <c r="P87" s="28">
        <v>9478.0175664017097</v>
      </c>
      <c r="Q87" s="28">
        <v>9575.8257705031956</v>
      </c>
      <c r="R87" s="28">
        <v>9592.9438359488231</v>
      </c>
      <c r="S87" s="28">
        <v>10106.427943064085</v>
      </c>
      <c r="T87" s="28">
        <v>10121.411230111293</v>
      </c>
      <c r="U87" s="28">
        <v>10109.779163017272</v>
      </c>
      <c r="V87" s="28">
        <v>9990.3727041857383</v>
      </c>
      <c r="W87" s="28">
        <v>10103.286853475331</v>
      </c>
    </row>
    <row r="88" spans="1:23" s="26" customFormat="1">
      <c r="A88" s="7"/>
      <c r="B88" s="7"/>
      <c r="C88" s="7"/>
      <c r="D88" s="7"/>
      <c r="E88" s="7"/>
      <c r="F88" s="7"/>
      <c r="G88" s="7"/>
      <c r="H88" s="7"/>
      <c r="I88" s="7"/>
      <c r="J88" s="7"/>
      <c r="K88" s="7"/>
      <c r="L88" s="7"/>
      <c r="M88" s="7"/>
      <c r="N88" s="7"/>
      <c r="O88" s="7"/>
      <c r="P88" s="7"/>
      <c r="Q88" s="7"/>
      <c r="R88" s="7"/>
      <c r="S88" s="7"/>
      <c r="T88" s="7"/>
      <c r="U88" s="7"/>
      <c r="V88" s="7"/>
      <c r="W88" s="7"/>
    </row>
    <row r="89" spans="1:23" s="26" customFormat="1">
      <c r="A89" s="7"/>
      <c r="B89" s="7"/>
      <c r="C89" s="7"/>
      <c r="D89" s="7"/>
      <c r="E89" s="7"/>
      <c r="F89" s="7"/>
      <c r="G89" s="7"/>
      <c r="H89" s="7"/>
      <c r="I89" s="7"/>
      <c r="J89" s="7"/>
      <c r="K89" s="7"/>
      <c r="L89" s="7"/>
      <c r="M89" s="7"/>
      <c r="N89" s="7"/>
      <c r="O89" s="7"/>
      <c r="P89" s="7"/>
      <c r="Q89" s="7"/>
      <c r="R89" s="7"/>
      <c r="S89" s="7"/>
      <c r="T89" s="7"/>
      <c r="U89" s="7"/>
      <c r="V89" s="7"/>
      <c r="W89" s="7"/>
    </row>
    <row r="90" spans="1:23" s="26" customFormat="1" collapsed="1">
      <c r="A90" s="16" t="s">
        <v>124</v>
      </c>
      <c r="B90" s="7"/>
      <c r="C90" s="7"/>
      <c r="D90" s="7"/>
      <c r="E90" s="7"/>
      <c r="F90" s="7"/>
      <c r="G90" s="7"/>
      <c r="H90" s="7"/>
      <c r="I90" s="7"/>
      <c r="J90" s="7"/>
      <c r="K90" s="7"/>
      <c r="L90" s="7"/>
      <c r="M90" s="7"/>
      <c r="N90" s="7"/>
      <c r="O90" s="7"/>
      <c r="P90" s="7"/>
      <c r="Q90" s="7"/>
      <c r="R90" s="7"/>
      <c r="S90" s="7"/>
      <c r="T90" s="7"/>
      <c r="U90" s="7"/>
      <c r="V90" s="7"/>
      <c r="W90" s="7"/>
    </row>
    <row r="91" spans="1:23" s="26" customFormat="1">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s="26" customFormat="1">
      <c r="A92" s="27" t="s">
        <v>36</v>
      </c>
      <c r="B92" s="27" t="s">
        <v>66</v>
      </c>
      <c r="C92" s="23">
        <v>171.65654465806199</v>
      </c>
      <c r="D92" s="23">
        <v>183.83687754677888</v>
      </c>
      <c r="E92" s="23">
        <v>199.0602824124384</v>
      </c>
      <c r="F92" s="23">
        <v>219.81938327460438</v>
      </c>
      <c r="G92" s="23">
        <v>198.00921088844399</v>
      </c>
      <c r="H92" s="23">
        <v>208.32605233226539</v>
      </c>
      <c r="I92" s="23">
        <v>231.21817240225698</v>
      </c>
      <c r="J92" s="23">
        <v>218.88490491462187</v>
      </c>
      <c r="K92" s="23">
        <v>215.43255456956592</v>
      </c>
      <c r="L92" s="23">
        <v>222.4052497828599</v>
      </c>
      <c r="M92" s="23">
        <v>228.69635134176099</v>
      </c>
      <c r="N92" s="23">
        <v>224.40952565328098</v>
      </c>
      <c r="O92" s="23">
        <v>187.32142901291593</v>
      </c>
      <c r="P92" s="23">
        <v>151.92990857690299</v>
      </c>
      <c r="Q92" s="23">
        <v>348.91602537576205</v>
      </c>
      <c r="R92" s="23">
        <v>1071.3299021253479</v>
      </c>
      <c r="S92" s="23">
        <v>2979.6735401438964</v>
      </c>
      <c r="T92" s="23">
        <v>3012.7251354496752</v>
      </c>
      <c r="U92" s="23">
        <v>2994.0829510077347</v>
      </c>
      <c r="V92" s="23">
        <v>5797.9601571155199</v>
      </c>
      <c r="W92" s="23">
        <v>5819.3453840484599</v>
      </c>
    </row>
    <row r="93" spans="1:23" s="26" customFormat="1">
      <c r="A93" s="27" t="s">
        <v>36</v>
      </c>
      <c r="B93" s="27" t="s">
        <v>68</v>
      </c>
      <c r="C93" s="23">
        <v>247.450008</v>
      </c>
      <c r="D93" s="23">
        <v>424.72983899999991</v>
      </c>
      <c r="E93" s="23">
        <v>218.62374173725499</v>
      </c>
      <c r="F93" s="23">
        <v>1077.7319213759765</v>
      </c>
      <c r="G93" s="23">
        <v>3262.548632674192</v>
      </c>
      <c r="H93" s="23">
        <v>3211.6035801971266</v>
      </c>
      <c r="I93" s="23">
        <v>3221.4134775575963</v>
      </c>
      <c r="J93" s="23">
        <v>2504.6021039767156</v>
      </c>
      <c r="K93" s="23">
        <v>3689.920673240289</v>
      </c>
      <c r="L93" s="23">
        <v>4486.4233624028675</v>
      </c>
      <c r="M93" s="23">
        <v>4546.5244617671406</v>
      </c>
      <c r="N93" s="23">
        <v>5366.4469557451066</v>
      </c>
      <c r="O93" s="23">
        <v>4447.1648651913274</v>
      </c>
      <c r="P93" s="23">
        <v>4207.7211715110125</v>
      </c>
      <c r="Q93" s="23">
        <v>6157.7692005002891</v>
      </c>
      <c r="R93" s="23">
        <v>7384.5299399564301</v>
      </c>
      <c r="S93" s="23">
        <v>8071.1496565659199</v>
      </c>
      <c r="T93" s="23">
        <v>8523.8819944277875</v>
      </c>
      <c r="U93" s="23">
        <v>9621.2085763767464</v>
      </c>
      <c r="V93" s="23">
        <v>9215.4533607323228</v>
      </c>
      <c r="W93" s="23">
        <v>9380.0471938296687</v>
      </c>
    </row>
    <row r="94" spans="1:23" s="26" customFormat="1">
      <c r="A94" s="27" t="s">
        <v>36</v>
      </c>
      <c r="B94" s="27" t="s">
        <v>72</v>
      </c>
      <c r="C94" s="23">
        <v>14.486691883999983</v>
      </c>
      <c r="D94" s="23">
        <v>21.331325586999991</v>
      </c>
      <c r="E94" s="23">
        <v>25.023427519999988</v>
      </c>
      <c r="F94" s="23">
        <v>36.151740215999901</v>
      </c>
      <c r="G94" s="23">
        <v>42.981464597999988</v>
      </c>
      <c r="H94" s="23">
        <v>58.157346932999907</v>
      </c>
      <c r="I94" s="23">
        <v>79.561746816999985</v>
      </c>
      <c r="J94" s="23">
        <v>84.654060389999898</v>
      </c>
      <c r="K94" s="23">
        <v>94.276012559999899</v>
      </c>
      <c r="L94" s="23">
        <v>106.03475396999991</v>
      </c>
      <c r="M94" s="23">
        <v>133.83199757999989</v>
      </c>
      <c r="N94" s="23">
        <v>148.90394365399999</v>
      </c>
      <c r="O94" s="23">
        <v>178.44289542999996</v>
      </c>
      <c r="P94" s="23">
        <v>180.13055547999991</v>
      </c>
      <c r="Q94" s="23">
        <v>199.22095417999989</v>
      </c>
      <c r="R94" s="23">
        <v>212.94088320999998</v>
      </c>
      <c r="S94" s="23">
        <v>205.39926464999991</v>
      </c>
      <c r="T94" s="23">
        <v>207.58171685999997</v>
      </c>
      <c r="U94" s="23">
        <v>207.8255008399999</v>
      </c>
      <c r="V94" s="23">
        <v>213.6489664799999</v>
      </c>
      <c r="W94" s="23">
        <v>212.17368958999987</v>
      </c>
    </row>
    <row r="95" spans="1:23" s="26" customFormat="1">
      <c r="A95" s="7"/>
      <c r="B95" s="7"/>
      <c r="C95" s="7"/>
      <c r="D95" s="7"/>
      <c r="E95" s="7"/>
      <c r="F95" s="7"/>
      <c r="G95" s="7"/>
      <c r="H95" s="7"/>
      <c r="I95" s="7"/>
      <c r="J95" s="7"/>
      <c r="K95" s="7"/>
      <c r="L95" s="7"/>
      <c r="M95" s="7"/>
      <c r="N95" s="7"/>
      <c r="O95" s="7"/>
      <c r="P95" s="7"/>
      <c r="Q95" s="7"/>
      <c r="R95" s="7"/>
      <c r="S95" s="7"/>
      <c r="T95" s="7"/>
      <c r="U95" s="7"/>
      <c r="V95" s="7"/>
      <c r="W95" s="7"/>
    </row>
    <row r="96" spans="1:23" s="26" customFormat="1">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3" s="26" customFormat="1">
      <c r="A97" s="27" t="s">
        <v>119</v>
      </c>
      <c r="B97" s="27" t="s">
        <v>66</v>
      </c>
      <c r="C97" s="23">
        <v>8.9524109999999993E-6</v>
      </c>
      <c r="D97" s="23">
        <v>9.0262459999999992E-6</v>
      </c>
      <c r="E97" s="23">
        <v>8.9597020000000004E-6</v>
      </c>
      <c r="F97" s="23">
        <v>9.0293709999999993E-6</v>
      </c>
      <c r="G97" s="23">
        <v>9.0881509999999998E-6</v>
      </c>
      <c r="H97" s="23">
        <v>1.2481902E-5</v>
      </c>
      <c r="I97" s="23">
        <v>1.6513628000000001E-5</v>
      </c>
      <c r="J97" s="23">
        <v>1.8775434E-5</v>
      </c>
      <c r="K97" s="23">
        <v>1.9524608000000001E-5</v>
      </c>
      <c r="L97" s="23">
        <v>3.5365920000000001E-5</v>
      </c>
      <c r="M97" s="23">
        <v>3.6317159999999901E-5</v>
      </c>
      <c r="N97" s="23">
        <v>3.4523643999999901E-5</v>
      </c>
      <c r="O97" s="23">
        <v>3.4794990000000001E-5</v>
      </c>
      <c r="P97" s="23">
        <v>3.5393479999999998E-5</v>
      </c>
      <c r="Q97" s="23">
        <v>3.5979865000000002E-5</v>
      </c>
      <c r="R97" s="23">
        <v>3.3162607E-4</v>
      </c>
      <c r="S97" s="23">
        <v>3.094172E-4</v>
      </c>
      <c r="T97" s="23">
        <v>3.0422533999999998E-4</v>
      </c>
      <c r="U97" s="23">
        <v>3.0866859999999999E-4</v>
      </c>
      <c r="V97" s="23">
        <v>1172.0775000000001</v>
      </c>
      <c r="W97" s="23">
        <v>1129.5245</v>
      </c>
    </row>
    <row r="98" spans="1:23" s="26" customFormat="1">
      <c r="A98" s="27" t="s">
        <v>119</v>
      </c>
      <c r="B98" s="27" t="s">
        <v>68</v>
      </c>
      <c r="C98" s="23">
        <v>193.32328799999999</v>
      </c>
      <c r="D98" s="23">
        <v>340.2401789999999</v>
      </c>
      <c r="E98" s="23">
        <v>189.13660398399</v>
      </c>
      <c r="F98" s="23">
        <v>1027.7616334255581</v>
      </c>
      <c r="G98" s="23">
        <v>3259.276271154034</v>
      </c>
      <c r="H98" s="23">
        <v>3201.344401426999</v>
      </c>
      <c r="I98" s="23">
        <v>3196.7476472264111</v>
      </c>
      <c r="J98" s="23">
        <v>2493.903445607657</v>
      </c>
      <c r="K98" s="23">
        <v>3547.3043857176767</v>
      </c>
      <c r="L98" s="23">
        <v>4248.9880651251169</v>
      </c>
      <c r="M98" s="23">
        <v>4271.521326918064</v>
      </c>
      <c r="N98" s="23">
        <v>5105.5971564328493</v>
      </c>
      <c r="O98" s="23">
        <v>4214.8799865210076</v>
      </c>
      <c r="P98" s="23">
        <v>3903.5871364813884</v>
      </c>
      <c r="Q98" s="23">
        <v>5771.494416942417</v>
      </c>
      <c r="R98" s="23">
        <v>6661.6564437301531</v>
      </c>
      <c r="S98" s="23">
        <v>6333.952654619201</v>
      </c>
      <c r="T98" s="23">
        <v>6533.2187810924106</v>
      </c>
      <c r="U98" s="23">
        <v>7613.6550025780243</v>
      </c>
      <c r="V98" s="23">
        <v>7304.3607311306196</v>
      </c>
      <c r="W98" s="23">
        <v>7275.3206676688696</v>
      </c>
    </row>
    <row r="99" spans="1:23" s="26" customFormat="1">
      <c r="A99" s="27" t="s">
        <v>119</v>
      </c>
      <c r="B99" s="27" t="s">
        <v>72</v>
      </c>
      <c r="C99" s="23">
        <v>7.3240909400000005</v>
      </c>
      <c r="D99" s="23">
        <v>9.8197144999999999</v>
      </c>
      <c r="E99" s="23">
        <v>10.19207471999999</v>
      </c>
      <c r="F99" s="23">
        <v>14.004295999999901</v>
      </c>
      <c r="G99" s="23">
        <v>17.70234524</v>
      </c>
      <c r="H99" s="23">
        <v>24.974509599999898</v>
      </c>
      <c r="I99" s="23">
        <v>32.003025799999996</v>
      </c>
      <c r="J99" s="23">
        <v>33.193818999999898</v>
      </c>
      <c r="K99" s="23">
        <v>34.742653399999988</v>
      </c>
      <c r="L99" s="23">
        <v>40.157337399999896</v>
      </c>
      <c r="M99" s="23">
        <v>49.099966699999904</v>
      </c>
      <c r="N99" s="23">
        <v>55.784738400000002</v>
      </c>
      <c r="O99" s="23">
        <v>67.268298599999994</v>
      </c>
      <c r="P99" s="23">
        <v>65.827430000000007</v>
      </c>
      <c r="Q99" s="23">
        <v>68.749556600000005</v>
      </c>
      <c r="R99" s="23">
        <v>80.684034999999994</v>
      </c>
      <c r="S99" s="23">
        <v>78.845112799999981</v>
      </c>
      <c r="T99" s="23">
        <v>76.724672699999999</v>
      </c>
      <c r="U99" s="23">
        <v>75.983302199999997</v>
      </c>
      <c r="V99" s="23">
        <v>80.906789799999999</v>
      </c>
      <c r="W99" s="23">
        <v>79.065616299999988</v>
      </c>
    </row>
    <row r="100" spans="1:23" s="26" customFormat="1">
      <c r="A100" s="7"/>
      <c r="B100" s="7"/>
      <c r="C100" s="7"/>
      <c r="D100" s="7"/>
      <c r="E100" s="7"/>
      <c r="F100" s="7"/>
      <c r="G100" s="7"/>
      <c r="H100" s="7"/>
      <c r="I100" s="7"/>
      <c r="J100" s="7"/>
      <c r="K100" s="7"/>
      <c r="L100" s="7"/>
      <c r="M100" s="7"/>
      <c r="N100" s="7"/>
      <c r="O100" s="7"/>
      <c r="P100" s="7"/>
      <c r="Q100" s="7"/>
      <c r="R100" s="7"/>
      <c r="S100" s="7"/>
      <c r="T100" s="7"/>
      <c r="U100" s="7"/>
      <c r="V100" s="7"/>
      <c r="W100" s="7"/>
    </row>
    <row r="101" spans="1:23" s="26" customFormat="1">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3" s="26" customFormat="1">
      <c r="A102" s="27" t="s">
        <v>120</v>
      </c>
      <c r="B102" s="27" t="s">
        <v>66</v>
      </c>
      <c r="C102" s="23">
        <v>34.264129031080998</v>
      </c>
      <c r="D102" s="23">
        <v>34.981737161022998</v>
      </c>
      <c r="E102" s="23">
        <v>33.753923203703501</v>
      </c>
      <c r="F102" s="23">
        <v>32.900403248190997</v>
      </c>
      <c r="G102" s="23">
        <v>30.212324319044999</v>
      </c>
      <c r="H102" s="23">
        <v>31.387588024327997</v>
      </c>
      <c r="I102" s="23">
        <v>31.014675344391001</v>
      </c>
      <c r="J102" s="23">
        <v>35.721985888855905</v>
      </c>
      <c r="K102" s="23">
        <v>33.150132794054002</v>
      </c>
      <c r="L102" s="23">
        <v>34.165867741230002</v>
      </c>
      <c r="M102" s="23">
        <v>35.061210397209997</v>
      </c>
      <c r="N102" s="23">
        <v>34.277954753783995</v>
      </c>
      <c r="O102" s="23">
        <v>34.263279200010004</v>
      </c>
      <c r="P102" s="23">
        <v>32.382169826594996</v>
      </c>
      <c r="Q102" s="23">
        <v>39.992732713935006</v>
      </c>
      <c r="R102" s="23">
        <v>39.672288891703005</v>
      </c>
      <c r="S102" s="23">
        <v>39.471212179424001</v>
      </c>
      <c r="T102" s="23">
        <v>39.705594228114997</v>
      </c>
      <c r="U102" s="23">
        <v>40.136166964114999</v>
      </c>
      <c r="V102" s="23">
        <v>39.212452790300006</v>
      </c>
      <c r="W102" s="23">
        <v>37.919020331600002</v>
      </c>
    </row>
    <row r="103" spans="1:23" s="26" customFormat="1">
      <c r="A103" s="27" t="s">
        <v>120</v>
      </c>
      <c r="B103" s="27" t="s">
        <v>68</v>
      </c>
      <c r="C103" s="23">
        <v>54.126719999999999</v>
      </c>
      <c r="D103" s="23">
        <v>84.489660000000001</v>
      </c>
      <c r="E103" s="23">
        <v>29.487095612704</v>
      </c>
      <c r="F103" s="23">
        <v>49.970243278649995</v>
      </c>
      <c r="G103" s="23">
        <v>3.2723124994700004</v>
      </c>
      <c r="H103" s="23">
        <v>10.259123707336499</v>
      </c>
      <c r="I103" s="23">
        <v>24.665769639158</v>
      </c>
      <c r="J103" s="23">
        <v>10.698592488585</v>
      </c>
      <c r="K103" s="23">
        <v>142.61621399808701</v>
      </c>
      <c r="L103" s="23">
        <v>237.43521524156051</v>
      </c>
      <c r="M103" s="23">
        <v>275.003036528922</v>
      </c>
      <c r="N103" s="23">
        <v>260.849687784114</v>
      </c>
      <c r="O103" s="23">
        <v>232.284749135509</v>
      </c>
      <c r="P103" s="23">
        <v>304.13390072904497</v>
      </c>
      <c r="Q103" s="23">
        <v>386.27437287248</v>
      </c>
      <c r="R103" s="23">
        <v>659.12452558424002</v>
      </c>
      <c r="S103" s="23">
        <v>915.53233655625195</v>
      </c>
      <c r="T103" s="23">
        <v>1126.3077409988</v>
      </c>
      <c r="U103" s="23">
        <v>1124.9073437918421</v>
      </c>
      <c r="V103" s="23">
        <v>942.52051750740998</v>
      </c>
      <c r="W103" s="23">
        <v>1109.4171666929299</v>
      </c>
    </row>
    <row r="104" spans="1:23" s="26" customFormat="1">
      <c r="A104" s="27" t="s">
        <v>120</v>
      </c>
      <c r="B104" s="27" t="s">
        <v>72</v>
      </c>
      <c r="C104" s="23">
        <v>2.0799012600000002</v>
      </c>
      <c r="D104" s="23">
        <v>2.6002526600000002</v>
      </c>
      <c r="E104" s="23">
        <v>3.1191571300000001</v>
      </c>
      <c r="F104" s="23">
        <v>4.1394110999999993</v>
      </c>
      <c r="G104" s="23">
        <v>5.86224863999999</v>
      </c>
      <c r="H104" s="23">
        <v>7.6971387</v>
      </c>
      <c r="I104" s="23">
        <v>10.243130199999998</v>
      </c>
      <c r="J104" s="23">
        <v>11.75450805</v>
      </c>
      <c r="K104" s="23">
        <v>13.0486662</v>
      </c>
      <c r="L104" s="23">
        <v>13.75721867</v>
      </c>
      <c r="M104" s="23">
        <v>18.56772123</v>
      </c>
      <c r="N104" s="23">
        <v>21.04504489999999</v>
      </c>
      <c r="O104" s="23">
        <v>23.772054799999999</v>
      </c>
      <c r="P104" s="23">
        <v>24.113399700000002</v>
      </c>
      <c r="Q104" s="23">
        <v>32.111549299999901</v>
      </c>
      <c r="R104" s="23">
        <v>32.391596199999995</v>
      </c>
      <c r="S104" s="23">
        <v>35.3303473</v>
      </c>
      <c r="T104" s="23">
        <v>35.897603399999994</v>
      </c>
      <c r="U104" s="23">
        <v>37.255130900000005</v>
      </c>
      <c r="V104" s="23">
        <v>37.060108100000001</v>
      </c>
      <c r="W104" s="23">
        <v>35.566424899999987</v>
      </c>
    </row>
    <row r="106" spans="1:23">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3">
      <c r="A107" s="27" t="s">
        <v>121</v>
      </c>
      <c r="B107" s="27" t="s">
        <v>66</v>
      </c>
      <c r="C107" s="23">
        <v>28.22080286766149</v>
      </c>
      <c r="D107" s="23">
        <v>32.938418680585897</v>
      </c>
      <c r="E107" s="23">
        <v>31.934334608051</v>
      </c>
      <c r="F107" s="23">
        <v>51.905120162629892</v>
      </c>
      <c r="G107" s="23">
        <v>33.739875361681996</v>
      </c>
      <c r="H107" s="23">
        <v>39.912393910157903</v>
      </c>
      <c r="I107" s="23">
        <v>58.048586748866001</v>
      </c>
      <c r="J107" s="23">
        <v>52.48829342738</v>
      </c>
      <c r="K107" s="23">
        <v>53.751193478118005</v>
      </c>
      <c r="L107" s="23">
        <v>55.697916479217895</v>
      </c>
      <c r="M107" s="23">
        <v>57.405654577218002</v>
      </c>
      <c r="N107" s="23">
        <v>57.121036125653994</v>
      </c>
      <c r="O107" s="23">
        <v>12.496085510286001</v>
      </c>
      <c r="P107" s="23">
        <v>12.048626990616</v>
      </c>
      <c r="Q107" s="23">
        <v>12.330456946909999</v>
      </c>
      <c r="R107" s="23">
        <v>12.32372706055</v>
      </c>
      <c r="S107" s="23">
        <v>1260.3769895999999</v>
      </c>
      <c r="T107" s="23">
        <v>1285.1257894</v>
      </c>
      <c r="U107" s="23">
        <v>1281.8536859999999</v>
      </c>
      <c r="V107" s="23">
        <v>1708.6931424000002</v>
      </c>
      <c r="W107" s="23">
        <v>1754.6220619999999</v>
      </c>
    </row>
    <row r="108" spans="1:23">
      <c r="A108" s="27" t="s">
        <v>121</v>
      </c>
      <c r="B108" s="27" t="s">
        <v>68</v>
      </c>
      <c r="C108" s="23">
        <v>0</v>
      </c>
      <c r="D108" s="23">
        <v>0</v>
      </c>
      <c r="E108" s="23">
        <v>9.8614349999999992E-6</v>
      </c>
      <c r="F108" s="23">
        <v>1.0803242999999999E-5</v>
      </c>
      <c r="G108" s="23">
        <v>1.1371727E-5</v>
      </c>
      <c r="H108" s="23">
        <v>1.2481902E-5</v>
      </c>
      <c r="I108" s="23">
        <v>1.4131099999999999E-5</v>
      </c>
      <c r="J108" s="23">
        <v>1.5794241000000001E-5</v>
      </c>
      <c r="K108" s="23">
        <v>1.9030127E-5</v>
      </c>
      <c r="L108" s="23">
        <v>2.3021961000000001E-5</v>
      </c>
      <c r="M108" s="23">
        <v>3.3524752999999999E-5</v>
      </c>
      <c r="N108" s="23">
        <v>4.1969160000000002E-5</v>
      </c>
      <c r="O108" s="23">
        <v>5.4672712999999998E-5</v>
      </c>
      <c r="P108" s="23">
        <v>5.2779486999999901E-5</v>
      </c>
      <c r="Q108" s="23">
        <v>3.1630826E-4</v>
      </c>
      <c r="R108" s="23">
        <v>63.748866999999997</v>
      </c>
      <c r="S108" s="23">
        <v>821.66454999999996</v>
      </c>
      <c r="T108" s="23">
        <v>864.35535000000004</v>
      </c>
      <c r="U108" s="23">
        <v>882.64610000000005</v>
      </c>
      <c r="V108" s="23">
        <v>968.57195999999999</v>
      </c>
      <c r="W108" s="23">
        <v>995.30920000000003</v>
      </c>
    </row>
    <row r="109" spans="1:23">
      <c r="A109" s="27" t="s">
        <v>121</v>
      </c>
      <c r="B109" s="27" t="s">
        <v>72</v>
      </c>
      <c r="C109" s="23">
        <v>1.9702065199999901</v>
      </c>
      <c r="D109" s="23">
        <v>3.3808728899999898</v>
      </c>
      <c r="E109" s="23">
        <v>3.9392983899999998</v>
      </c>
      <c r="F109" s="23">
        <v>8.577341999999998</v>
      </c>
      <c r="G109" s="23">
        <v>7.6452863000000004</v>
      </c>
      <c r="H109" s="23">
        <v>10.80023622</v>
      </c>
      <c r="I109" s="23">
        <v>19.726729299999999</v>
      </c>
      <c r="J109" s="23">
        <v>20.92426326</v>
      </c>
      <c r="K109" s="23">
        <v>25.259203099999901</v>
      </c>
      <c r="L109" s="23">
        <v>28.649183600000001</v>
      </c>
      <c r="M109" s="23">
        <v>40.357953300000005</v>
      </c>
      <c r="N109" s="23">
        <v>45.696444900000003</v>
      </c>
      <c r="O109" s="23">
        <v>57.837948199999985</v>
      </c>
      <c r="P109" s="23">
        <v>59.842331399999907</v>
      </c>
      <c r="Q109" s="23">
        <v>65.526455999999996</v>
      </c>
      <c r="R109" s="23">
        <v>67.11500740000001</v>
      </c>
      <c r="S109" s="23">
        <v>60.277203799999903</v>
      </c>
      <c r="T109" s="23">
        <v>63.573505699999984</v>
      </c>
      <c r="U109" s="23">
        <v>62.85552289999989</v>
      </c>
      <c r="V109" s="23">
        <v>64.058078899999998</v>
      </c>
      <c r="W109" s="23">
        <v>65.433399999999892</v>
      </c>
    </row>
    <row r="111" spans="1:23">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3">
      <c r="A112" s="27" t="s">
        <v>122</v>
      </c>
      <c r="B112" s="27" t="s">
        <v>66</v>
      </c>
      <c r="C112" s="23">
        <v>109.17159400883051</v>
      </c>
      <c r="D112" s="23">
        <v>115.91670273120799</v>
      </c>
      <c r="E112" s="23">
        <v>133.3720056841689</v>
      </c>
      <c r="F112" s="23">
        <v>135.01384086446748</v>
      </c>
      <c r="G112" s="23">
        <v>134.056991862931</v>
      </c>
      <c r="H112" s="23">
        <v>137.02604275626049</v>
      </c>
      <c r="I112" s="23">
        <v>142.15487296590999</v>
      </c>
      <c r="J112" s="23">
        <v>130.67458265280797</v>
      </c>
      <c r="K112" s="23">
        <v>128.53118449370291</v>
      </c>
      <c r="L112" s="23">
        <v>132.54138419100499</v>
      </c>
      <c r="M112" s="23">
        <v>136.22940341581</v>
      </c>
      <c r="N112" s="23">
        <v>133.010453576609</v>
      </c>
      <c r="O112" s="23">
        <v>140.56198262168292</v>
      </c>
      <c r="P112" s="23">
        <v>107.499029132874</v>
      </c>
      <c r="Q112" s="23">
        <v>296.59275000000002</v>
      </c>
      <c r="R112" s="23">
        <v>1019.3335</v>
      </c>
      <c r="S112" s="23">
        <v>1679.8249699999999</v>
      </c>
      <c r="T112" s="23">
        <v>1687.893384</v>
      </c>
      <c r="U112" s="23">
        <v>1672.0927199999999</v>
      </c>
      <c r="V112" s="23">
        <v>2877.9769859999997</v>
      </c>
      <c r="W112" s="23">
        <v>2897.27972</v>
      </c>
    </row>
    <row r="113" spans="1:23">
      <c r="A113" s="27" t="s">
        <v>122</v>
      </c>
      <c r="B113" s="27" t="s">
        <v>68</v>
      </c>
      <c r="C113" s="23">
        <v>0</v>
      </c>
      <c r="D113" s="23">
        <v>0</v>
      </c>
      <c r="E113" s="23">
        <v>7.3153359999999901E-6</v>
      </c>
      <c r="F113" s="23">
        <v>7.2065530000000004E-6</v>
      </c>
      <c r="G113" s="23">
        <v>7.5572939999999999E-6</v>
      </c>
      <c r="H113" s="23">
        <v>8.2565559999999995E-6</v>
      </c>
      <c r="I113" s="23">
        <v>8.9871969999999994E-6</v>
      </c>
      <c r="J113" s="23">
        <v>9.6316329999999997E-6</v>
      </c>
      <c r="K113" s="23">
        <v>1.0497836999999999E-5</v>
      </c>
      <c r="L113" s="23">
        <v>1.1391538999999999E-5</v>
      </c>
      <c r="M113" s="23">
        <v>1.24118815E-5</v>
      </c>
      <c r="N113" s="23">
        <v>1.3389409000000001E-5</v>
      </c>
      <c r="O113" s="23">
        <v>1.4232795E-5</v>
      </c>
      <c r="P113" s="23">
        <v>1.5353222000000001E-5</v>
      </c>
      <c r="Q113" s="23">
        <v>2.250599E-5</v>
      </c>
      <c r="R113" s="23">
        <v>2.5641235E-5</v>
      </c>
      <c r="S113" s="23">
        <v>3.1588843000000003E-5</v>
      </c>
      <c r="T113" s="23">
        <v>3.1411197E-5</v>
      </c>
      <c r="U113" s="23">
        <v>3.1597872000000001E-5</v>
      </c>
      <c r="V113" s="23">
        <v>4.5410169999999999E-5</v>
      </c>
      <c r="W113" s="23">
        <v>4.4685056999999999E-5</v>
      </c>
    </row>
    <row r="114" spans="1:23">
      <c r="A114" s="27" t="s">
        <v>122</v>
      </c>
      <c r="B114" s="27" t="s">
        <v>72</v>
      </c>
      <c r="C114" s="23">
        <v>3.0118758099999901</v>
      </c>
      <c r="D114" s="23">
        <v>5.3278349</v>
      </c>
      <c r="E114" s="23">
        <v>7.5648578000000004</v>
      </c>
      <c r="F114" s="23">
        <v>9.2453813</v>
      </c>
      <c r="G114" s="23">
        <v>11.307293660000001</v>
      </c>
      <c r="H114" s="23">
        <v>13.859615030000001</v>
      </c>
      <c r="I114" s="23">
        <v>16.387162230000001</v>
      </c>
      <c r="J114" s="23">
        <v>17.377477599999999</v>
      </c>
      <c r="K114" s="23">
        <v>19.63794266</v>
      </c>
      <c r="L114" s="23">
        <v>21.76464447</v>
      </c>
      <c r="M114" s="23">
        <v>23.460716349999998</v>
      </c>
      <c r="N114" s="23">
        <v>23.934703899999999</v>
      </c>
      <c r="O114" s="23">
        <v>27.09835416</v>
      </c>
      <c r="P114" s="23">
        <v>27.84574014</v>
      </c>
      <c r="Q114" s="23">
        <v>30.353341499999999</v>
      </c>
      <c r="R114" s="23">
        <v>30.153653500000001</v>
      </c>
      <c r="S114" s="23">
        <v>28.523667100000001</v>
      </c>
      <c r="T114" s="23">
        <v>28.681297700000002</v>
      </c>
      <c r="U114" s="23">
        <v>29.085393150000002</v>
      </c>
      <c r="V114" s="23">
        <v>28.9789647999999</v>
      </c>
      <c r="W114" s="23">
        <v>29.456477699999997</v>
      </c>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9.7980780000000001E-6</v>
      </c>
      <c r="D117" s="23">
        <v>9.9477160000000001E-6</v>
      </c>
      <c r="E117" s="23">
        <v>9.9568129999999998E-6</v>
      </c>
      <c r="F117" s="23">
        <v>9.9699450000000006E-6</v>
      </c>
      <c r="G117" s="23">
        <v>1.0256635E-5</v>
      </c>
      <c r="H117" s="23">
        <v>1.5159616999999999E-5</v>
      </c>
      <c r="I117" s="23">
        <v>2.0829461999999899E-5</v>
      </c>
      <c r="J117" s="23">
        <v>2.4170144000000001E-5</v>
      </c>
      <c r="K117" s="23">
        <v>2.4279083E-5</v>
      </c>
      <c r="L117" s="23">
        <v>4.6005487000000003E-5</v>
      </c>
      <c r="M117" s="23">
        <v>4.6634363000000001E-5</v>
      </c>
      <c r="N117" s="23">
        <v>4.6673589999999999E-5</v>
      </c>
      <c r="O117" s="23">
        <v>4.6885947E-5</v>
      </c>
      <c r="P117" s="23">
        <v>4.7233337999999998E-5</v>
      </c>
      <c r="Q117" s="23">
        <v>4.9735051999999898E-5</v>
      </c>
      <c r="R117" s="23">
        <v>5.4547025E-5</v>
      </c>
      <c r="S117" s="23">
        <v>5.8947272999999997E-5</v>
      </c>
      <c r="T117" s="23">
        <v>6.3596219999999994E-5</v>
      </c>
      <c r="U117" s="23">
        <v>6.9375019999999994E-5</v>
      </c>
      <c r="V117" s="23">
        <v>7.5925220000000004E-5</v>
      </c>
      <c r="W117" s="23">
        <v>8.1716859999999994E-5</v>
      </c>
    </row>
    <row r="118" spans="1:23">
      <c r="A118" s="27" t="s">
        <v>123</v>
      </c>
      <c r="B118" s="27" t="s">
        <v>68</v>
      </c>
      <c r="C118" s="23">
        <v>0</v>
      </c>
      <c r="D118" s="23">
        <v>0</v>
      </c>
      <c r="E118" s="23">
        <v>2.4963789999999999E-5</v>
      </c>
      <c r="F118" s="23">
        <v>2.66619724999999E-5</v>
      </c>
      <c r="G118" s="23">
        <v>3.0091666999999998E-5</v>
      </c>
      <c r="H118" s="23">
        <v>3.4324333000000003E-5</v>
      </c>
      <c r="I118" s="23">
        <v>3.7573729999999998E-5</v>
      </c>
      <c r="J118" s="23">
        <v>4.0454599999999896E-5</v>
      </c>
      <c r="K118" s="23">
        <v>4.3996560999999998E-5</v>
      </c>
      <c r="L118" s="23">
        <v>4.7622689999999898E-5</v>
      </c>
      <c r="M118" s="23">
        <v>5.2383519999999999E-5</v>
      </c>
      <c r="N118" s="23">
        <v>5.6169573999999899E-5</v>
      </c>
      <c r="O118" s="23">
        <v>6.0629301999999896E-5</v>
      </c>
      <c r="P118" s="23">
        <v>6.6167869999999998E-5</v>
      </c>
      <c r="Q118" s="23">
        <v>7.1871141999999992E-5</v>
      </c>
      <c r="R118" s="23">
        <v>7.8000800999999996E-5</v>
      </c>
      <c r="S118" s="23">
        <v>8.3801623999999993E-5</v>
      </c>
      <c r="T118" s="23">
        <v>9.0925380000000001E-5</v>
      </c>
      <c r="U118" s="23">
        <v>9.8409007000000012E-5</v>
      </c>
      <c r="V118" s="23">
        <v>1.06684124E-4</v>
      </c>
      <c r="W118" s="23">
        <v>1.147828119999999E-4</v>
      </c>
    </row>
    <row r="119" spans="1:23">
      <c r="A119" s="27" t="s">
        <v>123</v>
      </c>
      <c r="B119" s="27" t="s">
        <v>72</v>
      </c>
      <c r="C119" s="23">
        <v>0.10061735399999999</v>
      </c>
      <c r="D119" s="23">
        <v>0.20265063699999991</v>
      </c>
      <c r="E119" s="23">
        <v>0.20803948</v>
      </c>
      <c r="F119" s="23">
        <v>0.18530981600000002</v>
      </c>
      <c r="G119" s="23">
        <v>0.46429075799999986</v>
      </c>
      <c r="H119" s="23">
        <v>0.82584738299999993</v>
      </c>
      <c r="I119" s="23">
        <v>1.2016992869999901</v>
      </c>
      <c r="J119" s="23">
        <v>1.4039924800000001</v>
      </c>
      <c r="K119" s="23">
        <v>1.5875471999999999</v>
      </c>
      <c r="L119" s="23">
        <v>1.7063698300000001</v>
      </c>
      <c r="M119" s="23">
        <v>2.3456399999999999</v>
      </c>
      <c r="N119" s="23">
        <v>2.4430115540000004</v>
      </c>
      <c r="O119" s="23">
        <v>2.4662396699999998</v>
      </c>
      <c r="P119" s="23">
        <v>2.5016542400000001</v>
      </c>
      <c r="Q119" s="23">
        <v>2.4800507799999898</v>
      </c>
      <c r="R119" s="23">
        <v>2.5965911099999999</v>
      </c>
      <c r="S119" s="23">
        <v>2.4229336499999996</v>
      </c>
      <c r="T119" s="23">
        <v>2.70463736</v>
      </c>
      <c r="U119" s="23">
        <v>2.6461516899999999</v>
      </c>
      <c r="V119" s="23">
        <v>2.6450248799999998</v>
      </c>
      <c r="W119" s="23">
        <v>2.6517706900000002</v>
      </c>
    </row>
    <row r="120" spans="1:23" collapsed="1"/>
    <row r="122" spans="1:23" collapsed="1">
      <c r="A122" s="24" t="s">
        <v>125</v>
      </c>
    </row>
    <row r="123" spans="1:23">
      <c r="A123" s="17" t="s">
        <v>96</v>
      </c>
      <c r="B123" s="17" t="s">
        <v>97</v>
      </c>
      <c r="C123" s="17" t="s">
        <v>75</v>
      </c>
      <c r="D123" s="17" t="s">
        <v>98</v>
      </c>
      <c r="E123" s="17" t="s">
        <v>99</v>
      </c>
      <c r="F123" s="17" t="s">
        <v>100</v>
      </c>
      <c r="G123" s="17" t="s">
        <v>101</v>
      </c>
      <c r="H123" s="17" t="s">
        <v>102</v>
      </c>
      <c r="I123" s="17" t="s">
        <v>103</v>
      </c>
      <c r="J123" s="17" t="s">
        <v>104</v>
      </c>
      <c r="K123" s="17" t="s">
        <v>105</v>
      </c>
      <c r="L123" s="17" t="s">
        <v>106</v>
      </c>
      <c r="M123" s="17" t="s">
        <v>107</v>
      </c>
      <c r="N123" s="17" t="s">
        <v>108</v>
      </c>
      <c r="O123" s="17" t="s">
        <v>109</v>
      </c>
      <c r="P123" s="17" t="s">
        <v>110</v>
      </c>
      <c r="Q123" s="17" t="s">
        <v>111</v>
      </c>
      <c r="R123" s="17" t="s">
        <v>112</v>
      </c>
      <c r="S123" s="17" t="s">
        <v>113</v>
      </c>
      <c r="T123" s="17" t="s">
        <v>114</v>
      </c>
      <c r="U123" s="17" t="s">
        <v>115</v>
      </c>
      <c r="V123" s="17" t="s">
        <v>116</v>
      </c>
      <c r="W123" s="17" t="s">
        <v>117</v>
      </c>
    </row>
    <row r="124" spans="1:23">
      <c r="A124" s="27" t="s">
        <v>36</v>
      </c>
      <c r="B124" s="27" t="s">
        <v>22</v>
      </c>
      <c r="C124" s="23">
        <v>18416.655139265593</v>
      </c>
      <c r="D124" s="23">
        <v>19890.375104898405</v>
      </c>
      <c r="E124" s="23">
        <v>21470.972926500312</v>
      </c>
      <c r="F124" s="23">
        <v>20886.610931526167</v>
      </c>
      <c r="G124" s="23">
        <v>21808.885447562418</v>
      </c>
      <c r="H124" s="23">
        <v>23879.06364982083</v>
      </c>
      <c r="I124" s="23">
        <v>25505.153790634944</v>
      </c>
      <c r="J124" s="23">
        <v>25543.031556626593</v>
      </c>
      <c r="K124" s="23">
        <v>27497.185830874965</v>
      </c>
      <c r="L124" s="23">
        <v>29285.190759534384</v>
      </c>
      <c r="M124" s="23">
        <v>30344.132092209464</v>
      </c>
      <c r="N124" s="23">
        <v>31860.067145278252</v>
      </c>
      <c r="O124" s="23">
        <v>30284.500749968633</v>
      </c>
      <c r="P124" s="23">
        <v>30927.727040924961</v>
      </c>
      <c r="Q124" s="23">
        <v>33025.951464756385</v>
      </c>
      <c r="R124" s="23">
        <v>34335.97793998813</v>
      </c>
      <c r="S124" s="23">
        <v>33404.36595794584</v>
      </c>
      <c r="T124" s="23">
        <v>35459.379793167958</v>
      </c>
      <c r="U124" s="23">
        <v>37726.085661772937</v>
      </c>
      <c r="V124" s="23">
        <v>39046.901232495999</v>
      </c>
      <c r="W124" s="23">
        <v>40732.326679708887</v>
      </c>
    </row>
    <row r="125" spans="1:23">
      <c r="A125" s="27" t="s">
        <v>36</v>
      </c>
      <c r="B125" s="27" t="s">
        <v>73</v>
      </c>
      <c r="C125" s="23">
        <v>243.57299626289077</v>
      </c>
      <c r="D125" s="23">
        <v>287.91766935415706</v>
      </c>
      <c r="E125" s="23">
        <v>303.15029123597878</v>
      </c>
      <c r="F125" s="23">
        <v>325.69902806561458</v>
      </c>
      <c r="G125" s="23">
        <v>368.71843575562355</v>
      </c>
      <c r="H125" s="23">
        <v>409.54863106996737</v>
      </c>
      <c r="I125" s="23">
        <v>447.76154779884587</v>
      </c>
      <c r="J125" s="23">
        <v>430.06416658202329</v>
      </c>
      <c r="K125" s="23">
        <v>488.39846480186532</v>
      </c>
      <c r="L125" s="23">
        <v>509.25235925673798</v>
      </c>
      <c r="M125" s="23">
        <v>581.09161431804853</v>
      </c>
      <c r="N125" s="23">
        <v>653.32086064831458</v>
      </c>
      <c r="O125" s="23">
        <v>715.3873733665713</v>
      </c>
      <c r="P125" s="23">
        <v>762.70485612649236</v>
      </c>
      <c r="Q125" s="23">
        <v>788.16143098654686</v>
      </c>
      <c r="R125" s="23">
        <v>801.33910299144316</v>
      </c>
      <c r="S125" s="23">
        <v>736.5354658873581</v>
      </c>
      <c r="T125" s="23">
        <v>811.89129879380766</v>
      </c>
      <c r="U125" s="23">
        <v>823.60421277933096</v>
      </c>
      <c r="V125" s="23">
        <v>833.64489340228749</v>
      </c>
      <c r="W125" s="23">
        <v>843.04223361481559</v>
      </c>
    </row>
    <row r="126" spans="1:23">
      <c r="A126" s="27" t="s">
        <v>36</v>
      </c>
      <c r="B126" s="27" t="s">
        <v>74</v>
      </c>
      <c r="C126" s="23">
        <v>243.55900687197666</v>
      </c>
      <c r="D126" s="23">
        <v>288.03137286830946</v>
      </c>
      <c r="E126" s="23">
        <v>303.12989665578181</v>
      </c>
      <c r="F126" s="23">
        <v>325.98373632954991</v>
      </c>
      <c r="G126" s="23">
        <v>369.07942046350291</v>
      </c>
      <c r="H126" s="23">
        <v>409.40277106834782</v>
      </c>
      <c r="I126" s="23">
        <v>447.59998428435239</v>
      </c>
      <c r="J126" s="23">
        <v>430.21728576492939</v>
      </c>
      <c r="K126" s="23">
        <v>488.33859404993478</v>
      </c>
      <c r="L126" s="23">
        <v>507.93167076021251</v>
      </c>
      <c r="M126" s="23">
        <v>580.26731607829731</v>
      </c>
      <c r="N126" s="23">
        <v>652.98341092120313</v>
      </c>
      <c r="O126" s="23">
        <v>714.40120443642252</v>
      </c>
      <c r="P126" s="23">
        <v>760.98167089772539</v>
      </c>
      <c r="Q126" s="23">
        <v>787.84642126295046</v>
      </c>
      <c r="R126" s="23">
        <v>801.72582006187554</v>
      </c>
      <c r="S126" s="23">
        <v>735.74091716990256</v>
      </c>
      <c r="T126" s="23">
        <v>811.05969463446786</v>
      </c>
      <c r="U126" s="23">
        <v>821.05267798050727</v>
      </c>
      <c r="V126" s="23">
        <v>832.1813121745937</v>
      </c>
      <c r="W126" s="23">
        <v>842.20292916156825</v>
      </c>
    </row>
    <row r="128" spans="1:23">
      <c r="A128" s="17" t="s">
        <v>96</v>
      </c>
      <c r="B128" s="17" t="s">
        <v>97</v>
      </c>
      <c r="C128" s="17" t="s">
        <v>75</v>
      </c>
      <c r="D128" s="17" t="s">
        <v>98</v>
      </c>
      <c r="E128" s="17" t="s">
        <v>99</v>
      </c>
      <c r="F128" s="17" t="s">
        <v>100</v>
      </c>
      <c r="G128" s="17" t="s">
        <v>101</v>
      </c>
      <c r="H128" s="17" t="s">
        <v>102</v>
      </c>
      <c r="I128" s="17" t="s">
        <v>103</v>
      </c>
      <c r="J128" s="17" t="s">
        <v>104</v>
      </c>
      <c r="K128" s="17" t="s">
        <v>105</v>
      </c>
      <c r="L128" s="17" t="s">
        <v>106</v>
      </c>
      <c r="M128" s="17" t="s">
        <v>107</v>
      </c>
      <c r="N128" s="17" t="s">
        <v>108</v>
      </c>
      <c r="O128" s="17" t="s">
        <v>109</v>
      </c>
      <c r="P128" s="17" t="s">
        <v>110</v>
      </c>
      <c r="Q128" s="17" t="s">
        <v>111</v>
      </c>
      <c r="R128" s="17" t="s">
        <v>112</v>
      </c>
      <c r="S128" s="17" t="s">
        <v>113</v>
      </c>
      <c r="T128" s="17" t="s">
        <v>114</v>
      </c>
      <c r="U128" s="17" t="s">
        <v>115</v>
      </c>
      <c r="V128" s="17" t="s">
        <v>116</v>
      </c>
      <c r="W128" s="17" t="s">
        <v>117</v>
      </c>
    </row>
    <row r="129" spans="1:23">
      <c r="A129" s="27" t="s">
        <v>119</v>
      </c>
      <c r="B129" s="27" t="s">
        <v>22</v>
      </c>
      <c r="C129" s="23">
        <v>5278.0803424938949</v>
      </c>
      <c r="D129" s="23">
        <v>5655.5985037570899</v>
      </c>
      <c r="E129" s="23">
        <v>5780.9002750664513</v>
      </c>
      <c r="F129" s="23">
        <v>5584.277018060513</v>
      </c>
      <c r="G129" s="23">
        <v>5637.8501469541243</v>
      </c>
      <c r="H129" s="23">
        <v>6226.2272447642117</v>
      </c>
      <c r="I129" s="23">
        <v>6412.009210787859</v>
      </c>
      <c r="J129" s="23">
        <v>6372.7397388397485</v>
      </c>
      <c r="K129" s="23">
        <v>6612.8389307047037</v>
      </c>
      <c r="L129" s="23">
        <v>7169.189820825186</v>
      </c>
      <c r="M129" s="23">
        <v>7694.8920157259599</v>
      </c>
      <c r="N129" s="23">
        <v>7987.4243869790125</v>
      </c>
      <c r="O129" s="23">
        <v>7705.1364391410762</v>
      </c>
      <c r="P129" s="23">
        <v>7794.0119040347872</v>
      </c>
      <c r="Q129" s="23">
        <v>8541.5409956672556</v>
      </c>
      <c r="R129" s="23">
        <v>8763.7714161096628</v>
      </c>
      <c r="S129" s="23">
        <v>8608.4945812547085</v>
      </c>
      <c r="T129" s="23">
        <v>8824.8944243425922</v>
      </c>
      <c r="U129" s="23">
        <v>9517.8309511119314</v>
      </c>
      <c r="V129" s="23">
        <v>10223.940625041241</v>
      </c>
      <c r="W129" s="23">
        <v>10555.79989996863</v>
      </c>
    </row>
    <row r="130" spans="1:23">
      <c r="A130" s="27" t="s">
        <v>119</v>
      </c>
      <c r="B130" s="27" t="s">
        <v>73</v>
      </c>
      <c r="C130" s="23">
        <v>95.713903715426397</v>
      </c>
      <c r="D130" s="23">
        <v>107.689010817821</v>
      </c>
      <c r="E130" s="23">
        <v>110.19011667691601</v>
      </c>
      <c r="F130" s="23">
        <v>122.0404249617</v>
      </c>
      <c r="G130" s="23">
        <v>141.64724772578299</v>
      </c>
      <c r="H130" s="23">
        <v>158.12731826541199</v>
      </c>
      <c r="I130" s="23">
        <v>172.64762702307601</v>
      </c>
      <c r="J130" s="23">
        <v>165.18903711523501</v>
      </c>
      <c r="K130" s="23">
        <v>186.54244749157499</v>
      </c>
      <c r="L130" s="23">
        <v>194.10971774539701</v>
      </c>
      <c r="M130" s="23">
        <v>220.758324120027</v>
      </c>
      <c r="N130" s="23">
        <v>250.225657884291</v>
      </c>
      <c r="O130" s="23">
        <v>274.29125787857203</v>
      </c>
      <c r="P130" s="23">
        <v>291.87987936612001</v>
      </c>
      <c r="Q130" s="23">
        <v>301.38003697383402</v>
      </c>
      <c r="R130" s="23">
        <v>305.589600903384</v>
      </c>
      <c r="S130" s="23">
        <v>279.30797934849801</v>
      </c>
      <c r="T130" s="23">
        <v>304.81681441845302</v>
      </c>
      <c r="U130" s="23">
        <v>307.72954568905601</v>
      </c>
      <c r="V130" s="23">
        <v>309.97326839353201</v>
      </c>
      <c r="W130" s="23">
        <v>312.30646223089798</v>
      </c>
    </row>
    <row r="131" spans="1:23">
      <c r="A131" s="27" t="s">
        <v>119</v>
      </c>
      <c r="B131" s="27" t="s">
        <v>74</v>
      </c>
      <c r="C131" s="23">
        <v>95.719822136101001</v>
      </c>
      <c r="D131" s="23">
        <v>107.70356035351099</v>
      </c>
      <c r="E131" s="23">
        <v>110.19468254691201</v>
      </c>
      <c r="F131" s="23">
        <v>122.19463273932401</v>
      </c>
      <c r="G131" s="23">
        <v>141.77158350128201</v>
      </c>
      <c r="H131" s="23">
        <v>157.94287387183201</v>
      </c>
      <c r="I131" s="23">
        <v>172.60374336612901</v>
      </c>
      <c r="J131" s="23">
        <v>165.396699385944</v>
      </c>
      <c r="K131" s="23">
        <v>186.55461694176401</v>
      </c>
      <c r="L131" s="23">
        <v>193.45374517868899</v>
      </c>
      <c r="M131" s="23">
        <v>220.50967053098</v>
      </c>
      <c r="N131" s="23">
        <v>250.176334018641</v>
      </c>
      <c r="O131" s="23">
        <v>273.59037765058599</v>
      </c>
      <c r="P131" s="23">
        <v>291.23234826470201</v>
      </c>
      <c r="Q131" s="23">
        <v>301.08755990901102</v>
      </c>
      <c r="R131" s="23">
        <v>305.65493016913302</v>
      </c>
      <c r="S131" s="23">
        <v>279.13505929146999</v>
      </c>
      <c r="T131" s="23">
        <v>304.44580938304199</v>
      </c>
      <c r="U131" s="23">
        <v>306.70939980653299</v>
      </c>
      <c r="V131" s="23">
        <v>309.44696877677001</v>
      </c>
      <c r="W131" s="23">
        <v>312.01301894275002</v>
      </c>
    </row>
    <row r="133" spans="1:23">
      <c r="A133" s="17" t="s">
        <v>96</v>
      </c>
      <c r="B133" s="17" t="s">
        <v>97</v>
      </c>
      <c r="C133" s="17" t="s">
        <v>75</v>
      </c>
      <c r="D133" s="17" t="s">
        <v>98</v>
      </c>
      <c r="E133" s="17" t="s">
        <v>99</v>
      </c>
      <c r="F133" s="17" t="s">
        <v>100</v>
      </c>
      <c r="G133" s="17" t="s">
        <v>101</v>
      </c>
      <c r="H133" s="17" t="s">
        <v>102</v>
      </c>
      <c r="I133" s="17" t="s">
        <v>103</v>
      </c>
      <c r="J133" s="17" t="s">
        <v>104</v>
      </c>
      <c r="K133" s="17" t="s">
        <v>105</v>
      </c>
      <c r="L133" s="17" t="s">
        <v>106</v>
      </c>
      <c r="M133" s="17" t="s">
        <v>107</v>
      </c>
      <c r="N133" s="17" t="s">
        <v>108</v>
      </c>
      <c r="O133" s="17" t="s">
        <v>109</v>
      </c>
      <c r="P133" s="17" t="s">
        <v>110</v>
      </c>
      <c r="Q133" s="17" t="s">
        <v>111</v>
      </c>
      <c r="R133" s="17" t="s">
        <v>112</v>
      </c>
      <c r="S133" s="17" t="s">
        <v>113</v>
      </c>
      <c r="T133" s="17" t="s">
        <v>114</v>
      </c>
      <c r="U133" s="17" t="s">
        <v>115</v>
      </c>
      <c r="V133" s="17" t="s">
        <v>116</v>
      </c>
      <c r="W133" s="17" t="s">
        <v>117</v>
      </c>
    </row>
    <row r="134" spans="1:23">
      <c r="A134" s="27" t="s">
        <v>120</v>
      </c>
      <c r="B134" s="27" t="s">
        <v>22</v>
      </c>
      <c r="C134" s="23">
        <v>5920.4119274223458</v>
      </c>
      <c r="D134" s="23">
        <v>6373.104216659277</v>
      </c>
      <c r="E134" s="23">
        <v>6625.1980723174511</v>
      </c>
      <c r="F134" s="23">
        <v>6486.1466164344347</v>
      </c>
      <c r="G134" s="23">
        <v>6843.7722630914386</v>
      </c>
      <c r="H134" s="23">
        <v>7444.3432203943685</v>
      </c>
      <c r="I134" s="23">
        <v>7821.0204564335618</v>
      </c>
      <c r="J134" s="23">
        <v>7466.1332646317178</v>
      </c>
      <c r="K134" s="23">
        <v>8253.6546971662792</v>
      </c>
      <c r="L134" s="23">
        <v>8789.8106019832794</v>
      </c>
      <c r="M134" s="23">
        <v>9451.6360528846308</v>
      </c>
      <c r="N134" s="23">
        <v>9788.69234171879</v>
      </c>
      <c r="O134" s="23">
        <v>9582.7577406870605</v>
      </c>
      <c r="P134" s="23">
        <v>10035.492268589649</v>
      </c>
      <c r="Q134" s="23">
        <v>10787.200681782469</v>
      </c>
      <c r="R134" s="23">
        <v>11208.87473935719</v>
      </c>
      <c r="S134" s="23">
        <v>10547.130095993591</v>
      </c>
      <c r="T134" s="23">
        <v>11604.162955242911</v>
      </c>
      <c r="U134" s="23">
        <v>12303.791492556969</v>
      </c>
      <c r="V134" s="23">
        <v>13099.268095263989</v>
      </c>
      <c r="W134" s="23">
        <v>13393.196304214069</v>
      </c>
    </row>
    <row r="135" spans="1:23">
      <c r="A135" s="27" t="s">
        <v>120</v>
      </c>
      <c r="B135" s="27" t="s">
        <v>73</v>
      </c>
      <c r="C135" s="23">
        <v>42.673861696180502</v>
      </c>
      <c r="D135" s="23">
        <v>44.727812070175503</v>
      </c>
      <c r="E135" s="23">
        <v>44.764066871479997</v>
      </c>
      <c r="F135" s="23">
        <v>47.6476262381005</v>
      </c>
      <c r="G135" s="23">
        <v>56.468531748564097</v>
      </c>
      <c r="H135" s="23">
        <v>65.375622746918793</v>
      </c>
      <c r="I135" s="23">
        <v>72.955437599401705</v>
      </c>
      <c r="J135" s="23">
        <v>71.257107184579397</v>
      </c>
      <c r="K135" s="23">
        <v>81.612066189011003</v>
      </c>
      <c r="L135" s="23">
        <v>86.030423074279895</v>
      </c>
      <c r="M135" s="23">
        <v>101.154513709374</v>
      </c>
      <c r="N135" s="23">
        <v>115.379254390651</v>
      </c>
      <c r="O135" s="23">
        <v>125.454077885524</v>
      </c>
      <c r="P135" s="23">
        <v>134.215416626071</v>
      </c>
      <c r="Q135" s="23">
        <v>138.319205257573</v>
      </c>
      <c r="R135" s="23">
        <v>139.98063358674</v>
      </c>
      <c r="S135" s="23">
        <v>128.63526716517799</v>
      </c>
      <c r="T135" s="23">
        <v>142.041689389407</v>
      </c>
      <c r="U135" s="23">
        <v>145.10117100805601</v>
      </c>
      <c r="V135" s="23">
        <v>146.61096787045301</v>
      </c>
      <c r="W135" s="23">
        <v>148.133955306958</v>
      </c>
    </row>
    <row r="136" spans="1:23">
      <c r="A136" s="27" t="s">
        <v>120</v>
      </c>
      <c r="B136" s="27" t="s">
        <v>74</v>
      </c>
      <c r="C136" s="23">
        <v>42.688311271391299</v>
      </c>
      <c r="D136" s="23">
        <v>44.734030687203898</v>
      </c>
      <c r="E136" s="23">
        <v>44.727951642013998</v>
      </c>
      <c r="F136" s="23">
        <v>47.651385385612599</v>
      </c>
      <c r="G136" s="23">
        <v>56.51508836483</v>
      </c>
      <c r="H136" s="23">
        <v>65.353001007315299</v>
      </c>
      <c r="I136" s="23">
        <v>72.964075221973403</v>
      </c>
      <c r="J136" s="23">
        <v>71.276513776366997</v>
      </c>
      <c r="K136" s="23">
        <v>81.602246559056496</v>
      </c>
      <c r="L136" s="23">
        <v>85.896727856182906</v>
      </c>
      <c r="M136" s="23">
        <v>100.96822408026399</v>
      </c>
      <c r="N136" s="23">
        <v>115.24985887510699</v>
      </c>
      <c r="O136" s="23">
        <v>125.238100497426</v>
      </c>
      <c r="P136" s="23">
        <v>133.88511072710099</v>
      </c>
      <c r="Q136" s="23">
        <v>138.19432221032599</v>
      </c>
      <c r="R136" s="23">
        <v>139.99056256738101</v>
      </c>
      <c r="S136" s="23">
        <v>128.5427557429</v>
      </c>
      <c r="T136" s="23">
        <v>141.94224065071199</v>
      </c>
      <c r="U136" s="23">
        <v>144.67140911209501</v>
      </c>
      <c r="V136" s="23">
        <v>146.35507916695701</v>
      </c>
      <c r="W136" s="23">
        <v>148.00106457548</v>
      </c>
    </row>
    <row r="138" spans="1:23">
      <c r="A138" s="17" t="s">
        <v>96</v>
      </c>
      <c r="B138" s="17" t="s">
        <v>97</v>
      </c>
      <c r="C138" s="17" t="s">
        <v>75</v>
      </c>
      <c r="D138" s="17" t="s">
        <v>98</v>
      </c>
      <c r="E138" s="17" t="s">
        <v>99</v>
      </c>
      <c r="F138" s="17" t="s">
        <v>100</v>
      </c>
      <c r="G138" s="17" t="s">
        <v>101</v>
      </c>
      <c r="H138" s="17" t="s">
        <v>102</v>
      </c>
      <c r="I138" s="17" t="s">
        <v>103</v>
      </c>
      <c r="J138" s="17" t="s">
        <v>104</v>
      </c>
      <c r="K138" s="17" t="s">
        <v>105</v>
      </c>
      <c r="L138" s="17" t="s">
        <v>106</v>
      </c>
      <c r="M138" s="17" t="s">
        <v>107</v>
      </c>
      <c r="N138" s="17" t="s">
        <v>108</v>
      </c>
      <c r="O138" s="17" t="s">
        <v>109</v>
      </c>
      <c r="P138" s="17" t="s">
        <v>110</v>
      </c>
      <c r="Q138" s="17" t="s">
        <v>111</v>
      </c>
      <c r="R138" s="17" t="s">
        <v>112</v>
      </c>
      <c r="S138" s="17" t="s">
        <v>113</v>
      </c>
      <c r="T138" s="17" t="s">
        <v>114</v>
      </c>
      <c r="U138" s="17" t="s">
        <v>115</v>
      </c>
      <c r="V138" s="17" t="s">
        <v>116</v>
      </c>
      <c r="W138" s="17" t="s">
        <v>117</v>
      </c>
    </row>
    <row r="139" spans="1:23">
      <c r="A139" s="27" t="s">
        <v>121</v>
      </c>
      <c r="B139" s="27" t="s">
        <v>22</v>
      </c>
      <c r="C139" s="23">
        <v>4228.3039661620323</v>
      </c>
      <c r="D139" s="23">
        <v>4792.7657761275887</v>
      </c>
      <c r="E139" s="23">
        <v>5783.6543087328855</v>
      </c>
      <c r="F139" s="23">
        <v>5714.188286073173</v>
      </c>
      <c r="G139" s="23">
        <v>6236.9031632565348</v>
      </c>
      <c r="H139" s="23">
        <v>7052.4465029683843</v>
      </c>
      <c r="I139" s="23">
        <v>7894.8075699474048</v>
      </c>
      <c r="J139" s="23">
        <v>8374.3496730453335</v>
      </c>
      <c r="K139" s="23">
        <v>9061.5644337549475</v>
      </c>
      <c r="L139" s="23">
        <v>9630.0668476916726</v>
      </c>
      <c r="M139" s="23">
        <v>9521.7864697340101</v>
      </c>
      <c r="N139" s="23">
        <v>10230.019671525648</v>
      </c>
      <c r="O139" s="23">
        <v>9322.4405246849474</v>
      </c>
      <c r="P139" s="23">
        <v>9418.9596246267829</v>
      </c>
      <c r="Q139" s="23">
        <v>9931.9131148527376</v>
      </c>
      <c r="R139" s="23">
        <v>10355.158333940071</v>
      </c>
      <c r="S139" s="23">
        <v>10260.001621080994</v>
      </c>
      <c r="T139" s="23">
        <v>10823.981155918404</v>
      </c>
      <c r="U139" s="23">
        <v>11503.450135112984</v>
      </c>
      <c r="V139" s="23">
        <v>11376.272523840511</v>
      </c>
      <c r="W139" s="23">
        <v>12236.467226369125</v>
      </c>
    </row>
    <row r="140" spans="1:23">
      <c r="A140" s="27" t="s">
        <v>121</v>
      </c>
      <c r="B140" s="27" t="s">
        <v>73</v>
      </c>
      <c r="C140" s="23">
        <v>53.831401221125503</v>
      </c>
      <c r="D140" s="23">
        <v>64.9331355506622</v>
      </c>
      <c r="E140" s="23">
        <v>68.379170345557498</v>
      </c>
      <c r="F140" s="23">
        <v>73.6792841618349</v>
      </c>
      <c r="G140" s="23">
        <v>84.810167143181701</v>
      </c>
      <c r="H140" s="23">
        <v>94.949551961854795</v>
      </c>
      <c r="I140" s="23">
        <v>104.92579768740001</v>
      </c>
      <c r="J140" s="23">
        <v>101.68353465188</v>
      </c>
      <c r="K140" s="23">
        <v>117.057376025469</v>
      </c>
      <c r="L140" s="23">
        <v>123.76804232572201</v>
      </c>
      <c r="M140" s="23">
        <v>148.98597909794501</v>
      </c>
      <c r="N140" s="23">
        <v>173.82924547228299</v>
      </c>
      <c r="O140" s="23">
        <v>197.48295920536401</v>
      </c>
      <c r="P140" s="23">
        <v>215.49482460502699</v>
      </c>
      <c r="Q140" s="23">
        <v>223.94368120779899</v>
      </c>
      <c r="R140" s="23">
        <v>229.42447257985901</v>
      </c>
      <c r="S140" s="23">
        <v>212.143969398482</v>
      </c>
      <c r="T140" s="23">
        <v>234.943191210674</v>
      </c>
      <c r="U140" s="23">
        <v>238.74722697202199</v>
      </c>
      <c r="V140" s="23">
        <v>242.92316413523301</v>
      </c>
      <c r="W140" s="23">
        <v>246.47273805696199</v>
      </c>
    </row>
    <row r="141" spans="1:23">
      <c r="A141" s="27" t="s">
        <v>121</v>
      </c>
      <c r="B141" s="27" t="s">
        <v>74</v>
      </c>
      <c r="C141" s="23">
        <v>53.788378675870398</v>
      </c>
      <c r="D141" s="23">
        <v>64.9583202077457</v>
      </c>
      <c r="E141" s="23">
        <v>68.370107368256299</v>
      </c>
      <c r="F141" s="23">
        <v>73.743008199480798</v>
      </c>
      <c r="G141" s="23">
        <v>84.943366145111995</v>
      </c>
      <c r="H141" s="23">
        <v>94.948470471701498</v>
      </c>
      <c r="I141" s="23">
        <v>104.85934151452901</v>
      </c>
      <c r="J141" s="23">
        <v>101.59578090391901</v>
      </c>
      <c r="K141" s="23">
        <v>117.01245382507599</v>
      </c>
      <c r="L141" s="23">
        <v>123.490772244393</v>
      </c>
      <c r="M141" s="23">
        <v>148.77384224676999</v>
      </c>
      <c r="N141" s="23">
        <v>173.71989455084699</v>
      </c>
      <c r="O141" s="23">
        <v>197.55243631127999</v>
      </c>
      <c r="P141" s="23">
        <v>214.765237399238</v>
      </c>
      <c r="Q141" s="23">
        <v>224.165555281558</v>
      </c>
      <c r="R141" s="23">
        <v>229.749395262413</v>
      </c>
      <c r="S141" s="23">
        <v>211.714748320111</v>
      </c>
      <c r="T141" s="23">
        <v>234.68890626371899</v>
      </c>
      <c r="U141" s="23">
        <v>238.00536781795799</v>
      </c>
      <c r="V141" s="23">
        <v>242.48525688517699</v>
      </c>
      <c r="W141" s="23">
        <v>246.17698392305499</v>
      </c>
    </row>
    <row r="143" spans="1:23">
      <c r="A143" s="17" t="s">
        <v>96</v>
      </c>
      <c r="B143" s="17" t="s">
        <v>97</v>
      </c>
      <c r="C143" s="17" t="s">
        <v>75</v>
      </c>
      <c r="D143" s="17" t="s">
        <v>98</v>
      </c>
      <c r="E143" s="17" t="s">
        <v>99</v>
      </c>
      <c r="F143" s="17" t="s">
        <v>100</v>
      </c>
      <c r="G143" s="17" t="s">
        <v>101</v>
      </c>
      <c r="H143" s="17" t="s">
        <v>102</v>
      </c>
      <c r="I143" s="17" t="s">
        <v>103</v>
      </c>
      <c r="J143" s="17" t="s">
        <v>104</v>
      </c>
      <c r="K143" s="17" t="s">
        <v>105</v>
      </c>
      <c r="L143" s="17" t="s">
        <v>106</v>
      </c>
      <c r="M143" s="17" t="s">
        <v>107</v>
      </c>
      <c r="N143" s="17" t="s">
        <v>108</v>
      </c>
      <c r="O143" s="17" t="s">
        <v>109</v>
      </c>
      <c r="P143" s="17" t="s">
        <v>110</v>
      </c>
      <c r="Q143" s="17" t="s">
        <v>111</v>
      </c>
      <c r="R143" s="17" t="s">
        <v>112</v>
      </c>
      <c r="S143" s="17" t="s">
        <v>113</v>
      </c>
      <c r="T143" s="17" t="s">
        <v>114</v>
      </c>
      <c r="U143" s="17" t="s">
        <v>115</v>
      </c>
      <c r="V143" s="17" t="s">
        <v>116</v>
      </c>
      <c r="W143" s="17" t="s">
        <v>117</v>
      </c>
    </row>
    <row r="144" spans="1:23">
      <c r="A144" s="27" t="s">
        <v>122</v>
      </c>
      <c r="B144" s="27" t="s">
        <v>22</v>
      </c>
      <c r="C144" s="23">
        <v>2723.4785574550915</v>
      </c>
      <c r="D144" s="23">
        <v>2804.5231470777021</v>
      </c>
      <c r="E144" s="23">
        <v>3002.8484342713268</v>
      </c>
      <c r="F144" s="23">
        <v>2841.3191609358182</v>
      </c>
      <c r="G144" s="23">
        <v>2833.8702194933512</v>
      </c>
      <c r="H144" s="23">
        <v>2887.1880768189117</v>
      </c>
      <c r="I144" s="23">
        <v>3104.1670100723177</v>
      </c>
      <c r="J144" s="23">
        <v>3041.8651634752327</v>
      </c>
      <c r="K144" s="23">
        <v>3273.5944070427786</v>
      </c>
      <c r="L144" s="23">
        <v>3387.0293392300696</v>
      </c>
      <c r="M144" s="23">
        <v>3373.3575176459508</v>
      </c>
      <c r="N144" s="23">
        <v>3539.0289168227537</v>
      </c>
      <c r="O144" s="23">
        <v>3380.5747839765595</v>
      </c>
      <c r="P144" s="23">
        <v>3387.2130005509084</v>
      </c>
      <c r="Q144" s="23">
        <v>3462.239164923787</v>
      </c>
      <c r="R144" s="23">
        <v>3701.0675555039502</v>
      </c>
      <c r="S144" s="23">
        <v>3663.0631577935119</v>
      </c>
      <c r="T144" s="23">
        <v>3872.0136383574281</v>
      </c>
      <c r="U144" s="23">
        <v>4048.3730624586256</v>
      </c>
      <c r="V144" s="23">
        <v>4002.6049400218735</v>
      </c>
      <c r="W144" s="23">
        <v>4187.2828423421433</v>
      </c>
    </row>
    <row r="145" spans="1:23">
      <c r="A145" s="27" t="s">
        <v>122</v>
      </c>
      <c r="B145" s="27" t="s">
        <v>73</v>
      </c>
      <c r="C145" s="23">
        <v>44.235183973791997</v>
      </c>
      <c r="D145" s="23">
        <v>62.983047245203601</v>
      </c>
      <c r="E145" s="23">
        <v>72.386754406789805</v>
      </c>
      <c r="F145" s="23">
        <v>74.366749558924397</v>
      </c>
      <c r="G145" s="23">
        <v>76.930474510082703</v>
      </c>
      <c r="H145" s="23">
        <v>81.158224220859196</v>
      </c>
      <c r="I145" s="23">
        <v>85.935711461119496</v>
      </c>
      <c r="J145" s="23">
        <v>81.120897529258698</v>
      </c>
      <c r="K145" s="23">
        <v>90.657344024416702</v>
      </c>
      <c r="L145" s="23">
        <v>92.2617150473706</v>
      </c>
      <c r="M145" s="23">
        <v>94.875471367518102</v>
      </c>
      <c r="N145" s="23">
        <v>96.872323723955304</v>
      </c>
      <c r="O145" s="23">
        <v>99.657375343022395</v>
      </c>
      <c r="P145" s="23">
        <v>101.718742543245</v>
      </c>
      <c r="Q145" s="23">
        <v>104.795453634547</v>
      </c>
      <c r="R145" s="23">
        <v>106.381081981497</v>
      </c>
      <c r="S145" s="23">
        <v>98.4086614964353</v>
      </c>
      <c r="T145" s="23">
        <v>110.080698084791</v>
      </c>
      <c r="U145" s="23">
        <v>112.055440175683</v>
      </c>
      <c r="V145" s="23">
        <v>114.041549344329</v>
      </c>
      <c r="W145" s="23">
        <v>116.184079976514</v>
      </c>
    </row>
    <row r="146" spans="1:23">
      <c r="A146" s="27" t="s">
        <v>122</v>
      </c>
      <c r="B146" s="27" t="s">
        <v>74</v>
      </c>
      <c r="C146" s="23">
        <v>44.249234230190801</v>
      </c>
      <c r="D146" s="23">
        <v>63.047297437961603</v>
      </c>
      <c r="E146" s="23">
        <v>72.410837976367404</v>
      </c>
      <c r="F146" s="23">
        <v>74.424021653975402</v>
      </c>
      <c r="G146" s="23">
        <v>76.982575631772306</v>
      </c>
      <c r="H146" s="23">
        <v>81.242623923711804</v>
      </c>
      <c r="I146" s="23">
        <v>85.903106395267201</v>
      </c>
      <c r="J146" s="23">
        <v>81.147859502236898</v>
      </c>
      <c r="K146" s="23">
        <v>90.645431980599895</v>
      </c>
      <c r="L146" s="23">
        <v>92.033923897637905</v>
      </c>
      <c r="M146" s="23">
        <v>94.7418012349614</v>
      </c>
      <c r="N146" s="23">
        <v>96.802483627190199</v>
      </c>
      <c r="O146" s="23">
        <v>99.537481633915107</v>
      </c>
      <c r="P146" s="23">
        <v>101.736771435447</v>
      </c>
      <c r="Q146" s="23">
        <v>104.691322470356</v>
      </c>
      <c r="R146" s="23">
        <v>106.354536975184</v>
      </c>
      <c r="S146" s="23">
        <v>98.332547885236295</v>
      </c>
      <c r="T146" s="23">
        <v>109.98426789631</v>
      </c>
      <c r="U146" s="23">
        <v>111.746754141247</v>
      </c>
      <c r="V146" s="23">
        <v>113.82801434677999</v>
      </c>
      <c r="W146" s="23">
        <v>116.07970089230101</v>
      </c>
    </row>
    <row r="148" spans="1:23">
      <c r="A148" s="17" t="s">
        <v>96</v>
      </c>
      <c r="B148" s="17" t="s">
        <v>97</v>
      </c>
      <c r="C148" s="17" t="s">
        <v>75</v>
      </c>
      <c r="D148" s="17" t="s">
        <v>98</v>
      </c>
      <c r="E148" s="17" t="s">
        <v>99</v>
      </c>
      <c r="F148" s="17" t="s">
        <v>100</v>
      </c>
      <c r="G148" s="17" t="s">
        <v>101</v>
      </c>
      <c r="H148" s="17" t="s">
        <v>102</v>
      </c>
      <c r="I148" s="17" t="s">
        <v>103</v>
      </c>
      <c r="J148" s="17" t="s">
        <v>104</v>
      </c>
      <c r="K148" s="17" t="s">
        <v>105</v>
      </c>
      <c r="L148" s="17" t="s">
        <v>106</v>
      </c>
      <c r="M148" s="17" t="s">
        <v>107</v>
      </c>
      <c r="N148" s="17" t="s">
        <v>108</v>
      </c>
      <c r="O148" s="17" t="s">
        <v>109</v>
      </c>
      <c r="P148" s="17" t="s">
        <v>110</v>
      </c>
      <c r="Q148" s="17" t="s">
        <v>111</v>
      </c>
      <c r="R148" s="17" t="s">
        <v>112</v>
      </c>
      <c r="S148" s="17" t="s">
        <v>113</v>
      </c>
      <c r="T148" s="17" t="s">
        <v>114</v>
      </c>
      <c r="U148" s="17" t="s">
        <v>115</v>
      </c>
      <c r="V148" s="17" t="s">
        <v>116</v>
      </c>
      <c r="W148" s="17" t="s">
        <v>117</v>
      </c>
    </row>
    <row r="149" spans="1:23">
      <c r="A149" s="27" t="s">
        <v>123</v>
      </c>
      <c r="B149" s="27" t="s">
        <v>22</v>
      </c>
      <c r="C149" s="23">
        <v>266.38034573222848</v>
      </c>
      <c r="D149" s="23">
        <v>264.38346127674419</v>
      </c>
      <c r="E149" s="23">
        <v>278.37183611219598</v>
      </c>
      <c r="F149" s="23">
        <v>260.67985002222787</v>
      </c>
      <c r="G149" s="23">
        <v>256.48965476697117</v>
      </c>
      <c r="H149" s="23">
        <v>268.85860487495387</v>
      </c>
      <c r="I149" s="23">
        <v>273.14954339380358</v>
      </c>
      <c r="J149" s="23">
        <v>287.94371663456019</v>
      </c>
      <c r="K149" s="23">
        <v>295.53336220625511</v>
      </c>
      <c r="L149" s="23">
        <v>309.09414980417472</v>
      </c>
      <c r="M149" s="23">
        <v>302.46003621891072</v>
      </c>
      <c r="N149" s="23">
        <v>314.90182823204884</v>
      </c>
      <c r="O149" s="23">
        <v>293.59126147898587</v>
      </c>
      <c r="P149" s="23">
        <v>292.05024312283098</v>
      </c>
      <c r="Q149" s="23">
        <v>303.05750753013268</v>
      </c>
      <c r="R149" s="23">
        <v>307.10589507726013</v>
      </c>
      <c r="S149" s="23">
        <v>325.67650182303396</v>
      </c>
      <c r="T149" s="23">
        <v>334.32761930662986</v>
      </c>
      <c r="U149" s="23">
        <v>352.64002053243297</v>
      </c>
      <c r="V149" s="23">
        <v>344.81504832838613</v>
      </c>
      <c r="W149" s="23">
        <v>359.58040681491258</v>
      </c>
    </row>
    <row r="150" spans="1:23">
      <c r="A150" s="27" t="s">
        <v>123</v>
      </c>
      <c r="B150" s="27" t="s">
        <v>73</v>
      </c>
      <c r="C150" s="23">
        <v>7.1186456563663798</v>
      </c>
      <c r="D150" s="23">
        <v>7.5846636702948098</v>
      </c>
      <c r="E150" s="23">
        <v>7.4301829352355098</v>
      </c>
      <c r="F150" s="23">
        <v>7.9649431450548196</v>
      </c>
      <c r="G150" s="23">
        <v>8.8620146280120302</v>
      </c>
      <c r="H150" s="23">
        <v>9.9379138749225895</v>
      </c>
      <c r="I150" s="23">
        <v>11.2969740278487</v>
      </c>
      <c r="J150" s="23">
        <v>10.813590101070201</v>
      </c>
      <c r="K150" s="23">
        <v>12.5292310713936</v>
      </c>
      <c r="L150" s="23">
        <v>13.0824610639685</v>
      </c>
      <c r="M150" s="23">
        <v>15.317326023184499</v>
      </c>
      <c r="N150" s="23">
        <v>17.014379177134298</v>
      </c>
      <c r="O150" s="23">
        <v>18.5017030540889</v>
      </c>
      <c r="P150" s="23">
        <v>19.395992986029398</v>
      </c>
      <c r="Q150" s="23">
        <v>19.723053912793802</v>
      </c>
      <c r="R150" s="23">
        <v>19.9633139399632</v>
      </c>
      <c r="S150" s="23">
        <v>18.039588478764799</v>
      </c>
      <c r="T150" s="23">
        <v>20.008905690482599</v>
      </c>
      <c r="U150" s="23">
        <v>19.970828934514</v>
      </c>
      <c r="V150" s="23">
        <v>20.095943658740399</v>
      </c>
      <c r="W150" s="23">
        <v>19.9449980434837</v>
      </c>
    </row>
    <row r="151" spans="1:23">
      <c r="A151" s="27" t="s">
        <v>123</v>
      </c>
      <c r="B151" s="27" t="s">
        <v>74</v>
      </c>
      <c r="C151" s="23">
        <v>7.1132605584231499</v>
      </c>
      <c r="D151" s="23">
        <v>7.5881641818872501</v>
      </c>
      <c r="E151" s="23">
        <v>7.4263171222321001</v>
      </c>
      <c r="F151" s="23">
        <v>7.9706883511571203</v>
      </c>
      <c r="G151" s="23">
        <v>8.8668068205066302</v>
      </c>
      <c r="H151" s="23">
        <v>9.9158017937872192</v>
      </c>
      <c r="I151" s="23">
        <v>11.2697177864538</v>
      </c>
      <c r="J151" s="23">
        <v>10.8004321964625</v>
      </c>
      <c r="K151" s="23">
        <v>12.523844743438399</v>
      </c>
      <c r="L151" s="23">
        <v>13.0565015833097</v>
      </c>
      <c r="M151" s="23">
        <v>15.273777985322001</v>
      </c>
      <c r="N151" s="23">
        <v>17.034839849417899</v>
      </c>
      <c r="O151" s="23">
        <v>18.4828083432154</v>
      </c>
      <c r="P151" s="23">
        <v>19.3622030712373</v>
      </c>
      <c r="Q151" s="23">
        <v>19.7076613916994</v>
      </c>
      <c r="R151" s="23">
        <v>19.976395087764399</v>
      </c>
      <c r="S151" s="23">
        <v>18.015805930185198</v>
      </c>
      <c r="T151" s="23">
        <v>19.998470440684802</v>
      </c>
      <c r="U151" s="23">
        <v>19.9197471026743</v>
      </c>
      <c r="V151" s="23">
        <v>20.065992998909699</v>
      </c>
      <c r="W151" s="23">
        <v>19.932160827982202</v>
      </c>
    </row>
    <row r="152" spans="1:23" collapsed="1"/>
    <row r="153" spans="1:23" collapsed="1"/>
    <row r="154" spans="1:23">
      <c r="A154" s="7" t="s">
        <v>93</v>
      </c>
    </row>
  </sheetData>
  <sheetProtection algorithmName="SHA-512" hashValue="xVEjSsML7Nko9BWpk+lSuZ14hRb1Xg3xV+iYU0+P9EfMbQaWWi+uxpdwjQWm30pV5tlK5C72RFbLXDwuv1uP3g==" saltValue="xMdEb99OWfIPaV7esmgPag=="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188736"/>
  </sheetPr>
  <dimension ref="A1:AC154"/>
  <sheetViews>
    <sheetView zoomScale="85" zoomScaleNormal="85" workbookViewId="0"/>
  </sheetViews>
  <sheetFormatPr defaultColWidth="9.140625" defaultRowHeight="15"/>
  <cols>
    <col min="1" max="1" width="9.28515625" style="7" customWidth="1"/>
    <col min="2" max="2" width="30.5703125" style="7" customWidth="1"/>
    <col min="3" max="23" width="9.28515625" style="7" customWidth="1"/>
    <col min="24" max="16384" width="9.140625" style="7"/>
  </cols>
  <sheetData>
    <row r="1" spans="1:29" s="26" customFormat="1" ht="23.25" customHeight="1">
      <c r="A1" s="25" t="s">
        <v>126</v>
      </c>
      <c r="B1" s="17"/>
      <c r="C1" s="17"/>
      <c r="D1" s="17"/>
      <c r="E1" s="17"/>
      <c r="F1" s="17"/>
      <c r="G1" s="17"/>
      <c r="H1" s="17"/>
      <c r="I1" s="17"/>
      <c r="J1" s="17"/>
      <c r="K1" s="17"/>
      <c r="L1" s="17"/>
      <c r="M1" s="17"/>
      <c r="N1" s="17"/>
      <c r="O1" s="17"/>
      <c r="P1" s="17"/>
      <c r="Q1" s="17"/>
      <c r="R1" s="17"/>
      <c r="S1" s="17"/>
      <c r="T1" s="17"/>
      <c r="U1" s="17"/>
      <c r="V1" s="17"/>
      <c r="W1" s="17"/>
    </row>
    <row r="2" spans="1:29" s="26" customFormat="1">
      <c r="A2" s="16" t="s">
        <v>127</v>
      </c>
    </row>
    <row r="3" spans="1:29" s="26" customFormat="1">
      <c r="B3" s="16"/>
    </row>
    <row r="4" spans="1:29" s="26" customFormat="1">
      <c r="A4" s="16" t="s">
        <v>95</v>
      </c>
      <c r="B4" s="16"/>
    </row>
    <row r="5" spans="1:29">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9">
      <c r="A6" s="27" t="s">
        <v>36</v>
      </c>
      <c r="B6" s="27" t="s">
        <v>60</v>
      </c>
      <c r="C6" s="23">
        <v>18366</v>
      </c>
      <c r="D6" s="23">
        <v>17891</v>
      </c>
      <c r="E6" s="23">
        <v>16416</v>
      </c>
      <c r="F6" s="23">
        <v>16416</v>
      </c>
      <c r="G6" s="23">
        <v>16416</v>
      </c>
      <c r="H6" s="23">
        <v>16416</v>
      </c>
      <c r="I6" s="23">
        <v>16416</v>
      </c>
      <c r="J6" s="23">
        <v>15716</v>
      </c>
      <c r="K6" s="23">
        <v>14396</v>
      </c>
      <c r="L6" s="23">
        <v>14396</v>
      </c>
      <c r="M6" s="23">
        <v>14396</v>
      </c>
      <c r="N6" s="23">
        <v>11516.000373149931</v>
      </c>
      <c r="O6" s="23">
        <v>11516.00037314984</v>
      </c>
      <c r="P6" s="23">
        <v>11516.000373144539</v>
      </c>
      <c r="Q6" s="23">
        <v>10485.404662792931</v>
      </c>
      <c r="R6" s="23">
        <v>10485.404282792719</v>
      </c>
      <c r="S6" s="23">
        <v>10030.000986792469</v>
      </c>
      <c r="T6" s="23">
        <v>10030.00098279214</v>
      </c>
      <c r="U6" s="23">
        <v>10030.00098679168</v>
      </c>
      <c r="V6" s="23">
        <v>10030.000986791099</v>
      </c>
      <c r="W6" s="23">
        <v>10030.000986789339</v>
      </c>
    </row>
    <row r="7" spans="1:29">
      <c r="A7" s="27" t="s">
        <v>36</v>
      </c>
      <c r="B7" s="27" t="s">
        <v>67</v>
      </c>
      <c r="C7" s="23">
        <v>4820</v>
      </c>
      <c r="D7" s="23">
        <v>4835</v>
      </c>
      <c r="E7" s="23">
        <v>4835</v>
      </c>
      <c r="F7" s="23">
        <v>4835</v>
      </c>
      <c r="G7" s="23">
        <v>4835</v>
      </c>
      <c r="H7" s="23">
        <v>4835</v>
      </c>
      <c r="I7" s="23">
        <v>4835</v>
      </c>
      <c r="J7" s="23">
        <v>4835</v>
      </c>
      <c r="K7" s="23">
        <v>4485</v>
      </c>
      <c r="L7" s="23">
        <v>4135</v>
      </c>
      <c r="M7" s="23">
        <v>3853.9475900000002</v>
      </c>
      <c r="N7" s="23">
        <v>3853.9475900000002</v>
      </c>
      <c r="O7" s="23">
        <v>3853.9475900000002</v>
      </c>
      <c r="P7" s="23">
        <v>3853.9475900000002</v>
      </c>
      <c r="Q7" s="23">
        <v>3853.9475900000002</v>
      </c>
      <c r="R7" s="23">
        <v>3853.9475900000002</v>
      </c>
      <c r="S7" s="23">
        <v>3853.9475900000002</v>
      </c>
      <c r="T7" s="23">
        <v>3853.9475900000002</v>
      </c>
      <c r="U7" s="23">
        <v>3853.9475900000002</v>
      </c>
      <c r="V7" s="23">
        <v>3853.9475900000002</v>
      </c>
      <c r="W7" s="23">
        <v>3760</v>
      </c>
    </row>
    <row r="8" spans="1:29">
      <c r="A8" s="27" t="s">
        <v>36</v>
      </c>
      <c r="B8" s="27" t="s">
        <v>18</v>
      </c>
      <c r="C8" s="23">
        <v>3055</v>
      </c>
      <c r="D8" s="23">
        <v>3055</v>
      </c>
      <c r="E8" s="23">
        <v>3055</v>
      </c>
      <c r="F8" s="23">
        <v>2875</v>
      </c>
      <c r="G8" s="23">
        <v>2875</v>
      </c>
      <c r="H8" s="23">
        <v>2875</v>
      </c>
      <c r="I8" s="23">
        <v>2875</v>
      </c>
      <c r="J8" s="23">
        <v>2875</v>
      </c>
      <c r="K8" s="23">
        <v>2875</v>
      </c>
      <c r="L8" s="23">
        <v>2875</v>
      </c>
      <c r="M8" s="23">
        <v>2875</v>
      </c>
      <c r="N8" s="23">
        <v>2875</v>
      </c>
      <c r="O8" s="23">
        <v>2875</v>
      </c>
      <c r="P8" s="23">
        <v>2875</v>
      </c>
      <c r="Q8" s="23">
        <v>2875</v>
      </c>
      <c r="R8" s="23">
        <v>2490</v>
      </c>
      <c r="S8" s="23">
        <v>1961</v>
      </c>
      <c r="T8" s="23">
        <v>1961</v>
      </c>
      <c r="U8" s="23">
        <v>1818</v>
      </c>
      <c r="V8" s="23">
        <v>1818</v>
      </c>
      <c r="W8" s="23">
        <v>1818</v>
      </c>
    </row>
    <row r="9" spans="1:29">
      <c r="A9" s="27" t="s">
        <v>36</v>
      </c>
      <c r="B9" s="27" t="s">
        <v>28</v>
      </c>
      <c r="C9" s="23">
        <v>1864</v>
      </c>
      <c r="D9" s="23">
        <v>1864</v>
      </c>
      <c r="E9" s="23">
        <v>1384</v>
      </c>
      <c r="F9" s="23">
        <v>1384</v>
      </c>
      <c r="G9" s="23">
        <v>1384</v>
      </c>
      <c r="H9" s="23">
        <v>1384</v>
      </c>
      <c r="I9" s="23">
        <v>1384</v>
      </c>
      <c r="J9" s="23">
        <v>1384</v>
      </c>
      <c r="K9" s="23">
        <v>1384</v>
      </c>
      <c r="L9" s="23">
        <v>1384</v>
      </c>
      <c r="M9" s="23">
        <v>1384</v>
      </c>
      <c r="N9" s="23">
        <v>1384</v>
      </c>
      <c r="O9" s="23">
        <v>1384</v>
      </c>
      <c r="P9" s="23">
        <v>1384</v>
      </c>
      <c r="Q9" s="23">
        <v>584</v>
      </c>
      <c r="R9" s="23">
        <v>584</v>
      </c>
      <c r="S9" s="23">
        <v>584</v>
      </c>
      <c r="T9" s="23">
        <v>584</v>
      </c>
      <c r="U9" s="23">
        <v>84</v>
      </c>
      <c r="V9" s="23">
        <v>84</v>
      </c>
      <c r="W9" s="23">
        <v>84</v>
      </c>
    </row>
    <row r="10" spans="1:29">
      <c r="A10" s="27" t="s">
        <v>36</v>
      </c>
      <c r="B10" s="27" t="s">
        <v>62</v>
      </c>
      <c r="C10" s="23">
        <v>6741</v>
      </c>
      <c r="D10" s="23">
        <v>6741</v>
      </c>
      <c r="E10" s="23">
        <v>6741</v>
      </c>
      <c r="F10" s="23">
        <v>6741</v>
      </c>
      <c r="G10" s="23">
        <v>6741</v>
      </c>
      <c r="H10" s="23">
        <v>6741</v>
      </c>
      <c r="I10" s="23">
        <v>6741</v>
      </c>
      <c r="J10" s="23">
        <v>6741</v>
      </c>
      <c r="K10" s="23">
        <v>6741</v>
      </c>
      <c r="L10" s="23">
        <v>6358</v>
      </c>
      <c r="M10" s="23">
        <v>6358</v>
      </c>
      <c r="N10" s="23">
        <v>6089</v>
      </c>
      <c r="O10" s="23">
        <v>5627</v>
      </c>
      <c r="P10" s="23">
        <v>5510</v>
      </c>
      <c r="Q10" s="23">
        <v>5380</v>
      </c>
      <c r="R10" s="23">
        <v>5380</v>
      </c>
      <c r="S10" s="23">
        <v>5380</v>
      </c>
      <c r="T10" s="23">
        <v>5380</v>
      </c>
      <c r="U10" s="23">
        <v>4940</v>
      </c>
      <c r="V10" s="23">
        <v>5061.3622963553607</v>
      </c>
      <c r="W10" s="23">
        <v>5061.3622963643602</v>
      </c>
    </row>
    <row r="11" spans="1:29">
      <c r="A11" s="27" t="s">
        <v>36</v>
      </c>
      <c r="B11" s="27" t="s">
        <v>61</v>
      </c>
      <c r="C11" s="23">
        <v>7364.8999938964844</v>
      </c>
      <c r="D11" s="23">
        <v>7364.8999938964844</v>
      </c>
      <c r="E11" s="23">
        <v>7364.8999938964844</v>
      </c>
      <c r="F11" s="23">
        <v>7364.8999938964844</v>
      </c>
      <c r="G11" s="23">
        <v>7364.8999938964844</v>
      </c>
      <c r="H11" s="23">
        <v>7364.8999938964844</v>
      </c>
      <c r="I11" s="23">
        <v>7364.8999938964844</v>
      </c>
      <c r="J11" s="23">
        <v>7364.8999938964844</v>
      </c>
      <c r="K11" s="23">
        <v>7364.8999938964844</v>
      </c>
      <c r="L11" s="23">
        <v>7364.8999938964844</v>
      </c>
      <c r="M11" s="23">
        <v>7364.8999938964844</v>
      </c>
      <c r="N11" s="23">
        <v>7364.8999938964844</v>
      </c>
      <c r="O11" s="23">
        <v>7364.8999938964844</v>
      </c>
      <c r="P11" s="23">
        <v>7364.8999938964844</v>
      </c>
      <c r="Q11" s="23">
        <v>7364.8999938964844</v>
      </c>
      <c r="R11" s="23">
        <v>7364.8999938964844</v>
      </c>
      <c r="S11" s="23">
        <v>7278.8999938964844</v>
      </c>
      <c r="T11" s="23">
        <v>7278.8999938964844</v>
      </c>
      <c r="U11" s="23">
        <v>7278.8999938964844</v>
      </c>
      <c r="V11" s="23">
        <v>7278.8999938964844</v>
      </c>
      <c r="W11" s="23">
        <v>7278.8999938964844</v>
      </c>
    </row>
    <row r="12" spans="1:29">
      <c r="A12" s="27" t="s">
        <v>36</v>
      </c>
      <c r="B12" s="27" t="s">
        <v>65</v>
      </c>
      <c r="C12" s="23">
        <v>9260</v>
      </c>
      <c r="D12" s="23">
        <v>9346</v>
      </c>
      <c r="E12" s="23">
        <v>9487.6557740000007</v>
      </c>
      <c r="F12" s="23">
        <v>9629.3118299999987</v>
      </c>
      <c r="G12" s="23">
        <v>9770.7039320000003</v>
      </c>
      <c r="H12" s="23">
        <v>9907.8593399999991</v>
      </c>
      <c r="I12" s="23">
        <v>10012.015009999999</v>
      </c>
      <c r="J12" s="23">
        <v>10149.17042</v>
      </c>
      <c r="K12" s="23">
        <v>10195.32583</v>
      </c>
      <c r="L12" s="23">
        <v>10224.65353</v>
      </c>
      <c r="M12" s="23">
        <v>10365.579379999999</v>
      </c>
      <c r="N12" s="23">
        <v>10502.7348</v>
      </c>
      <c r="O12" s="23">
        <v>10445.89047</v>
      </c>
      <c r="P12" s="23">
        <v>10583.04586</v>
      </c>
      <c r="Q12" s="23">
        <v>10498.201290000001</v>
      </c>
      <c r="R12" s="23">
        <v>10609.850849999999</v>
      </c>
      <c r="S12" s="23">
        <v>10503.5123</v>
      </c>
      <c r="T12" s="23">
        <v>10004.479729999999</v>
      </c>
      <c r="U12" s="23">
        <v>9972.8768300000011</v>
      </c>
      <c r="V12" s="23">
        <v>9696.0953150000005</v>
      </c>
      <c r="W12" s="23">
        <v>9722.7696649999998</v>
      </c>
    </row>
    <row r="13" spans="1:29">
      <c r="A13" s="27" t="s">
        <v>36</v>
      </c>
      <c r="B13" s="27" t="s">
        <v>64</v>
      </c>
      <c r="C13" s="23">
        <v>6097</v>
      </c>
      <c r="D13" s="23">
        <v>6302</v>
      </c>
      <c r="E13" s="23">
        <v>6302</v>
      </c>
      <c r="F13" s="23">
        <v>6302</v>
      </c>
      <c r="G13" s="23">
        <v>6302</v>
      </c>
      <c r="H13" s="23">
        <v>6302</v>
      </c>
      <c r="I13" s="23">
        <v>6302</v>
      </c>
      <c r="J13" s="23">
        <v>6302</v>
      </c>
      <c r="K13" s="23">
        <v>6302</v>
      </c>
      <c r="L13" s="23">
        <v>6302</v>
      </c>
      <c r="M13" s="23">
        <v>6302</v>
      </c>
      <c r="N13" s="23">
        <v>6302</v>
      </c>
      <c r="O13" s="23">
        <v>6302</v>
      </c>
      <c r="P13" s="23">
        <v>6302</v>
      </c>
      <c r="Q13" s="23">
        <v>6302</v>
      </c>
      <c r="R13" s="23">
        <v>6654.5898999999999</v>
      </c>
      <c r="S13" s="23">
        <v>8170.0586400000011</v>
      </c>
      <c r="T13" s="23">
        <v>8639.6792400000013</v>
      </c>
      <c r="U13" s="23">
        <v>9150.1514400000015</v>
      </c>
      <c r="V13" s="23">
        <v>10355.939539999999</v>
      </c>
      <c r="W13" s="23">
        <v>10526.56624</v>
      </c>
    </row>
    <row r="14" spans="1:29">
      <c r="A14" s="27" t="s">
        <v>36</v>
      </c>
      <c r="B14" s="27" t="s">
        <v>32</v>
      </c>
      <c r="C14" s="23">
        <v>300</v>
      </c>
      <c r="D14" s="23">
        <v>300</v>
      </c>
      <c r="E14" s="23">
        <v>300</v>
      </c>
      <c r="F14" s="23">
        <v>300</v>
      </c>
      <c r="G14" s="23">
        <v>300</v>
      </c>
      <c r="H14" s="23">
        <v>300</v>
      </c>
      <c r="I14" s="23">
        <v>300</v>
      </c>
      <c r="J14" s="23">
        <v>300</v>
      </c>
      <c r="K14" s="23">
        <v>300</v>
      </c>
      <c r="L14" s="23">
        <v>270</v>
      </c>
      <c r="M14" s="23">
        <v>270</v>
      </c>
      <c r="N14" s="23">
        <v>270</v>
      </c>
      <c r="O14" s="23">
        <v>215</v>
      </c>
      <c r="P14" s="23">
        <v>190</v>
      </c>
      <c r="Q14" s="23">
        <v>305.812546</v>
      </c>
      <c r="R14" s="23">
        <v>797.27926520801998</v>
      </c>
      <c r="S14" s="23">
        <v>2219.8755257570101</v>
      </c>
      <c r="T14" s="23">
        <v>2219.8755257655102</v>
      </c>
      <c r="U14" s="23">
        <v>2219.8755257727998</v>
      </c>
      <c r="V14" s="23">
        <v>4336.6100296912</v>
      </c>
      <c r="W14" s="23">
        <v>4336.6100275385998</v>
      </c>
    </row>
    <row r="15" spans="1:29">
      <c r="A15" s="27" t="s">
        <v>36</v>
      </c>
      <c r="B15" s="27" t="s">
        <v>69</v>
      </c>
      <c r="C15" s="23">
        <v>810</v>
      </c>
      <c r="D15" s="23">
        <v>810</v>
      </c>
      <c r="E15" s="23">
        <v>810</v>
      </c>
      <c r="F15" s="23">
        <v>810</v>
      </c>
      <c r="G15" s="23">
        <v>2850</v>
      </c>
      <c r="H15" s="23">
        <v>2850</v>
      </c>
      <c r="I15" s="23">
        <v>2850</v>
      </c>
      <c r="J15" s="23">
        <v>2850</v>
      </c>
      <c r="K15" s="23">
        <v>2850</v>
      </c>
      <c r="L15" s="23">
        <v>2850</v>
      </c>
      <c r="M15" s="23">
        <v>2850</v>
      </c>
      <c r="N15" s="23">
        <v>2850</v>
      </c>
      <c r="O15" s="23">
        <v>2850</v>
      </c>
      <c r="P15" s="23">
        <v>2850</v>
      </c>
      <c r="Q15" s="23">
        <v>2850</v>
      </c>
      <c r="R15" s="23">
        <v>2863.7540140000001</v>
      </c>
      <c r="S15" s="23">
        <v>3064.9575199999999</v>
      </c>
      <c r="T15" s="23">
        <v>3064.9575199999999</v>
      </c>
      <c r="U15" s="23">
        <v>3064.9575199999999</v>
      </c>
      <c r="V15" s="23">
        <v>3108.0991199999999</v>
      </c>
      <c r="W15" s="23">
        <v>3108.0991199999999</v>
      </c>
    </row>
    <row r="16" spans="1:29" s="26" customFormat="1">
      <c r="A16" s="27" t="s">
        <v>36</v>
      </c>
      <c r="B16" s="27" t="s">
        <v>52</v>
      </c>
      <c r="C16" s="23">
        <v>16.663999937474706</v>
      </c>
      <c r="D16" s="23">
        <v>23.784000307321524</v>
      </c>
      <c r="E16" s="23">
        <v>29.264000087976427</v>
      </c>
      <c r="F16" s="23">
        <v>39.575999312102766</v>
      </c>
      <c r="G16" s="23">
        <v>51.967000901698917</v>
      </c>
      <c r="H16" s="23">
        <v>65.293000504374191</v>
      </c>
      <c r="I16" s="23">
        <v>79.860000461339666</v>
      </c>
      <c r="J16" s="23">
        <v>94.305999964475447</v>
      </c>
      <c r="K16" s="23">
        <v>109.74100050330138</v>
      </c>
      <c r="L16" s="23">
        <v>119.14800074696512</v>
      </c>
      <c r="M16" s="23">
        <v>146.6789977848527</v>
      </c>
      <c r="N16" s="23">
        <v>164.37900176644305</v>
      </c>
      <c r="O16" s="23">
        <v>187.38500016927702</v>
      </c>
      <c r="P16" s="23">
        <v>202.9000056982039</v>
      </c>
      <c r="Q16" s="23">
        <v>213.63299745321248</v>
      </c>
      <c r="R16" s="23">
        <v>223.14900249242763</v>
      </c>
      <c r="S16" s="23">
        <v>232.42299431562418</v>
      </c>
      <c r="T16" s="23">
        <v>242.16899555921535</v>
      </c>
      <c r="U16" s="23">
        <v>252.81699961423854</v>
      </c>
      <c r="V16" s="23">
        <v>263.66700142621983</v>
      </c>
      <c r="W16" s="23">
        <v>274.3820015192029</v>
      </c>
      <c r="Y16" s="7"/>
      <c r="Z16" s="7"/>
      <c r="AA16" s="7"/>
      <c r="AB16" s="7"/>
      <c r="AC16" s="7"/>
    </row>
    <row r="17" spans="1:29" s="26" customFormat="1">
      <c r="A17" s="29" t="s">
        <v>118</v>
      </c>
      <c r="B17" s="29"/>
      <c r="C17" s="28">
        <v>57567.899993896484</v>
      </c>
      <c r="D17" s="28">
        <v>57398.899993896484</v>
      </c>
      <c r="E17" s="28">
        <v>55585.555767896483</v>
      </c>
      <c r="F17" s="28">
        <v>55547.211823896483</v>
      </c>
      <c r="G17" s="28">
        <v>55688.603925896488</v>
      </c>
      <c r="H17" s="28">
        <v>55825.75933389648</v>
      </c>
      <c r="I17" s="28">
        <v>55929.915003896487</v>
      </c>
      <c r="J17" s="28">
        <v>55367.070413896487</v>
      </c>
      <c r="K17" s="28">
        <v>53743.225823896486</v>
      </c>
      <c r="L17" s="28">
        <v>53039.55352389648</v>
      </c>
      <c r="M17" s="28">
        <v>52899.426963896476</v>
      </c>
      <c r="N17" s="28">
        <v>49887.58275704641</v>
      </c>
      <c r="O17" s="28">
        <v>49368.738427046323</v>
      </c>
      <c r="P17" s="28">
        <v>49388.893817041026</v>
      </c>
      <c r="Q17" s="28">
        <v>47343.453536689412</v>
      </c>
      <c r="R17" s="28">
        <v>47422.692616689201</v>
      </c>
      <c r="S17" s="28">
        <v>47761.41951068896</v>
      </c>
      <c r="T17" s="28">
        <v>47732.00753668863</v>
      </c>
      <c r="U17" s="28">
        <v>47127.876840688165</v>
      </c>
      <c r="V17" s="28">
        <v>48178.245722042942</v>
      </c>
      <c r="W17" s="28">
        <v>48281.59918205018</v>
      </c>
      <c r="Y17" s="7"/>
      <c r="Z17" s="7"/>
      <c r="AA17" s="7"/>
      <c r="AB17" s="7"/>
      <c r="AC17" s="7"/>
    </row>
    <row r="18" spans="1:29" s="26" customFormat="1">
      <c r="A18" s="7"/>
      <c r="B18" s="7"/>
      <c r="C18" s="7"/>
      <c r="D18" s="7"/>
      <c r="E18" s="7"/>
      <c r="F18" s="7"/>
      <c r="G18" s="7"/>
      <c r="H18" s="7"/>
      <c r="I18" s="7"/>
      <c r="J18" s="7"/>
      <c r="K18" s="7"/>
      <c r="L18" s="7"/>
      <c r="M18" s="7"/>
      <c r="N18" s="7"/>
      <c r="O18" s="7"/>
      <c r="P18" s="7"/>
      <c r="Q18" s="7"/>
      <c r="R18" s="7"/>
      <c r="S18" s="7"/>
      <c r="T18" s="7"/>
      <c r="U18" s="7"/>
      <c r="V18" s="7"/>
      <c r="W18" s="7"/>
      <c r="Y18" s="7"/>
      <c r="Z18" s="7"/>
      <c r="AA18" s="7"/>
      <c r="AB18" s="7"/>
      <c r="AC18" s="7"/>
    </row>
    <row r="19" spans="1:29" s="26" customFormat="1">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c r="Y19" s="7"/>
      <c r="Z19" s="7"/>
      <c r="AA19" s="7"/>
      <c r="AB19" s="7"/>
      <c r="AC19" s="7"/>
    </row>
    <row r="20" spans="1:29" s="26" customFormat="1">
      <c r="A20" s="27" t="s">
        <v>119</v>
      </c>
      <c r="B20" s="27" t="s">
        <v>60</v>
      </c>
      <c r="C20" s="23">
        <v>10240</v>
      </c>
      <c r="D20" s="23">
        <v>9765</v>
      </c>
      <c r="E20" s="23">
        <v>8290</v>
      </c>
      <c r="F20" s="23">
        <v>8290</v>
      </c>
      <c r="G20" s="23">
        <v>8290</v>
      </c>
      <c r="H20" s="23">
        <v>8290</v>
      </c>
      <c r="I20" s="23">
        <v>8290</v>
      </c>
      <c r="J20" s="23">
        <v>8290</v>
      </c>
      <c r="K20" s="23">
        <v>6970</v>
      </c>
      <c r="L20" s="23">
        <v>6970</v>
      </c>
      <c r="M20" s="23">
        <v>6970</v>
      </c>
      <c r="N20" s="23">
        <v>4090.0003731499301</v>
      </c>
      <c r="O20" s="23">
        <v>4090.00037314984</v>
      </c>
      <c r="P20" s="23">
        <v>4090.0003731445399</v>
      </c>
      <c r="Q20" s="23">
        <v>4090.0003731496499</v>
      </c>
      <c r="R20" s="23">
        <v>4090.0003731495699</v>
      </c>
      <c r="S20" s="23">
        <v>4090.0003731494699</v>
      </c>
      <c r="T20" s="23">
        <v>4090.0003731493102</v>
      </c>
      <c r="U20" s="23">
        <v>4090.0003731491101</v>
      </c>
      <c r="V20" s="23">
        <v>4090.00037314883</v>
      </c>
      <c r="W20" s="23">
        <v>4090.00037314777</v>
      </c>
      <c r="Y20" s="7"/>
      <c r="Z20" s="7"/>
      <c r="AA20" s="7"/>
      <c r="AB20" s="7"/>
      <c r="AC20" s="7"/>
    </row>
    <row r="21" spans="1:29" s="26" customFormat="1">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c r="Y21" s="7"/>
      <c r="Z21" s="7"/>
      <c r="AA21" s="7"/>
      <c r="AB21" s="7"/>
      <c r="AC21" s="7"/>
    </row>
    <row r="22" spans="1:29" s="26" customFormat="1">
      <c r="A22" s="27" t="s">
        <v>119</v>
      </c>
      <c r="B22" s="27" t="s">
        <v>18</v>
      </c>
      <c r="C22" s="23">
        <v>625</v>
      </c>
      <c r="D22" s="23">
        <v>625</v>
      </c>
      <c r="E22" s="23">
        <v>625</v>
      </c>
      <c r="F22" s="23">
        <v>625</v>
      </c>
      <c r="G22" s="23">
        <v>625</v>
      </c>
      <c r="H22" s="23">
        <v>625</v>
      </c>
      <c r="I22" s="23">
        <v>625</v>
      </c>
      <c r="J22" s="23">
        <v>625</v>
      </c>
      <c r="K22" s="23">
        <v>625</v>
      </c>
      <c r="L22" s="23">
        <v>625</v>
      </c>
      <c r="M22" s="23">
        <v>625</v>
      </c>
      <c r="N22" s="23">
        <v>625</v>
      </c>
      <c r="O22" s="23">
        <v>625</v>
      </c>
      <c r="P22" s="23">
        <v>625</v>
      </c>
      <c r="Q22" s="23">
        <v>625</v>
      </c>
      <c r="R22" s="23">
        <v>625</v>
      </c>
      <c r="S22" s="23">
        <v>625</v>
      </c>
      <c r="T22" s="23">
        <v>625</v>
      </c>
      <c r="U22" s="23">
        <v>625</v>
      </c>
      <c r="V22" s="23">
        <v>625</v>
      </c>
      <c r="W22" s="23">
        <v>625</v>
      </c>
      <c r="Y22" s="7"/>
      <c r="Z22" s="7"/>
      <c r="AA22" s="7"/>
      <c r="AB22" s="7"/>
      <c r="AC22" s="7"/>
    </row>
    <row r="23" spans="1:29" s="26" customFormat="1">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Y23" s="7"/>
      <c r="Z23" s="7"/>
      <c r="AA23" s="7"/>
      <c r="AB23" s="7"/>
      <c r="AC23" s="7"/>
    </row>
    <row r="24" spans="1:29" s="26" customFormat="1">
      <c r="A24" s="27" t="s">
        <v>119</v>
      </c>
      <c r="B24" s="27" t="s">
        <v>62</v>
      </c>
      <c r="C24" s="23">
        <v>1438</v>
      </c>
      <c r="D24" s="23">
        <v>1438</v>
      </c>
      <c r="E24" s="23">
        <v>1438</v>
      </c>
      <c r="F24" s="23">
        <v>1438</v>
      </c>
      <c r="G24" s="23">
        <v>1438</v>
      </c>
      <c r="H24" s="23">
        <v>1438</v>
      </c>
      <c r="I24" s="23">
        <v>1438</v>
      </c>
      <c r="J24" s="23">
        <v>1438</v>
      </c>
      <c r="K24" s="23">
        <v>1438</v>
      </c>
      <c r="L24" s="23">
        <v>1438</v>
      </c>
      <c r="M24" s="23">
        <v>1438</v>
      </c>
      <c r="N24" s="23">
        <v>1438</v>
      </c>
      <c r="O24" s="23">
        <v>1438</v>
      </c>
      <c r="P24" s="23">
        <v>1438</v>
      </c>
      <c r="Q24" s="23">
        <v>1388</v>
      </c>
      <c r="R24" s="23">
        <v>1388</v>
      </c>
      <c r="S24" s="23">
        <v>1388</v>
      </c>
      <c r="T24" s="23">
        <v>1388</v>
      </c>
      <c r="U24" s="23">
        <v>1388</v>
      </c>
      <c r="V24" s="23">
        <v>1388</v>
      </c>
      <c r="W24" s="23">
        <v>1388</v>
      </c>
      <c r="Y24" s="7"/>
      <c r="Z24" s="7"/>
      <c r="AA24" s="7"/>
      <c r="AB24" s="7"/>
      <c r="AC24" s="7"/>
    </row>
    <row r="25" spans="1:29" s="26" customFormat="1">
      <c r="A25" s="27" t="s">
        <v>119</v>
      </c>
      <c r="B25" s="27" t="s">
        <v>61</v>
      </c>
      <c r="C25" s="23">
        <v>2585</v>
      </c>
      <c r="D25" s="23">
        <v>2585</v>
      </c>
      <c r="E25" s="23">
        <v>2585</v>
      </c>
      <c r="F25" s="23">
        <v>2585</v>
      </c>
      <c r="G25" s="23">
        <v>2585</v>
      </c>
      <c r="H25" s="23">
        <v>2585</v>
      </c>
      <c r="I25" s="23">
        <v>2585</v>
      </c>
      <c r="J25" s="23">
        <v>2585</v>
      </c>
      <c r="K25" s="23">
        <v>2585</v>
      </c>
      <c r="L25" s="23">
        <v>2585</v>
      </c>
      <c r="M25" s="23">
        <v>2585</v>
      </c>
      <c r="N25" s="23">
        <v>2585</v>
      </c>
      <c r="O25" s="23">
        <v>2585</v>
      </c>
      <c r="P25" s="23">
        <v>2585</v>
      </c>
      <c r="Q25" s="23">
        <v>2585</v>
      </c>
      <c r="R25" s="23">
        <v>2585</v>
      </c>
      <c r="S25" s="23">
        <v>2585</v>
      </c>
      <c r="T25" s="23">
        <v>2585</v>
      </c>
      <c r="U25" s="23">
        <v>2585</v>
      </c>
      <c r="V25" s="23">
        <v>2585</v>
      </c>
      <c r="W25" s="23">
        <v>2585</v>
      </c>
      <c r="Y25" s="7"/>
      <c r="Z25" s="7"/>
      <c r="AA25" s="7"/>
      <c r="AB25" s="7"/>
      <c r="AC25" s="7"/>
    </row>
    <row r="26" spans="1:29" s="26" customFormat="1">
      <c r="A26" s="27" t="s">
        <v>119</v>
      </c>
      <c r="B26" s="27" t="s">
        <v>65</v>
      </c>
      <c r="C26" s="23">
        <v>2137</v>
      </c>
      <c r="D26" s="23">
        <v>2137</v>
      </c>
      <c r="E26" s="23">
        <v>2137</v>
      </c>
      <c r="F26" s="23">
        <v>2137</v>
      </c>
      <c r="G26" s="23">
        <v>2137</v>
      </c>
      <c r="H26" s="23">
        <v>2137</v>
      </c>
      <c r="I26" s="23">
        <v>2137</v>
      </c>
      <c r="J26" s="23">
        <v>2137</v>
      </c>
      <c r="K26" s="23">
        <v>2137</v>
      </c>
      <c r="L26" s="23">
        <v>2137</v>
      </c>
      <c r="M26" s="23">
        <v>2137</v>
      </c>
      <c r="N26" s="23">
        <v>2137</v>
      </c>
      <c r="O26" s="23">
        <v>2137</v>
      </c>
      <c r="P26" s="23">
        <v>2137</v>
      </c>
      <c r="Q26" s="23">
        <v>2137</v>
      </c>
      <c r="R26" s="23">
        <v>2296.4938999999999</v>
      </c>
      <c r="S26" s="23">
        <v>2119.9999699999998</v>
      </c>
      <c r="T26" s="23">
        <v>1917.9999700000001</v>
      </c>
      <c r="U26" s="23">
        <v>1917.9999700000001</v>
      </c>
      <c r="V26" s="23">
        <v>1756.9999400000002</v>
      </c>
      <c r="W26" s="23">
        <v>1708.9999400000002</v>
      </c>
      <c r="Y26" s="7"/>
      <c r="Z26" s="7"/>
      <c r="AA26" s="7"/>
      <c r="AB26" s="7"/>
      <c r="AC26" s="7"/>
    </row>
    <row r="27" spans="1:29" s="26" customFormat="1">
      <c r="A27" s="27" t="s">
        <v>119</v>
      </c>
      <c r="B27" s="27" t="s">
        <v>64</v>
      </c>
      <c r="C27" s="23">
        <v>2282</v>
      </c>
      <c r="D27" s="23">
        <v>2432</v>
      </c>
      <c r="E27" s="23">
        <v>2432</v>
      </c>
      <c r="F27" s="23">
        <v>2432</v>
      </c>
      <c r="G27" s="23">
        <v>2432</v>
      </c>
      <c r="H27" s="23">
        <v>2432</v>
      </c>
      <c r="I27" s="23">
        <v>2432</v>
      </c>
      <c r="J27" s="23">
        <v>2432</v>
      </c>
      <c r="K27" s="23">
        <v>2432</v>
      </c>
      <c r="L27" s="23">
        <v>2432</v>
      </c>
      <c r="M27" s="23">
        <v>2432</v>
      </c>
      <c r="N27" s="23">
        <v>2432</v>
      </c>
      <c r="O27" s="23">
        <v>2432</v>
      </c>
      <c r="P27" s="23">
        <v>2432</v>
      </c>
      <c r="Q27" s="23">
        <v>2432</v>
      </c>
      <c r="R27" s="23">
        <v>2905.5898999999999</v>
      </c>
      <c r="S27" s="23">
        <v>3771.0057400000001</v>
      </c>
      <c r="T27" s="23">
        <v>4240.6263400000007</v>
      </c>
      <c r="U27" s="23">
        <v>4751.0985400000009</v>
      </c>
      <c r="V27" s="23">
        <v>5065.2453399999995</v>
      </c>
      <c r="W27" s="23">
        <v>5235.8720400000002</v>
      </c>
      <c r="Y27" s="7"/>
      <c r="Z27" s="7"/>
      <c r="AA27" s="7"/>
      <c r="AB27" s="7"/>
      <c r="AC27" s="7"/>
    </row>
    <row r="28" spans="1:29" s="26" customFormat="1">
      <c r="A28" s="27" t="s">
        <v>119</v>
      </c>
      <c r="B28" s="27" t="s">
        <v>32</v>
      </c>
      <c r="C28" s="23">
        <v>0</v>
      </c>
      <c r="D28" s="23">
        <v>0</v>
      </c>
      <c r="E28" s="23">
        <v>0</v>
      </c>
      <c r="F28" s="23">
        <v>0</v>
      </c>
      <c r="G28" s="23">
        <v>0</v>
      </c>
      <c r="H28" s="23">
        <v>0</v>
      </c>
      <c r="I28" s="23">
        <v>0</v>
      </c>
      <c r="J28" s="23">
        <v>0</v>
      </c>
      <c r="K28" s="23">
        <v>0</v>
      </c>
      <c r="L28" s="23">
        <v>0</v>
      </c>
      <c r="M28" s="23">
        <v>0</v>
      </c>
      <c r="N28" s="23">
        <v>0</v>
      </c>
      <c r="O28" s="23">
        <v>0</v>
      </c>
      <c r="P28" s="23">
        <v>0</v>
      </c>
      <c r="Q28" s="23">
        <v>0</v>
      </c>
      <c r="R28" s="23">
        <v>1.7543976999999901E-4</v>
      </c>
      <c r="S28" s="23">
        <v>1.7575701000000001E-4</v>
      </c>
      <c r="T28" s="23">
        <v>1.7576551E-4</v>
      </c>
      <c r="U28" s="23">
        <v>1.7577279999999901E-4</v>
      </c>
      <c r="V28" s="23">
        <v>799.94542999999999</v>
      </c>
      <c r="W28" s="23">
        <v>799.94542999999999</v>
      </c>
      <c r="Y28" s="7"/>
      <c r="Z28" s="7"/>
      <c r="AA28" s="7"/>
      <c r="AB28" s="7"/>
      <c r="AC28" s="7"/>
    </row>
    <row r="29" spans="1:29" s="26" customFormat="1">
      <c r="A29" s="27" t="s">
        <v>119</v>
      </c>
      <c r="B29" s="27" t="s">
        <v>69</v>
      </c>
      <c r="C29" s="23">
        <v>240</v>
      </c>
      <c r="D29" s="23">
        <v>240</v>
      </c>
      <c r="E29" s="23">
        <v>240</v>
      </c>
      <c r="F29" s="23">
        <v>240</v>
      </c>
      <c r="G29" s="23">
        <v>2280</v>
      </c>
      <c r="H29" s="23">
        <v>2280</v>
      </c>
      <c r="I29" s="23">
        <v>2280</v>
      </c>
      <c r="J29" s="23">
        <v>2280</v>
      </c>
      <c r="K29" s="23">
        <v>2280</v>
      </c>
      <c r="L29" s="23">
        <v>2280</v>
      </c>
      <c r="M29" s="23">
        <v>2280</v>
      </c>
      <c r="N29" s="23">
        <v>2280</v>
      </c>
      <c r="O29" s="23">
        <v>2280</v>
      </c>
      <c r="P29" s="23">
        <v>2280</v>
      </c>
      <c r="Q29" s="23">
        <v>2280</v>
      </c>
      <c r="R29" s="23">
        <v>2280</v>
      </c>
      <c r="S29" s="23">
        <v>2280</v>
      </c>
      <c r="T29" s="23">
        <v>2280</v>
      </c>
      <c r="U29" s="23">
        <v>2280</v>
      </c>
      <c r="V29" s="23">
        <v>2280</v>
      </c>
      <c r="W29" s="23">
        <v>2280</v>
      </c>
      <c r="Y29" s="7"/>
      <c r="Z29" s="7"/>
      <c r="AA29" s="7"/>
      <c r="AB29" s="7"/>
      <c r="AC29" s="7"/>
    </row>
    <row r="30" spans="1:29" s="26" customFormat="1">
      <c r="A30" s="27" t="s">
        <v>119</v>
      </c>
      <c r="B30" s="27" t="s">
        <v>52</v>
      </c>
      <c r="C30" s="23">
        <v>6.5580000877380309</v>
      </c>
      <c r="D30" s="23">
        <v>8.7860001325607229</v>
      </c>
      <c r="E30" s="23">
        <v>10.679999828338611</v>
      </c>
      <c r="F30" s="23">
        <v>15.38399958610532</v>
      </c>
      <c r="G30" s="23">
        <v>20.217000722885068</v>
      </c>
      <c r="H30" s="23">
        <v>25.635000705718891</v>
      </c>
      <c r="I30" s="23">
        <v>31.094999551772982</v>
      </c>
      <c r="J30" s="23">
        <v>36.872998952865565</v>
      </c>
      <c r="K30" s="23">
        <v>42.845001220703054</v>
      </c>
      <c r="L30" s="23">
        <v>46.410001754760678</v>
      </c>
      <c r="M30" s="23">
        <v>57.068999290466223</v>
      </c>
      <c r="N30" s="23">
        <v>64.705999374389634</v>
      </c>
      <c r="O30" s="23">
        <v>73.34999942779541</v>
      </c>
      <c r="P30" s="23">
        <v>79.327003479003906</v>
      </c>
      <c r="Q30" s="23">
        <v>83.165996074676499</v>
      </c>
      <c r="R30" s="23">
        <v>86.441000938415471</v>
      </c>
      <c r="S30" s="23">
        <v>89.565996170043888</v>
      </c>
      <c r="T30" s="23">
        <v>92.826001167297335</v>
      </c>
      <c r="U30" s="23">
        <v>96.448000907897935</v>
      </c>
      <c r="V30" s="23">
        <v>100.13800144195552</v>
      </c>
      <c r="W30" s="23">
        <v>103.72899723052973</v>
      </c>
      <c r="Y30" s="7"/>
      <c r="Z30" s="7"/>
      <c r="AA30" s="7"/>
      <c r="AB30" s="7"/>
      <c r="AC30" s="7"/>
    </row>
    <row r="31" spans="1:29" s="26" customFormat="1">
      <c r="A31" s="29" t="s">
        <v>118</v>
      </c>
      <c r="B31" s="29"/>
      <c r="C31" s="28">
        <v>19307</v>
      </c>
      <c r="D31" s="28">
        <v>18982</v>
      </c>
      <c r="E31" s="28">
        <v>17507</v>
      </c>
      <c r="F31" s="28">
        <v>17507</v>
      </c>
      <c r="G31" s="28">
        <v>17507</v>
      </c>
      <c r="H31" s="28">
        <v>17507</v>
      </c>
      <c r="I31" s="28">
        <v>17507</v>
      </c>
      <c r="J31" s="28">
        <v>17507</v>
      </c>
      <c r="K31" s="28">
        <v>16187</v>
      </c>
      <c r="L31" s="28">
        <v>16187</v>
      </c>
      <c r="M31" s="28">
        <v>16187</v>
      </c>
      <c r="N31" s="28">
        <v>13307.000373149931</v>
      </c>
      <c r="O31" s="28">
        <v>13307.00037314984</v>
      </c>
      <c r="P31" s="28">
        <v>13307.000373144539</v>
      </c>
      <c r="Q31" s="28">
        <v>13257.000373149651</v>
      </c>
      <c r="R31" s="28">
        <v>13890.084173149571</v>
      </c>
      <c r="S31" s="28">
        <v>14579.00608314947</v>
      </c>
      <c r="T31" s="28">
        <v>14846.626683149312</v>
      </c>
      <c r="U31" s="28">
        <v>15357.098883149112</v>
      </c>
      <c r="V31" s="28">
        <v>15510.24565314883</v>
      </c>
      <c r="W31" s="28">
        <v>15632.87235314777</v>
      </c>
      <c r="Y31" s="7"/>
      <c r="Z31" s="7"/>
      <c r="AA31" s="7"/>
      <c r="AB31" s="7"/>
      <c r="AC31" s="7"/>
    </row>
    <row r="32" spans="1:29" s="26" customFormat="1">
      <c r="Y32" s="7"/>
      <c r="Z32" s="7"/>
      <c r="AA32" s="7"/>
      <c r="AB32" s="7"/>
      <c r="AC32" s="7"/>
    </row>
    <row r="33" spans="1:29" s="26" customFormat="1">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c r="Y33" s="7"/>
      <c r="Z33" s="7"/>
      <c r="AA33" s="7"/>
      <c r="AB33" s="7"/>
      <c r="AC33" s="7"/>
    </row>
    <row r="34" spans="1:29" s="26" customFormat="1">
      <c r="A34" s="27" t="s">
        <v>120</v>
      </c>
      <c r="B34" s="27" t="s">
        <v>60</v>
      </c>
      <c r="C34" s="23">
        <v>8126</v>
      </c>
      <c r="D34" s="23">
        <v>8126</v>
      </c>
      <c r="E34" s="23">
        <v>8126</v>
      </c>
      <c r="F34" s="23">
        <v>8126</v>
      </c>
      <c r="G34" s="23">
        <v>8126</v>
      </c>
      <c r="H34" s="23">
        <v>8126</v>
      </c>
      <c r="I34" s="23">
        <v>8126</v>
      </c>
      <c r="J34" s="23">
        <v>7426</v>
      </c>
      <c r="K34" s="23">
        <v>7426</v>
      </c>
      <c r="L34" s="23">
        <v>7426</v>
      </c>
      <c r="M34" s="23">
        <v>7426</v>
      </c>
      <c r="N34" s="23">
        <v>7426</v>
      </c>
      <c r="O34" s="23">
        <v>7426</v>
      </c>
      <c r="P34" s="23">
        <v>7426</v>
      </c>
      <c r="Q34" s="23">
        <v>6395.4042896432802</v>
      </c>
      <c r="R34" s="23">
        <v>6395.4039096431497</v>
      </c>
      <c r="S34" s="23">
        <v>5940.0006136429993</v>
      </c>
      <c r="T34" s="23">
        <v>5940.0006096428297</v>
      </c>
      <c r="U34" s="23">
        <v>5940.0006136425691</v>
      </c>
      <c r="V34" s="23">
        <v>5940.0006136422699</v>
      </c>
      <c r="W34" s="23">
        <v>5940.0006136415695</v>
      </c>
      <c r="Y34" s="7"/>
      <c r="Z34" s="7"/>
      <c r="AA34" s="7"/>
      <c r="AB34" s="7"/>
      <c r="AC34" s="7"/>
    </row>
    <row r="35" spans="1:29" s="26" customFormat="1">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c r="Y35" s="7"/>
      <c r="Z35" s="7"/>
      <c r="AA35" s="7"/>
      <c r="AB35" s="7"/>
      <c r="AC35" s="7"/>
    </row>
    <row r="36" spans="1:29" s="26" customFormat="1">
      <c r="A36" s="27" t="s">
        <v>120</v>
      </c>
      <c r="B36" s="27" t="s">
        <v>18</v>
      </c>
      <c r="C36" s="23">
        <v>1513</v>
      </c>
      <c r="D36" s="23">
        <v>1513</v>
      </c>
      <c r="E36" s="23">
        <v>1513</v>
      </c>
      <c r="F36" s="23">
        <v>1513</v>
      </c>
      <c r="G36" s="23">
        <v>1513</v>
      </c>
      <c r="H36" s="23">
        <v>1513</v>
      </c>
      <c r="I36" s="23">
        <v>1513</v>
      </c>
      <c r="J36" s="23">
        <v>1513</v>
      </c>
      <c r="K36" s="23">
        <v>1513</v>
      </c>
      <c r="L36" s="23">
        <v>1513</v>
      </c>
      <c r="M36" s="23">
        <v>1513</v>
      </c>
      <c r="N36" s="23">
        <v>1513</v>
      </c>
      <c r="O36" s="23">
        <v>1513</v>
      </c>
      <c r="P36" s="23">
        <v>1513</v>
      </c>
      <c r="Q36" s="23">
        <v>1513</v>
      </c>
      <c r="R36" s="23">
        <v>1128</v>
      </c>
      <c r="S36" s="23">
        <v>1128</v>
      </c>
      <c r="T36" s="23">
        <v>1128</v>
      </c>
      <c r="U36" s="23">
        <v>985</v>
      </c>
      <c r="V36" s="23">
        <v>985</v>
      </c>
      <c r="W36" s="23">
        <v>985</v>
      </c>
    </row>
    <row r="37" spans="1:29" s="26" customFormat="1">
      <c r="A37" s="27" t="s">
        <v>120</v>
      </c>
      <c r="B37" s="27" t="s">
        <v>28</v>
      </c>
      <c r="C37" s="23">
        <v>84</v>
      </c>
      <c r="D37" s="23">
        <v>84</v>
      </c>
      <c r="E37" s="23">
        <v>84</v>
      </c>
      <c r="F37" s="23">
        <v>84</v>
      </c>
      <c r="G37" s="23">
        <v>84</v>
      </c>
      <c r="H37" s="23">
        <v>84</v>
      </c>
      <c r="I37" s="23">
        <v>84</v>
      </c>
      <c r="J37" s="23">
        <v>84</v>
      </c>
      <c r="K37" s="23">
        <v>84</v>
      </c>
      <c r="L37" s="23">
        <v>84</v>
      </c>
      <c r="M37" s="23">
        <v>84</v>
      </c>
      <c r="N37" s="23">
        <v>84</v>
      </c>
      <c r="O37" s="23">
        <v>84</v>
      </c>
      <c r="P37" s="23">
        <v>84</v>
      </c>
      <c r="Q37" s="23">
        <v>84</v>
      </c>
      <c r="R37" s="23">
        <v>84</v>
      </c>
      <c r="S37" s="23">
        <v>84</v>
      </c>
      <c r="T37" s="23">
        <v>84</v>
      </c>
      <c r="U37" s="23">
        <v>84</v>
      </c>
      <c r="V37" s="23">
        <v>84</v>
      </c>
      <c r="W37" s="23">
        <v>84</v>
      </c>
    </row>
    <row r="38" spans="1:29" s="26" customFormat="1">
      <c r="A38" s="27" t="s">
        <v>120</v>
      </c>
      <c r="B38" s="27" t="s">
        <v>62</v>
      </c>
      <c r="C38" s="23">
        <v>1910</v>
      </c>
      <c r="D38" s="23">
        <v>1910</v>
      </c>
      <c r="E38" s="23">
        <v>1910</v>
      </c>
      <c r="F38" s="23">
        <v>1910</v>
      </c>
      <c r="G38" s="23">
        <v>1910</v>
      </c>
      <c r="H38" s="23">
        <v>1910</v>
      </c>
      <c r="I38" s="23">
        <v>1910</v>
      </c>
      <c r="J38" s="23">
        <v>1910</v>
      </c>
      <c r="K38" s="23">
        <v>1910</v>
      </c>
      <c r="L38" s="23">
        <v>1910</v>
      </c>
      <c r="M38" s="23">
        <v>1910</v>
      </c>
      <c r="N38" s="23">
        <v>1910</v>
      </c>
      <c r="O38" s="23">
        <v>1618</v>
      </c>
      <c r="P38" s="23">
        <v>1501</v>
      </c>
      <c r="Q38" s="23">
        <v>1501</v>
      </c>
      <c r="R38" s="23">
        <v>1501</v>
      </c>
      <c r="S38" s="23">
        <v>1501</v>
      </c>
      <c r="T38" s="23">
        <v>1501</v>
      </c>
      <c r="U38" s="23">
        <v>1501</v>
      </c>
      <c r="V38" s="23">
        <v>1501</v>
      </c>
      <c r="W38" s="23">
        <v>1501</v>
      </c>
    </row>
    <row r="39" spans="1:29" s="26" customFormat="1">
      <c r="A39" s="27" t="s">
        <v>120</v>
      </c>
      <c r="B39" s="27" t="s">
        <v>61</v>
      </c>
      <c r="C39" s="23">
        <v>152</v>
      </c>
      <c r="D39" s="23">
        <v>152</v>
      </c>
      <c r="E39" s="23">
        <v>152</v>
      </c>
      <c r="F39" s="23">
        <v>152</v>
      </c>
      <c r="G39" s="23">
        <v>152</v>
      </c>
      <c r="H39" s="23">
        <v>152</v>
      </c>
      <c r="I39" s="23">
        <v>152</v>
      </c>
      <c r="J39" s="23">
        <v>152</v>
      </c>
      <c r="K39" s="23">
        <v>152</v>
      </c>
      <c r="L39" s="23">
        <v>152</v>
      </c>
      <c r="M39" s="23">
        <v>152</v>
      </c>
      <c r="N39" s="23">
        <v>152</v>
      </c>
      <c r="O39" s="23">
        <v>152</v>
      </c>
      <c r="P39" s="23">
        <v>152</v>
      </c>
      <c r="Q39" s="23">
        <v>152</v>
      </c>
      <c r="R39" s="23">
        <v>152</v>
      </c>
      <c r="S39" s="23">
        <v>66</v>
      </c>
      <c r="T39" s="23">
        <v>66</v>
      </c>
      <c r="U39" s="23">
        <v>66</v>
      </c>
      <c r="V39" s="23">
        <v>66</v>
      </c>
      <c r="W39" s="23">
        <v>66</v>
      </c>
    </row>
    <row r="40" spans="1:29" s="26" customFormat="1">
      <c r="A40" s="27" t="s">
        <v>120</v>
      </c>
      <c r="B40" s="27" t="s">
        <v>65</v>
      </c>
      <c r="C40" s="23">
        <v>677</v>
      </c>
      <c r="D40" s="23">
        <v>677</v>
      </c>
      <c r="E40" s="23">
        <v>677</v>
      </c>
      <c r="F40" s="23">
        <v>677</v>
      </c>
      <c r="G40" s="23">
        <v>677</v>
      </c>
      <c r="H40" s="23">
        <v>677</v>
      </c>
      <c r="I40" s="23">
        <v>677</v>
      </c>
      <c r="J40" s="23">
        <v>677</v>
      </c>
      <c r="K40" s="23">
        <v>677</v>
      </c>
      <c r="L40" s="23">
        <v>677</v>
      </c>
      <c r="M40" s="23">
        <v>677</v>
      </c>
      <c r="N40" s="23">
        <v>677</v>
      </c>
      <c r="O40" s="23">
        <v>677</v>
      </c>
      <c r="P40" s="23">
        <v>677</v>
      </c>
      <c r="Q40" s="23">
        <v>677</v>
      </c>
      <c r="R40" s="23">
        <v>677</v>
      </c>
      <c r="S40" s="23">
        <v>677</v>
      </c>
      <c r="T40" s="23">
        <v>821.81203000000005</v>
      </c>
      <c r="U40" s="23">
        <v>976.47287000000006</v>
      </c>
      <c r="V40" s="23">
        <v>976.47287000000006</v>
      </c>
      <c r="W40" s="23">
        <v>1051.1472200000001</v>
      </c>
    </row>
    <row r="41" spans="1:29" s="26" customFormat="1">
      <c r="A41" s="27" t="s">
        <v>120</v>
      </c>
      <c r="B41" s="27" t="s">
        <v>64</v>
      </c>
      <c r="C41" s="23">
        <v>2374</v>
      </c>
      <c r="D41" s="23">
        <v>2429</v>
      </c>
      <c r="E41" s="23">
        <v>2429</v>
      </c>
      <c r="F41" s="23">
        <v>2429</v>
      </c>
      <c r="G41" s="23">
        <v>2429</v>
      </c>
      <c r="H41" s="23">
        <v>2429</v>
      </c>
      <c r="I41" s="23">
        <v>2429</v>
      </c>
      <c r="J41" s="23">
        <v>2429</v>
      </c>
      <c r="K41" s="23">
        <v>2429</v>
      </c>
      <c r="L41" s="23">
        <v>2429</v>
      </c>
      <c r="M41" s="23">
        <v>2429</v>
      </c>
      <c r="N41" s="23">
        <v>2429</v>
      </c>
      <c r="O41" s="23">
        <v>2429</v>
      </c>
      <c r="P41" s="23">
        <v>2429</v>
      </c>
      <c r="Q41" s="23">
        <v>2429</v>
      </c>
      <c r="R41" s="23">
        <v>2308</v>
      </c>
      <c r="S41" s="23">
        <v>2258</v>
      </c>
      <c r="T41" s="23">
        <v>2258</v>
      </c>
      <c r="U41" s="23">
        <v>2258</v>
      </c>
      <c r="V41" s="23">
        <v>2258</v>
      </c>
      <c r="W41" s="23">
        <v>2258</v>
      </c>
    </row>
    <row r="42" spans="1:29" s="26" customFormat="1">
      <c r="A42" s="27" t="s">
        <v>120</v>
      </c>
      <c r="B42" s="27" t="s">
        <v>32</v>
      </c>
      <c r="C42" s="23">
        <v>20</v>
      </c>
      <c r="D42" s="23">
        <v>20</v>
      </c>
      <c r="E42" s="23">
        <v>20</v>
      </c>
      <c r="F42" s="23">
        <v>20</v>
      </c>
      <c r="G42" s="23">
        <v>20</v>
      </c>
      <c r="H42" s="23">
        <v>20</v>
      </c>
      <c r="I42" s="23">
        <v>20</v>
      </c>
      <c r="J42" s="23">
        <v>20</v>
      </c>
      <c r="K42" s="23">
        <v>20</v>
      </c>
      <c r="L42" s="23">
        <v>20</v>
      </c>
      <c r="M42" s="23">
        <v>20</v>
      </c>
      <c r="N42" s="23">
        <v>20</v>
      </c>
      <c r="O42" s="23">
        <v>20</v>
      </c>
      <c r="P42" s="23">
        <v>20</v>
      </c>
      <c r="Q42" s="23">
        <v>20</v>
      </c>
      <c r="R42" s="23">
        <v>20</v>
      </c>
      <c r="S42" s="23">
        <v>20</v>
      </c>
      <c r="T42" s="23">
        <v>20</v>
      </c>
      <c r="U42" s="23">
        <v>20</v>
      </c>
      <c r="V42" s="23">
        <v>20.000499691200002</v>
      </c>
      <c r="W42" s="23">
        <v>20.000497538600001</v>
      </c>
    </row>
    <row r="43" spans="1:29" s="26" customFormat="1">
      <c r="A43" s="27" t="s">
        <v>120</v>
      </c>
      <c r="B43" s="27" t="s">
        <v>69</v>
      </c>
      <c r="C43" s="23">
        <v>570</v>
      </c>
      <c r="D43" s="23">
        <v>570</v>
      </c>
      <c r="E43" s="23">
        <v>570</v>
      </c>
      <c r="F43" s="23">
        <v>570</v>
      </c>
      <c r="G43" s="23">
        <v>570</v>
      </c>
      <c r="H43" s="23">
        <v>570</v>
      </c>
      <c r="I43" s="23">
        <v>570</v>
      </c>
      <c r="J43" s="23">
        <v>570</v>
      </c>
      <c r="K43" s="23">
        <v>570</v>
      </c>
      <c r="L43" s="23">
        <v>570</v>
      </c>
      <c r="M43" s="23">
        <v>570</v>
      </c>
      <c r="N43" s="23">
        <v>570</v>
      </c>
      <c r="O43" s="23">
        <v>570</v>
      </c>
      <c r="P43" s="23">
        <v>570</v>
      </c>
      <c r="Q43" s="23">
        <v>570</v>
      </c>
      <c r="R43" s="23">
        <v>570</v>
      </c>
      <c r="S43" s="23">
        <v>570</v>
      </c>
      <c r="T43" s="23">
        <v>570</v>
      </c>
      <c r="U43" s="23">
        <v>570</v>
      </c>
      <c r="V43" s="23">
        <v>570</v>
      </c>
      <c r="W43" s="23">
        <v>570</v>
      </c>
    </row>
    <row r="44" spans="1:29" s="26" customFormat="1">
      <c r="A44" s="27" t="s">
        <v>120</v>
      </c>
      <c r="B44" s="27" t="s">
        <v>52</v>
      </c>
      <c r="C44" s="23">
        <v>2.6030000150203643</v>
      </c>
      <c r="D44" s="23">
        <v>3.3170000910758937</v>
      </c>
      <c r="E44" s="23">
        <v>4.0260000228881774</v>
      </c>
      <c r="F44" s="23">
        <v>5.4030001759529078</v>
      </c>
      <c r="G44" s="23">
        <v>7.6770000457763601</v>
      </c>
      <c r="H44" s="23">
        <v>9.8029999732971085</v>
      </c>
      <c r="I44" s="23">
        <v>12.359000444412139</v>
      </c>
      <c r="J44" s="23">
        <v>14.69100010395041</v>
      </c>
      <c r="K44" s="23">
        <v>17.289999723434399</v>
      </c>
      <c r="L44" s="23">
        <v>18.852000474929767</v>
      </c>
      <c r="M44" s="23">
        <v>24.21999907493586</v>
      </c>
      <c r="N44" s="23">
        <v>26.670000553131</v>
      </c>
      <c r="O44" s="23">
        <v>30.57900047302244</v>
      </c>
      <c r="P44" s="23">
        <v>33.136000633239718</v>
      </c>
      <c r="Q44" s="23">
        <v>34.829999446868804</v>
      </c>
      <c r="R44" s="23">
        <v>36.323000669479349</v>
      </c>
      <c r="S44" s="23">
        <v>37.833999156951897</v>
      </c>
      <c r="T44" s="23">
        <v>39.482998371124204</v>
      </c>
      <c r="U44" s="23">
        <v>41.236998558044355</v>
      </c>
      <c r="V44" s="23">
        <v>42.889000892639132</v>
      </c>
      <c r="W44" s="23">
        <v>44.434001445770186</v>
      </c>
    </row>
    <row r="45" spans="1:29" s="26" customFormat="1">
      <c r="A45" s="29" t="s">
        <v>118</v>
      </c>
      <c r="B45" s="29"/>
      <c r="C45" s="28">
        <v>14836</v>
      </c>
      <c r="D45" s="28">
        <v>14891</v>
      </c>
      <c r="E45" s="28">
        <v>14891</v>
      </c>
      <c r="F45" s="28">
        <v>14891</v>
      </c>
      <c r="G45" s="28">
        <v>14891</v>
      </c>
      <c r="H45" s="28">
        <v>14891</v>
      </c>
      <c r="I45" s="28">
        <v>14891</v>
      </c>
      <c r="J45" s="28">
        <v>14191</v>
      </c>
      <c r="K45" s="28">
        <v>14191</v>
      </c>
      <c r="L45" s="28">
        <v>14191</v>
      </c>
      <c r="M45" s="28">
        <v>14191</v>
      </c>
      <c r="N45" s="28">
        <v>14191</v>
      </c>
      <c r="O45" s="28">
        <v>13899</v>
      </c>
      <c r="P45" s="28">
        <v>13782</v>
      </c>
      <c r="Q45" s="28">
        <v>12751.40428964328</v>
      </c>
      <c r="R45" s="28">
        <v>12245.40390964315</v>
      </c>
      <c r="S45" s="28">
        <v>11654.000613642998</v>
      </c>
      <c r="T45" s="28">
        <v>11798.812639642831</v>
      </c>
      <c r="U45" s="28">
        <v>11810.473483642569</v>
      </c>
      <c r="V45" s="28">
        <v>11810.47348364227</v>
      </c>
      <c r="W45" s="28">
        <v>11885.147833641569</v>
      </c>
    </row>
    <row r="46" spans="1:29" s="26" customFormat="1"/>
    <row r="47" spans="1:29" s="26" customFormat="1">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9" s="26" customFormat="1">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s="26" customFormat="1">
      <c r="A49" s="27" t="s">
        <v>121</v>
      </c>
      <c r="B49" s="27" t="s">
        <v>67</v>
      </c>
      <c r="C49" s="23">
        <v>4820</v>
      </c>
      <c r="D49" s="23">
        <v>4835</v>
      </c>
      <c r="E49" s="23">
        <v>4835</v>
      </c>
      <c r="F49" s="23">
        <v>4835</v>
      </c>
      <c r="G49" s="23">
        <v>4835</v>
      </c>
      <c r="H49" s="23">
        <v>4835</v>
      </c>
      <c r="I49" s="23">
        <v>4835</v>
      </c>
      <c r="J49" s="23">
        <v>4835</v>
      </c>
      <c r="K49" s="23">
        <v>4485</v>
      </c>
      <c r="L49" s="23">
        <v>4135</v>
      </c>
      <c r="M49" s="23">
        <v>3853.9475900000002</v>
      </c>
      <c r="N49" s="23">
        <v>3853.9475900000002</v>
      </c>
      <c r="O49" s="23">
        <v>3853.9475900000002</v>
      </c>
      <c r="P49" s="23">
        <v>3853.9475900000002</v>
      </c>
      <c r="Q49" s="23">
        <v>3853.9475900000002</v>
      </c>
      <c r="R49" s="23">
        <v>3853.9475900000002</v>
      </c>
      <c r="S49" s="23">
        <v>3853.9475900000002</v>
      </c>
      <c r="T49" s="23">
        <v>3853.9475900000002</v>
      </c>
      <c r="U49" s="23">
        <v>3853.9475900000002</v>
      </c>
      <c r="V49" s="23">
        <v>3853.9475900000002</v>
      </c>
      <c r="W49" s="23">
        <v>3760</v>
      </c>
    </row>
    <row r="50" spans="1:23" s="26" customFormat="1">
      <c r="A50" s="27" t="s">
        <v>121</v>
      </c>
      <c r="B50" s="27" t="s">
        <v>18</v>
      </c>
      <c r="C50" s="23">
        <v>0</v>
      </c>
      <c r="D50" s="23">
        <v>0</v>
      </c>
      <c r="E50" s="23">
        <v>0</v>
      </c>
      <c r="F50" s="23">
        <v>0</v>
      </c>
      <c r="G50" s="23">
        <v>0</v>
      </c>
      <c r="H50" s="23">
        <v>0</v>
      </c>
      <c r="I50" s="23">
        <v>0</v>
      </c>
      <c r="J50" s="23">
        <v>0</v>
      </c>
      <c r="K50" s="23">
        <v>0</v>
      </c>
      <c r="L50" s="23">
        <v>0</v>
      </c>
      <c r="M50" s="23">
        <v>0</v>
      </c>
      <c r="N50" s="23">
        <v>0</v>
      </c>
      <c r="O50" s="23">
        <v>0</v>
      </c>
      <c r="P50" s="23">
        <v>0</v>
      </c>
      <c r="Q50" s="23">
        <v>0</v>
      </c>
      <c r="R50" s="23">
        <v>0</v>
      </c>
      <c r="S50" s="23">
        <v>0</v>
      </c>
      <c r="T50" s="23">
        <v>0</v>
      </c>
      <c r="U50" s="23">
        <v>0</v>
      </c>
      <c r="V50" s="23">
        <v>0</v>
      </c>
      <c r="W50" s="23">
        <v>0</v>
      </c>
    </row>
    <row r="51" spans="1:23" s="26" customFormat="1">
      <c r="A51" s="27" t="s">
        <v>121</v>
      </c>
      <c r="B51" s="27" t="s">
        <v>28</v>
      </c>
      <c r="C51" s="23">
        <v>500</v>
      </c>
      <c r="D51" s="23">
        <v>500</v>
      </c>
      <c r="E51" s="23">
        <v>500</v>
      </c>
      <c r="F51" s="23">
        <v>500</v>
      </c>
      <c r="G51" s="23">
        <v>500</v>
      </c>
      <c r="H51" s="23">
        <v>500</v>
      </c>
      <c r="I51" s="23">
        <v>500</v>
      </c>
      <c r="J51" s="23">
        <v>500</v>
      </c>
      <c r="K51" s="23">
        <v>500</v>
      </c>
      <c r="L51" s="23">
        <v>500</v>
      </c>
      <c r="M51" s="23">
        <v>500</v>
      </c>
      <c r="N51" s="23">
        <v>500</v>
      </c>
      <c r="O51" s="23">
        <v>500</v>
      </c>
      <c r="P51" s="23">
        <v>500</v>
      </c>
      <c r="Q51" s="23">
        <v>500</v>
      </c>
      <c r="R51" s="23">
        <v>500</v>
      </c>
      <c r="S51" s="23">
        <v>500</v>
      </c>
      <c r="T51" s="23">
        <v>500</v>
      </c>
      <c r="U51" s="23">
        <v>0</v>
      </c>
      <c r="V51" s="23">
        <v>0</v>
      </c>
      <c r="W51" s="23">
        <v>0</v>
      </c>
    </row>
    <row r="52" spans="1:23" s="26" customFormat="1">
      <c r="A52" s="27" t="s">
        <v>121</v>
      </c>
      <c r="B52" s="27" t="s">
        <v>62</v>
      </c>
      <c r="C52" s="23">
        <v>1900</v>
      </c>
      <c r="D52" s="23">
        <v>1900</v>
      </c>
      <c r="E52" s="23">
        <v>1900</v>
      </c>
      <c r="F52" s="23">
        <v>1900</v>
      </c>
      <c r="G52" s="23">
        <v>1900</v>
      </c>
      <c r="H52" s="23">
        <v>1900</v>
      </c>
      <c r="I52" s="23">
        <v>1900</v>
      </c>
      <c r="J52" s="23">
        <v>1900</v>
      </c>
      <c r="K52" s="23">
        <v>1900</v>
      </c>
      <c r="L52" s="23">
        <v>1900</v>
      </c>
      <c r="M52" s="23">
        <v>1900</v>
      </c>
      <c r="N52" s="23">
        <v>1900</v>
      </c>
      <c r="O52" s="23">
        <v>1730</v>
      </c>
      <c r="P52" s="23">
        <v>1730</v>
      </c>
      <c r="Q52" s="23">
        <v>1730</v>
      </c>
      <c r="R52" s="23">
        <v>1730</v>
      </c>
      <c r="S52" s="23">
        <v>1730</v>
      </c>
      <c r="T52" s="23">
        <v>1730</v>
      </c>
      <c r="U52" s="23">
        <v>1290</v>
      </c>
      <c r="V52" s="23">
        <v>1290.00012635536</v>
      </c>
      <c r="W52" s="23">
        <v>1290.0001263643601</v>
      </c>
    </row>
    <row r="53" spans="1:23" s="26" customFormat="1">
      <c r="A53" s="27" t="s">
        <v>121</v>
      </c>
      <c r="B53" s="27" t="s">
        <v>61</v>
      </c>
      <c r="C53" s="23">
        <v>2219</v>
      </c>
      <c r="D53" s="23">
        <v>2219</v>
      </c>
      <c r="E53" s="23">
        <v>2219</v>
      </c>
      <c r="F53" s="23">
        <v>2219</v>
      </c>
      <c r="G53" s="23">
        <v>2219</v>
      </c>
      <c r="H53" s="23">
        <v>2219</v>
      </c>
      <c r="I53" s="23">
        <v>2219</v>
      </c>
      <c r="J53" s="23">
        <v>2219</v>
      </c>
      <c r="K53" s="23">
        <v>2219</v>
      </c>
      <c r="L53" s="23">
        <v>2219</v>
      </c>
      <c r="M53" s="23">
        <v>2219</v>
      </c>
      <c r="N53" s="23">
        <v>2219</v>
      </c>
      <c r="O53" s="23">
        <v>2219</v>
      </c>
      <c r="P53" s="23">
        <v>2219</v>
      </c>
      <c r="Q53" s="23">
        <v>2219</v>
      </c>
      <c r="R53" s="23">
        <v>2219</v>
      </c>
      <c r="S53" s="23">
        <v>2219</v>
      </c>
      <c r="T53" s="23">
        <v>2219</v>
      </c>
      <c r="U53" s="23">
        <v>2219</v>
      </c>
      <c r="V53" s="23">
        <v>2219</v>
      </c>
      <c r="W53" s="23">
        <v>2219</v>
      </c>
    </row>
    <row r="54" spans="1:23" s="26" customFormat="1">
      <c r="A54" s="27" t="s">
        <v>121</v>
      </c>
      <c r="B54" s="27" t="s">
        <v>65</v>
      </c>
      <c r="C54" s="23">
        <v>3818</v>
      </c>
      <c r="D54" s="23">
        <v>3818</v>
      </c>
      <c r="E54" s="23">
        <v>3818</v>
      </c>
      <c r="F54" s="23">
        <v>3818</v>
      </c>
      <c r="G54" s="23">
        <v>3818</v>
      </c>
      <c r="H54" s="23">
        <v>3818</v>
      </c>
      <c r="I54" s="23">
        <v>3818</v>
      </c>
      <c r="J54" s="23">
        <v>3818</v>
      </c>
      <c r="K54" s="23">
        <v>3818</v>
      </c>
      <c r="L54" s="23">
        <v>3818</v>
      </c>
      <c r="M54" s="23">
        <v>3818</v>
      </c>
      <c r="N54" s="23">
        <v>3818</v>
      </c>
      <c r="O54" s="23">
        <v>3818</v>
      </c>
      <c r="P54" s="23">
        <v>3818</v>
      </c>
      <c r="Q54" s="23">
        <v>3818</v>
      </c>
      <c r="R54" s="23">
        <v>3818</v>
      </c>
      <c r="S54" s="23">
        <v>3751</v>
      </c>
      <c r="T54" s="23">
        <v>3331</v>
      </c>
      <c r="U54" s="23">
        <v>3331</v>
      </c>
      <c r="V54" s="23">
        <v>3072</v>
      </c>
      <c r="W54" s="23">
        <v>3072</v>
      </c>
    </row>
    <row r="55" spans="1:23" s="26" customFormat="1">
      <c r="A55" s="27" t="s">
        <v>121</v>
      </c>
      <c r="B55" s="27" t="s">
        <v>64</v>
      </c>
      <c r="C55" s="23">
        <v>1088</v>
      </c>
      <c r="D55" s="23">
        <v>1088</v>
      </c>
      <c r="E55" s="23">
        <v>1088</v>
      </c>
      <c r="F55" s="23">
        <v>1088</v>
      </c>
      <c r="G55" s="23">
        <v>1088</v>
      </c>
      <c r="H55" s="23">
        <v>1088</v>
      </c>
      <c r="I55" s="23">
        <v>1088</v>
      </c>
      <c r="J55" s="23">
        <v>1088</v>
      </c>
      <c r="K55" s="23">
        <v>1088</v>
      </c>
      <c r="L55" s="23">
        <v>1088</v>
      </c>
      <c r="M55" s="23">
        <v>1088</v>
      </c>
      <c r="N55" s="23">
        <v>1088</v>
      </c>
      <c r="O55" s="23">
        <v>1088</v>
      </c>
      <c r="P55" s="23">
        <v>1088</v>
      </c>
      <c r="Q55" s="23">
        <v>1088</v>
      </c>
      <c r="R55" s="23">
        <v>1088</v>
      </c>
      <c r="S55" s="23">
        <v>1088</v>
      </c>
      <c r="T55" s="23">
        <v>1088</v>
      </c>
      <c r="U55" s="23">
        <v>1088</v>
      </c>
      <c r="V55" s="23">
        <v>1088</v>
      </c>
      <c r="W55" s="23">
        <v>1088</v>
      </c>
    </row>
    <row r="56" spans="1:23" s="26" customFormat="1">
      <c r="A56" s="27" t="s">
        <v>121</v>
      </c>
      <c r="B56" s="27" t="s">
        <v>32</v>
      </c>
      <c r="C56" s="23">
        <v>75</v>
      </c>
      <c r="D56" s="23">
        <v>75</v>
      </c>
      <c r="E56" s="23">
        <v>75</v>
      </c>
      <c r="F56" s="23">
        <v>75</v>
      </c>
      <c r="G56" s="23">
        <v>75</v>
      </c>
      <c r="H56" s="23">
        <v>75</v>
      </c>
      <c r="I56" s="23">
        <v>75</v>
      </c>
      <c r="J56" s="23">
        <v>75</v>
      </c>
      <c r="K56" s="23">
        <v>75</v>
      </c>
      <c r="L56" s="23">
        <v>75</v>
      </c>
      <c r="M56" s="23">
        <v>75</v>
      </c>
      <c r="N56" s="23">
        <v>75</v>
      </c>
      <c r="O56" s="23">
        <v>20</v>
      </c>
      <c r="P56" s="23">
        <v>20</v>
      </c>
      <c r="Q56" s="23">
        <v>20</v>
      </c>
      <c r="R56" s="23">
        <v>20.000189768249999</v>
      </c>
      <c r="S56" s="23">
        <v>921.66094999999996</v>
      </c>
      <c r="T56" s="23">
        <v>921.66094999999996</v>
      </c>
      <c r="U56" s="23">
        <v>921.66094999999996</v>
      </c>
      <c r="V56" s="23">
        <v>1312.5310999999999</v>
      </c>
      <c r="W56" s="23">
        <v>1312.5310999999999</v>
      </c>
    </row>
    <row r="57" spans="1:23" s="26" customFormat="1">
      <c r="A57" s="27" t="s">
        <v>121</v>
      </c>
      <c r="B57" s="27" t="s">
        <v>69</v>
      </c>
      <c r="C57" s="23">
        <v>0</v>
      </c>
      <c r="D57" s="23">
        <v>0</v>
      </c>
      <c r="E57" s="23">
        <v>0</v>
      </c>
      <c r="F57" s="23">
        <v>0</v>
      </c>
      <c r="G57" s="23">
        <v>0</v>
      </c>
      <c r="H57" s="23">
        <v>0</v>
      </c>
      <c r="I57" s="23">
        <v>0</v>
      </c>
      <c r="J57" s="23">
        <v>0</v>
      </c>
      <c r="K57" s="23">
        <v>0</v>
      </c>
      <c r="L57" s="23">
        <v>0</v>
      </c>
      <c r="M57" s="23">
        <v>0</v>
      </c>
      <c r="N57" s="23">
        <v>0</v>
      </c>
      <c r="O57" s="23">
        <v>0</v>
      </c>
      <c r="P57" s="23">
        <v>0</v>
      </c>
      <c r="Q57" s="23">
        <v>0</v>
      </c>
      <c r="R57" s="23">
        <v>13.754014</v>
      </c>
      <c r="S57" s="23">
        <v>214.95751999999999</v>
      </c>
      <c r="T57" s="23">
        <v>214.95751999999999</v>
      </c>
      <c r="U57" s="23">
        <v>214.95751999999999</v>
      </c>
      <c r="V57" s="23">
        <v>258.09912000000003</v>
      </c>
      <c r="W57" s="23">
        <v>258.09912000000003</v>
      </c>
    </row>
    <row r="58" spans="1:23" s="26" customFormat="1">
      <c r="A58" s="27" t="s">
        <v>121</v>
      </c>
      <c r="B58" s="27" t="s">
        <v>52</v>
      </c>
      <c r="C58" s="23">
        <v>3.730999946594233</v>
      </c>
      <c r="D58" s="23">
        <v>5.3370000422000805</v>
      </c>
      <c r="E58" s="23">
        <v>6.5620000958442661</v>
      </c>
      <c r="F58" s="23">
        <v>8.8679997920989955</v>
      </c>
      <c r="G58" s="23">
        <v>11.99400031566614</v>
      </c>
      <c r="H58" s="23">
        <v>15.010999917983911</v>
      </c>
      <c r="I58" s="23">
        <v>18.664000272750819</v>
      </c>
      <c r="J58" s="23">
        <v>22.177000880241362</v>
      </c>
      <c r="K58" s="23">
        <v>26.300000429153378</v>
      </c>
      <c r="L58" s="23">
        <v>28.99999904632562</v>
      </c>
      <c r="M58" s="23">
        <v>38.306999206542869</v>
      </c>
      <c r="N58" s="23">
        <v>44.082001686096135</v>
      </c>
      <c r="O58" s="23">
        <v>52.344999551773057</v>
      </c>
      <c r="P58" s="23">
        <v>57.273001432418774</v>
      </c>
      <c r="Q58" s="23">
        <v>60.753001213073674</v>
      </c>
      <c r="R58" s="23">
        <v>63.832001686096142</v>
      </c>
      <c r="S58" s="23">
        <v>66.790998935699449</v>
      </c>
      <c r="T58" s="23">
        <v>69.882997035980154</v>
      </c>
      <c r="U58" s="23">
        <v>73.295000076293931</v>
      </c>
      <c r="V58" s="23">
        <v>76.875997543334947</v>
      </c>
      <c r="W58" s="23">
        <v>80.486003398895207</v>
      </c>
    </row>
    <row r="59" spans="1:23" s="26" customFormat="1">
      <c r="A59" s="29" t="s">
        <v>118</v>
      </c>
      <c r="B59" s="29"/>
      <c r="C59" s="28">
        <v>14345</v>
      </c>
      <c r="D59" s="28">
        <v>14360</v>
      </c>
      <c r="E59" s="28">
        <v>14360</v>
      </c>
      <c r="F59" s="28">
        <v>14360</v>
      </c>
      <c r="G59" s="28">
        <v>14360</v>
      </c>
      <c r="H59" s="28">
        <v>14360</v>
      </c>
      <c r="I59" s="28">
        <v>14360</v>
      </c>
      <c r="J59" s="28">
        <v>14360</v>
      </c>
      <c r="K59" s="28">
        <v>14010</v>
      </c>
      <c r="L59" s="28">
        <v>13660</v>
      </c>
      <c r="M59" s="28">
        <v>13378.94759</v>
      </c>
      <c r="N59" s="28">
        <v>13378.94759</v>
      </c>
      <c r="O59" s="28">
        <v>13208.94759</v>
      </c>
      <c r="P59" s="28">
        <v>13208.94759</v>
      </c>
      <c r="Q59" s="28">
        <v>13208.94759</v>
      </c>
      <c r="R59" s="28">
        <v>13208.94759</v>
      </c>
      <c r="S59" s="28">
        <v>13141.94759</v>
      </c>
      <c r="T59" s="28">
        <v>12721.94759</v>
      </c>
      <c r="U59" s="28">
        <v>11781.94759</v>
      </c>
      <c r="V59" s="28">
        <v>11522.94771635536</v>
      </c>
      <c r="W59" s="28">
        <v>11429.000126364361</v>
      </c>
    </row>
    <row r="60" spans="1:23" s="26" customFormat="1"/>
    <row r="61" spans="1:23" s="26" customFormat="1">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s="26" customFormat="1">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s="26" customFormat="1">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s="26" customFormat="1">
      <c r="A64" s="27" t="s">
        <v>122</v>
      </c>
      <c r="B64" s="27" t="s">
        <v>18</v>
      </c>
      <c r="C64" s="23">
        <v>709</v>
      </c>
      <c r="D64" s="23">
        <v>709</v>
      </c>
      <c r="E64" s="23">
        <v>709</v>
      </c>
      <c r="F64" s="23">
        <v>529</v>
      </c>
      <c r="G64" s="23">
        <v>529</v>
      </c>
      <c r="H64" s="23">
        <v>529</v>
      </c>
      <c r="I64" s="23">
        <v>529</v>
      </c>
      <c r="J64" s="23">
        <v>529</v>
      </c>
      <c r="K64" s="23">
        <v>529</v>
      </c>
      <c r="L64" s="23">
        <v>529</v>
      </c>
      <c r="M64" s="23">
        <v>529</v>
      </c>
      <c r="N64" s="23">
        <v>529</v>
      </c>
      <c r="O64" s="23">
        <v>529</v>
      </c>
      <c r="P64" s="23">
        <v>529</v>
      </c>
      <c r="Q64" s="23">
        <v>529</v>
      </c>
      <c r="R64" s="23">
        <v>529</v>
      </c>
      <c r="S64" s="23">
        <v>0</v>
      </c>
      <c r="T64" s="23">
        <v>0</v>
      </c>
      <c r="U64" s="23">
        <v>0</v>
      </c>
      <c r="V64" s="23">
        <v>0</v>
      </c>
      <c r="W64" s="23">
        <v>0</v>
      </c>
    </row>
    <row r="65" spans="1:23" s="26" customFormat="1">
      <c r="A65" s="27" t="s">
        <v>122</v>
      </c>
      <c r="B65" s="27" t="s">
        <v>28</v>
      </c>
      <c r="C65" s="23">
        <v>1280</v>
      </c>
      <c r="D65" s="23">
        <v>1280</v>
      </c>
      <c r="E65" s="23">
        <v>800</v>
      </c>
      <c r="F65" s="23">
        <v>800</v>
      </c>
      <c r="G65" s="23">
        <v>800</v>
      </c>
      <c r="H65" s="23">
        <v>800</v>
      </c>
      <c r="I65" s="23">
        <v>800</v>
      </c>
      <c r="J65" s="23">
        <v>800</v>
      </c>
      <c r="K65" s="23">
        <v>800</v>
      </c>
      <c r="L65" s="23">
        <v>800</v>
      </c>
      <c r="M65" s="23">
        <v>800</v>
      </c>
      <c r="N65" s="23">
        <v>800</v>
      </c>
      <c r="O65" s="23">
        <v>800</v>
      </c>
      <c r="P65" s="23">
        <v>800</v>
      </c>
      <c r="Q65" s="23">
        <v>0</v>
      </c>
      <c r="R65" s="23">
        <v>0</v>
      </c>
      <c r="S65" s="23">
        <v>0</v>
      </c>
      <c r="T65" s="23">
        <v>0</v>
      </c>
      <c r="U65" s="23">
        <v>0</v>
      </c>
      <c r="V65" s="23">
        <v>0</v>
      </c>
      <c r="W65" s="23">
        <v>0</v>
      </c>
    </row>
    <row r="66" spans="1:23" s="26" customFormat="1">
      <c r="A66" s="27" t="s">
        <v>122</v>
      </c>
      <c r="B66" s="27" t="s">
        <v>62</v>
      </c>
      <c r="C66" s="23">
        <v>1315</v>
      </c>
      <c r="D66" s="23">
        <v>1315</v>
      </c>
      <c r="E66" s="23">
        <v>1315</v>
      </c>
      <c r="F66" s="23">
        <v>1315</v>
      </c>
      <c r="G66" s="23">
        <v>1315</v>
      </c>
      <c r="H66" s="23">
        <v>1315</v>
      </c>
      <c r="I66" s="23">
        <v>1315</v>
      </c>
      <c r="J66" s="23">
        <v>1315</v>
      </c>
      <c r="K66" s="23">
        <v>1315</v>
      </c>
      <c r="L66" s="23">
        <v>932</v>
      </c>
      <c r="M66" s="23">
        <v>932</v>
      </c>
      <c r="N66" s="23">
        <v>663</v>
      </c>
      <c r="O66" s="23">
        <v>663</v>
      </c>
      <c r="P66" s="23">
        <v>663</v>
      </c>
      <c r="Q66" s="23">
        <v>583</v>
      </c>
      <c r="R66" s="23">
        <v>583</v>
      </c>
      <c r="S66" s="23">
        <v>583</v>
      </c>
      <c r="T66" s="23">
        <v>583</v>
      </c>
      <c r="U66" s="23">
        <v>583</v>
      </c>
      <c r="V66" s="23">
        <v>824.36216999999999</v>
      </c>
      <c r="W66" s="23">
        <v>824.36216999999999</v>
      </c>
    </row>
    <row r="67" spans="1:23" s="26" customFormat="1">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s="26" customFormat="1">
      <c r="A68" s="27" t="s">
        <v>122</v>
      </c>
      <c r="B68" s="27" t="s">
        <v>65</v>
      </c>
      <c r="C68" s="23">
        <v>2054</v>
      </c>
      <c r="D68" s="23">
        <v>2140</v>
      </c>
      <c r="E68" s="23">
        <v>2140</v>
      </c>
      <c r="F68" s="23">
        <v>2140</v>
      </c>
      <c r="G68" s="23">
        <v>2140</v>
      </c>
      <c r="H68" s="23">
        <v>2140</v>
      </c>
      <c r="I68" s="23">
        <v>2107</v>
      </c>
      <c r="J68" s="23">
        <v>2107</v>
      </c>
      <c r="K68" s="23">
        <v>2016</v>
      </c>
      <c r="L68" s="23">
        <v>1904</v>
      </c>
      <c r="M68" s="23">
        <v>1904</v>
      </c>
      <c r="N68" s="23">
        <v>1904</v>
      </c>
      <c r="O68" s="23">
        <v>1710</v>
      </c>
      <c r="P68" s="23">
        <v>1710</v>
      </c>
      <c r="Q68" s="23">
        <v>1488</v>
      </c>
      <c r="R68" s="23">
        <v>1303</v>
      </c>
      <c r="S68" s="23">
        <v>1303</v>
      </c>
      <c r="T68" s="23">
        <v>1144</v>
      </c>
      <c r="U68" s="23">
        <v>817</v>
      </c>
      <c r="V68" s="23">
        <v>818.28704500000003</v>
      </c>
      <c r="W68" s="23">
        <v>818.28704500000003</v>
      </c>
    </row>
    <row r="69" spans="1:23" s="26" customFormat="1">
      <c r="A69" s="27" t="s">
        <v>122</v>
      </c>
      <c r="B69" s="27" t="s">
        <v>64</v>
      </c>
      <c r="C69" s="23">
        <v>353</v>
      </c>
      <c r="D69" s="23">
        <v>353</v>
      </c>
      <c r="E69" s="23">
        <v>353</v>
      </c>
      <c r="F69" s="23">
        <v>353</v>
      </c>
      <c r="G69" s="23">
        <v>353</v>
      </c>
      <c r="H69" s="23">
        <v>353</v>
      </c>
      <c r="I69" s="23">
        <v>353</v>
      </c>
      <c r="J69" s="23">
        <v>353</v>
      </c>
      <c r="K69" s="23">
        <v>353</v>
      </c>
      <c r="L69" s="23">
        <v>353</v>
      </c>
      <c r="M69" s="23">
        <v>353</v>
      </c>
      <c r="N69" s="23">
        <v>353</v>
      </c>
      <c r="O69" s="23">
        <v>353</v>
      </c>
      <c r="P69" s="23">
        <v>353</v>
      </c>
      <c r="Q69" s="23">
        <v>353</v>
      </c>
      <c r="R69" s="23">
        <v>353</v>
      </c>
      <c r="S69" s="23">
        <v>1053.0529000000001</v>
      </c>
      <c r="T69" s="23">
        <v>1053.0529000000001</v>
      </c>
      <c r="U69" s="23">
        <v>1053.0529000000001</v>
      </c>
      <c r="V69" s="23">
        <v>1944.6941999999999</v>
      </c>
      <c r="W69" s="23">
        <v>1944.6941999999999</v>
      </c>
    </row>
    <row r="70" spans="1:23" s="26" customFormat="1">
      <c r="A70" s="27" t="s">
        <v>122</v>
      </c>
      <c r="B70" s="27" t="s">
        <v>32</v>
      </c>
      <c r="C70" s="23">
        <v>205</v>
      </c>
      <c r="D70" s="23">
        <v>205</v>
      </c>
      <c r="E70" s="23">
        <v>205</v>
      </c>
      <c r="F70" s="23">
        <v>205</v>
      </c>
      <c r="G70" s="23">
        <v>205</v>
      </c>
      <c r="H70" s="23">
        <v>205</v>
      </c>
      <c r="I70" s="23">
        <v>205</v>
      </c>
      <c r="J70" s="23">
        <v>205</v>
      </c>
      <c r="K70" s="23">
        <v>205</v>
      </c>
      <c r="L70" s="23">
        <v>175</v>
      </c>
      <c r="M70" s="23">
        <v>175</v>
      </c>
      <c r="N70" s="23">
        <v>175</v>
      </c>
      <c r="O70" s="23">
        <v>175</v>
      </c>
      <c r="P70" s="23">
        <v>150</v>
      </c>
      <c r="Q70" s="23">
        <v>265.812546</v>
      </c>
      <c r="R70" s="23">
        <v>757.27890000000002</v>
      </c>
      <c r="S70" s="23">
        <v>1278.2144000000001</v>
      </c>
      <c r="T70" s="23">
        <v>1278.2144000000001</v>
      </c>
      <c r="U70" s="23">
        <v>1278.2144000000001</v>
      </c>
      <c r="V70" s="23">
        <v>2204.1329999999998</v>
      </c>
      <c r="W70" s="23">
        <v>2204.1329999999998</v>
      </c>
    </row>
    <row r="71" spans="1:23" s="26" customFormat="1">
      <c r="A71" s="27" t="s">
        <v>122</v>
      </c>
      <c r="B71" s="27" t="s">
        <v>69</v>
      </c>
      <c r="C71" s="23">
        <v>0</v>
      </c>
      <c r="D71" s="23">
        <v>0</v>
      </c>
      <c r="E71" s="23">
        <v>0</v>
      </c>
      <c r="F71" s="23">
        <v>0</v>
      </c>
      <c r="G71" s="23">
        <v>0</v>
      </c>
      <c r="H71" s="23">
        <v>0</v>
      </c>
      <c r="I71" s="23">
        <v>0</v>
      </c>
      <c r="J71" s="23">
        <v>0</v>
      </c>
      <c r="K71" s="23">
        <v>0</v>
      </c>
      <c r="L71" s="23">
        <v>0</v>
      </c>
      <c r="M71" s="23">
        <v>0</v>
      </c>
      <c r="N71" s="23">
        <v>0</v>
      </c>
      <c r="O71" s="23">
        <v>0</v>
      </c>
      <c r="P71" s="23">
        <v>0</v>
      </c>
      <c r="Q71" s="23">
        <v>0</v>
      </c>
      <c r="R71" s="23">
        <v>0</v>
      </c>
      <c r="S71" s="23">
        <v>0</v>
      </c>
      <c r="T71" s="23">
        <v>0</v>
      </c>
      <c r="U71" s="23">
        <v>0</v>
      </c>
      <c r="V71" s="23">
        <v>0</v>
      </c>
      <c r="W71" s="23">
        <v>0</v>
      </c>
    </row>
    <row r="72" spans="1:23" s="26" customFormat="1">
      <c r="A72" s="27" t="s">
        <v>122</v>
      </c>
      <c r="B72" s="27" t="s">
        <v>52</v>
      </c>
      <c r="C72" s="23">
        <v>3.3319998979568428</v>
      </c>
      <c r="D72" s="23">
        <v>5.7880000472068707</v>
      </c>
      <c r="E72" s="23">
        <v>7.3300001621246249</v>
      </c>
      <c r="F72" s="23">
        <v>9.0219997763633728</v>
      </c>
      <c r="G72" s="23">
        <v>10.891999840736368</v>
      </c>
      <c r="H72" s="23">
        <v>13.30499988794317</v>
      </c>
      <c r="I72" s="23">
        <v>15.80500018596643</v>
      </c>
      <c r="J72" s="23">
        <v>18.292000055313078</v>
      </c>
      <c r="K72" s="23">
        <v>20.64899909496302</v>
      </c>
      <c r="L72" s="23">
        <v>22.004999399185081</v>
      </c>
      <c r="M72" s="23">
        <v>23.441000103950451</v>
      </c>
      <c r="N72" s="23">
        <v>24.951000094413729</v>
      </c>
      <c r="O72" s="23">
        <v>26.615000486373798</v>
      </c>
      <c r="P72" s="23">
        <v>28.315000057220409</v>
      </c>
      <c r="Q72" s="23">
        <v>29.831000804901041</v>
      </c>
      <c r="R72" s="23">
        <v>31.334999322891168</v>
      </c>
      <c r="S72" s="23">
        <v>32.86299991607666</v>
      </c>
      <c r="T72" s="23">
        <v>34.454999208450289</v>
      </c>
      <c r="U72" s="23">
        <v>36.142000198364173</v>
      </c>
      <c r="V72" s="23">
        <v>37.889001607894848</v>
      </c>
      <c r="W72" s="23">
        <v>39.683999538421531</v>
      </c>
    </row>
    <row r="73" spans="1:23" s="26" customFormat="1">
      <c r="A73" s="29" t="s">
        <v>118</v>
      </c>
      <c r="B73" s="29"/>
      <c r="C73" s="28">
        <v>5711</v>
      </c>
      <c r="D73" s="28">
        <v>5797</v>
      </c>
      <c r="E73" s="28">
        <v>5317</v>
      </c>
      <c r="F73" s="28">
        <v>5137</v>
      </c>
      <c r="G73" s="28">
        <v>5137</v>
      </c>
      <c r="H73" s="28">
        <v>5137</v>
      </c>
      <c r="I73" s="28">
        <v>5104</v>
      </c>
      <c r="J73" s="28">
        <v>5104</v>
      </c>
      <c r="K73" s="28">
        <v>5013</v>
      </c>
      <c r="L73" s="28">
        <v>4518</v>
      </c>
      <c r="M73" s="28">
        <v>4518</v>
      </c>
      <c r="N73" s="28">
        <v>4249</v>
      </c>
      <c r="O73" s="28">
        <v>4055</v>
      </c>
      <c r="P73" s="28">
        <v>4055</v>
      </c>
      <c r="Q73" s="28">
        <v>2953</v>
      </c>
      <c r="R73" s="28">
        <v>2768</v>
      </c>
      <c r="S73" s="28">
        <v>2939.0529000000001</v>
      </c>
      <c r="T73" s="28">
        <v>2780.0529000000001</v>
      </c>
      <c r="U73" s="28">
        <v>2453.0529000000001</v>
      </c>
      <c r="V73" s="28">
        <v>3587.3434149999998</v>
      </c>
      <c r="W73" s="28">
        <v>3587.3434149999998</v>
      </c>
    </row>
    <row r="74" spans="1:23" s="26" customFormat="1"/>
    <row r="75" spans="1:23" s="26" customFormat="1">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s="26" customFormat="1">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s="26" customFormat="1">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s="26" customFormat="1">
      <c r="A78" s="27" t="s">
        <v>123</v>
      </c>
      <c r="B78" s="27" t="s">
        <v>18</v>
      </c>
      <c r="C78" s="23">
        <v>208</v>
      </c>
      <c r="D78" s="23">
        <v>208</v>
      </c>
      <c r="E78" s="23">
        <v>208</v>
      </c>
      <c r="F78" s="23">
        <v>208</v>
      </c>
      <c r="G78" s="23">
        <v>208</v>
      </c>
      <c r="H78" s="23">
        <v>208</v>
      </c>
      <c r="I78" s="23">
        <v>208</v>
      </c>
      <c r="J78" s="23">
        <v>208</v>
      </c>
      <c r="K78" s="23">
        <v>208</v>
      </c>
      <c r="L78" s="23">
        <v>208</v>
      </c>
      <c r="M78" s="23">
        <v>208</v>
      </c>
      <c r="N78" s="23">
        <v>208</v>
      </c>
      <c r="O78" s="23">
        <v>208</v>
      </c>
      <c r="P78" s="23">
        <v>208</v>
      </c>
      <c r="Q78" s="23">
        <v>208</v>
      </c>
      <c r="R78" s="23">
        <v>208</v>
      </c>
      <c r="S78" s="23">
        <v>208</v>
      </c>
      <c r="T78" s="23">
        <v>208</v>
      </c>
      <c r="U78" s="23">
        <v>208</v>
      </c>
      <c r="V78" s="23">
        <v>208</v>
      </c>
      <c r="W78" s="23">
        <v>208</v>
      </c>
    </row>
    <row r="79" spans="1:23" s="26" customFormat="1">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s="26" customFormat="1">
      <c r="A80" s="27" t="s">
        <v>123</v>
      </c>
      <c r="B80" s="27" t="s">
        <v>62</v>
      </c>
      <c r="C80" s="23">
        <v>178</v>
      </c>
      <c r="D80" s="23">
        <v>178</v>
      </c>
      <c r="E80" s="23">
        <v>178</v>
      </c>
      <c r="F80" s="23">
        <v>178</v>
      </c>
      <c r="G80" s="23">
        <v>178</v>
      </c>
      <c r="H80" s="23">
        <v>178</v>
      </c>
      <c r="I80" s="23">
        <v>178</v>
      </c>
      <c r="J80" s="23">
        <v>178</v>
      </c>
      <c r="K80" s="23">
        <v>178</v>
      </c>
      <c r="L80" s="23">
        <v>178</v>
      </c>
      <c r="M80" s="23">
        <v>178</v>
      </c>
      <c r="N80" s="23">
        <v>178</v>
      </c>
      <c r="O80" s="23">
        <v>178</v>
      </c>
      <c r="P80" s="23">
        <v>178</v>
      </c>
      <c r="Q80" s="23">
        <v>178</v>
      </c>
      <c r="R80" s="23">
        <v>178</v>
      </c>
      <c r="S80" s="23">
        <v>178</v>
      </c>
      <c r="T80" s="23">
        <v>178</v>
      </c>
      <c r="U80" s="23">
        <v>178</v>
      </c>
      <c r="V80" s="23">
        <v>58</v>
      </c>
      <c r="W80" s="23">
        <v>58</v>
      </c>
    </row>
    <row r="81" spans="1:29" s="26" customFormat="1">
      <c r="A81" s="27" t="s">
        <v>123</v>
      </c>
      <c r="B81" s="27" t="s">
        <v>61</v>
      </c>
      <c r="C81" s="23">
        <v>2408.8999938964839</v>
      </c>
      <c r="D81" s="23">
        <v>2408.8999938964839</v>
      </c>
      <c r="E81" s="23">
        <v>2408.8999938964839</v>
      </c>
      <c r="F81" s="23">
        <v>2408.8999938964839</v>
      </c>
      <c r="G81" s="23">
        <v>2408.8999938964839</v>
      </c>
      <c r="H81" s="23">
        <v>2408.8999938964839</v>
      </c>
      <c r="I81" s="23">
        <v>2408.8999938964839</v>
      </c>
      <c r="J81" s="23">
        <v>2408.8999938964839</v>
      </c>
      <c r="K81" s="23">
        <v>2408.8999938964839</v>
      </c>
      <c r="L81" s="23">
        <v>2408.8999938964839</v>
      </c>
      <c r="M81" s="23">
        <v>2408.8999938964839</v>
      </c>
      <c r="N81" s="23">
        <v>2408.8999938964839</v>
      </c>
      <c r="O81" s="23">
        <v>2408.8999938964839</v>
      </c>
      <c r="P81" s="23">
        <v>2408.8999938964839</v>
      </c>
      <c r="Q81" s="23">
        <v>2408.8999938964839</v>
      </c>
      <c r="R81" s="23">
        <v>2408.8999938964839</v>
      </c>
      <c r="S81" s="23">
        <v>2408.8999938964839</v>
      </c>
      <c r="T81" s="23">
        <v>2408.8999938964839</v>
      </c>
      <c r="U81" s="23">
        <v>2408.8999938964839</v>
      </c>
      <c r="V81" s="23">
        <v>2408.8999938964839</v>
      </c>
      <c r="W81" s="23">
        <v>2408.8999938964839</v>
      </c>
    </row>
    <row r="82" spans="1:29" s="26" customFormat="1">
      <c r="A82" s="27" t="s">
        <v>123</v>
      </c>
      <c r="B82" s="27" t="s">
        <v>65</v>
      </c>
      <c r="C82" s="23">
        <v>574</v>
      </c>
      <c r="D82" s="23">
        <v>574</v>
      </c>
      <c r="E82" s="23">
        <v>715.65577399999995</v>
      </c>
      <c r="F82" s="23">
        <v>857.31182999999896</v>
      </c>
      <c r="G82" s="23">
        <v>998.70393200000001</v>
      </c>
      <c r="H82" s="23">
        <v>1135.85934</v>
      </c>
      <c r="I82" s="23">
        <v>1273.0150100000001</v>
      </c>
      <c r="J82" s="23">
        <v>1410.1704199999999</v>
      </c>
      <c r="K82" s="23">
        <v>1547.32583</v>
      </c>
      <c r="L82" s="23">
        <v>1688.65353</v>
      </c>
      <c r="M82" s="23">
        <v>1829.5793799999999</v>
      </c>
      <c r="N82" s="23">
        <v>1966.7348</v>
      </c>
      <c r="O82" s="23">
        <v>2103.8904699999998</v>
      </c>
      <c r="P82" s="23">
        <v>2241.0458600000002</v>
      </c>
      <c r="Q82" s="23">
        <v>2378.20129</v>
      </c>
      <c r="R82" s="23">
        <v>2515.3569500000003</v>
      </c>
      <c r="S82" s="23">
        <v>2652.51233</v>
      </c>
      <c r="T82" s="23">
        <v>2789.6677300000001</v>
      </c>
      <c r="U82" s="23">
        <v>2930.4039899999998</v>
      </c>
      <c r="V82" s="23">
        <v>3072.3354599999998</v>
      </c>
      <c r="W82" s="23">
        <v>3072.3354599999998</v>
      </c>
    </row>
    <row r="83" spans="1:29" s="26" customFormat="1">
      <c r="A83" s="27" t="s">
        <v>123</v>
      </c>
      <c r="B83" s="27" t="s">
        <v>64</v>
      </c>
      <c r="C83" s="23">
        <v>0</v>
      </c>
      <c r="D83" s="23">
        <v>0</v>
      </c>
      <c r="E83" s="23">
        <v>0</v>
      </c>
      <c r="F83" s="23">
        <v>0</v>
      </c>
      <c r="G83" s="23">
        <v>0</v>
      </c>
      <c r="H83" s="23">
        <v>0</v>
      </c>
      <c r="I83" s="23">
        <v>0</v>
      </c>
      <c r="J83" s="23">
        <v>0</v>
      </c>
      <c r="K83" s="23">
        <v>0</v>
      </c>
      <c r="L83" s="23">
        <v>0</v>
      </c>
      <c r="M83" s="23">
        <v>0</v>
      </c>
      <c r="N83" s="23">
        <v>0</v>
      </c>
      <c r="O83" s="23">
        <v>0</v>
      </c>
      <c r="P83" s="23">
        <v>0</v>
      </c>
      <c r="Q83" s="23">
        <v>0</v>
      </c>
      <c r="R83" s="23">
        <v>0</v>
      </c>
      <c r="S83" s="23">
        <v>0</v>
      </c>
      <c r="T83" s="23">
        <v>0</v>
      </c>
      <c r="U83" s="23">
        <v>0</v>
      </c>
      <c r="V83" s="23">
        <v>0</v>
      </c>
      <c r="W83" s="23">
        <v>0</v>
      </c>
    </row>
    <row r="84" spans="1:29" s="26" customFormat="1">
      <c r="A84" s="27" t="s">
        <v>123</v>
      </c>
      <c r="B84" s="27" t="s">
        <v>32</v>
      </c>
      <c r="C84" s="23">
        <v>0</v>
      </c>
      <c r="D84" s="23">
        <v>0</v>
      </c>
      <c r="E84" s="23">
        <v>0</v>
      </c>
      <c r="F84" s="23">
        <v>0</v>
      </c>
      <c r="G84" s="23">
        <v>0</v>
      </c>
      <c r="H84" s="23">
        <v>0</v>
      </c>
      <c r="I84" s="23">
        <v>0</v>
      </c>
      <c r="J84" s="23">
        <v>0</v>
      </c>
      <c r="K84" s="23">
        <v>0</v>
      </c>
      <c r="L84" s="23">
        <v>0</v>
      </c>
      <c r="M84" s="23">
        <v>0</v>
      </c>
      <c r="N84" s="23">
        <v>0</v>
      </c>
      <c r="O84" s="23">
        <v>0</v>
      </c>
      <c r="P84" s="23">
        <v>0</v>
      </c>
      <c r="Q84" s="23">
        <v>0</v>
      </c>
      <c r="R84" s="23">
        <v>0</v>
      </c>
      <c r="S84" s="23">
        <v>0</v>
      </c>
      <c r="T84" s="23">
        <v>0</v>
      </c>
      <c r="U84" s="23">
        <v>0</v>
      </c>
      <c r="V84" s="23">
        <v>0</v>
      </c>
      <c r="W84" s="23">
        <v>0</v>
      </c>
    </row>
    <row r="85" spans="1:29" s="26" customFormat="1">
      <c r="A85" s="27" t="s">
        <v>123</v>
      </c>
      <c r="B85" s="27" t="s">
        <v>69</v>
      </c>
      <c r="C85" s="23">
        <v>0</v>
      </c>
      <c r="D85" s="23">
        <v>0</v>
      </c>
      <c r="E85" s="23">
        <v>0</v>
      </c>
      <c r="F85" s="23">
        <v>0</v>
      </c>
      <c r="G85" s="23">
        <v>0</v>
      </c>
      <c r="H85" s="23">
        <v>0</v>
      </c>
      <c r="I85" s="23">
        <v>0</v>
      </c>
      <c r="J85" s="23">
        <v>0</v>
      </c>
      <c r="K85" s="23">
        <v>0</v>
      </c>
      <c r="L85" s="23">
        <v>0</v>
      </c>
      <c r="M85" s="23">
        <v>0</v>
      </c>
      <c r="N85" s="23">
        <v>0</v>
      </c>
      <c r="O85" s="23">
        <v>0</v>
      </c>
      <c r="P85" s="23">
        <v>0</v>
      </c>
      <c r="Q85" s="23">
        <v>0</v>
      </c>
      <c r="R85" s="23">
        <v>0</v>
      </c>
      <c r="S85" s="23">
        <v>0</v>
      </c>
      <c r="T85" s="23">
        <v>0</v>
      </c>
      <c r="U85" s="23">
        <v>0</v>
      </c>
      <c r="V85" s="23">
        <v>0</v>
      </c>
      <c r="W85" s="23">
        <v>0</v>
      </c>
    </row>
    <row r="86" spans="1:29">
      <c r="A86" s="27" t="s">
        <v>123</v>
      </c>
      <c r="B86" s="27" t="s">
        <v>52</v>
      </c>
      <c r="C86" s="23">
        <v>0.43999999016523272</v>
      </c>
      <c r="D86" s="23">
        <v>0.55599999427795399</v>
      </c>
      <c r="E86" s="23">
        <v>0.66599997878074546</v>
      </c>
      <c r="F86" s="23">
        <v>0.89899998158216399</v>
      </c>
      <c r="G86" s="23">
        <v>1.1869999766349781</v>
      </c>
      <c r="H86" s="23">
        <v>1.5390000194311091</v>
      </c>
      <c r="I86" s="23">
        <v>1.937000006437295</v>
      </c>
      <c r="J86" s="23">
        <v>2.2729999721050209</v>
      </c>
      <c r="K86" s="23">
        <v>2.6570000350475249</v>
      </c>
      <c r="L86" s="23">
        <v>2.8810000717639852</v>
      </c>
      <c r="M86" s="23">
        <v>3.6420001089572818</v>
      </c>
      <c r="N86" s="23">
        <v>3.9700000584125439</v>
      </c>
      <c r="O86" s="23">
        <v>4.4960002303123456</v>
      </c>
      <c r="P86" s="23">
        <v>4.8490000963210989</v>
      </c>
      <c r="Q86" s="23">
        <v>5.0529999136924735</v>
      </c>
      <c r="R86" s="23">
        <v>5.2179998755454955</v>
      </c>
      <c r="S86" s="23">
        <v>5.3690001368522609</v>
      </c>
      <c r="T86" s="23">
        <v>5.5219997763633675</v>
      </c>
      <c r="U86" s="23">
        <v>5.6949998736381451</v>
      </c>
      <c r="V86" s="23">
        <v>5.8749999403953517</v>
      </c>
      <c r="W86" s="23">
        <v>6.0489999055862418</v>
      </c>
    </row>
    <row r="87" spans="1:29">
      <c r="A87" s="29" t="s">
        <v>118</v>
      </c>
      <c r="B87" s="29"/>
      <c r="C87" s="28">
        <v>3368.8999938964839</v>
      </c>
      <c r="D87" s="28">
        <v>3368.8999938964839</v>
      </c>
      <c r="E87" s="28">
        <v>3510.5557678964838</v>
      </c>
      <c r="F87" s="28">
        <v>3652.2118238964831</v>
      </c>
      <c r="G87" s="28">
        <v>3793.6039258964838</v>
      </c>
      <c r="H87" s="28">
        <v>3930.7593338964839</v>
      </c>
      <c r="I87" s="28">
        <v>4067.915003896484</v>
      </c>
      <c r="J87" s="28">
        <v>4205.0704138964838</v>
      </c>
      <c r="K87" s="28">
        <v>4342.2258238964841</v>
      </c>
      <c r="L87" s="28">
        <v>4483.553523896484</v>
      </c>
      <c r="M87" s="28">
        <v>4624.4793738964836</v>
      </c>
      <c r="N87" s="28">
        <v>4761.6347938964836</v>
      </c>
      <c r="O87" s="28">
        <v>4898.7904638964837</v>
      </c>
      <c r="P87" s="28">
        <v>5035.9458538964846</v>
      </c>
      <c r="Q87" s="28">
        <v>5173.1012838964834</v>
      </c>
      <c r="R87" s="28">
        <v>5310.2569438964838</v>
      </c>
      <c r="S87" s="28">
        <v>5447.4123238964839</v>
      </c>
      <c r="T87" s="28">
        <v>5584.5677238964836</v>
      </c>
      <c r="U87" s="28">
        <v>5725.3039838964833</v>
      </c>
      <c r="V87" s="28">
        <v>5747.2354538964837</v>
      </c>
      <c r="W87" s="28">
        <v>5747.2354538964837</v>
      </c>
    </row>
    <row r="88" spans="1:29" s="26" customFormat="1">
      <c r="A88" s="7"/>
      <c r="B88" s="7"/>
      <c r="C88" s="7"/>
      <c r="D88" s="7"/>
      <c r="E88" s="7"/>
      <c r="F88" s="7"/>
      <c r="G88" s="7"/>
      <c r="H88" s="7"/>
      <c r="I88" s="7"/>
      <c r="J88" s="7"/>
      <c r="K88" s="7"/>
      <c r="L88" s="7"/>
      <c r="M88" s="7"/>
      <c r="N88" s="7"/>
      <c r="O88" s="7"/>
      <c r="P88" s="7"/>
      <c r="Q88" s="7"/>
      <c r="R88" s="7"/>
      <c r="S88" s="7"/>
      <c r="T88" s="7"/>
      <c r="U88" s="7"/>
      <c r="V88" s="7"/>
      <c r="W88" s="7"/>
      <c r="Y88" s="7"/>
      <c r="Z88" s="7"/>
      <c r="AA88" s="7"/>
    </row>
    <row r="89" spans="1:29" s="26" customFormat="1">
      <c r="A89" s="7"/>
      <c r="B89" s="7"/>
      <c r="C89" s="7"/>
      <c r="D89" s="7"/>
      <c r="E89" s="7"/>
      <c r="F89" s="7"/>
      <c r="G89" s="7"/>
      <c r="H89" s="7"/>
      <c r="I89" s="7"/>
      <c r="J89" s="7"/>
      <c r="K89" s="7"/>
      <c r="L89" s="7"/>
      <c r="M89" s="7"/>
      <c r="N89" s="7"/>
      <c r="O89" s="7"/>
      <c r="P89" s="7"/>
      <c r="Q89" s="7"/>
      <c r="R89" s="7"/>
      <c r="S89" s="7"/>
      <c r="T89" s="7"/>
      <c r="U89" s="7"/>
      <c r="V89" s="7"/>
      <c r="W89" s="7"/>
      <c r="Y89" s="7"/>
      <c r="Z89" s="7"/>
      <c r="AA89" s="7"/>
    </row>
    <row r="90" spans="1:29" s="26" customFormat="1" collapsed="1">
      <c r="A90" s="16" t="s">
        <v>124</v>
      </c>
      <c r="B90" s="7"/>
      <c r="C90" s="7"/>
      <c r="D90" s="7"/>
      <c r="E90" s="7"/>
      <c r="F90" s="7"/>
      <c r="G90" s="7"/>
      <c r="H90" s="7"/>
      <c r="I90" s="7"/>
      <c r="J90" s="7"/>
      <c r="K90" s="7"/>
      <c r="L90" s="7"/>
      <c r="M90" s="7"/>
      <c r="N90" s="7"/>
      <c r="O90" s="7"/>
      <c r="P90" s="7"/>
      <c r="Q90" s="7"/>
      <c r="R90" s="7"/>
      <c r="S90" s="7"/>
      <c r="T90" s="7"/>
      <c r="U90" s="7"/>
      <c r="V90" s="7"/>
      <c r="W90" s="7"/>
      <c r="Y90" s="7"/>
      <c r="Z90" s="7"/>
      <c r="AA90" s="7"/>
    </row>
    <row r="91" spans="1:29" s="26" customFormat="1">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c r="Y91" s="7"/>
      <c r="Z91" s="7"/>
      <c r="AA91" s="7"/>
    </row>
    <row r="92" spans="1:29" s="26" customFormat="1">
      <c r="A92" s="27" t="s">
        <v>36</v>
      </c>
      <c r="B92" s="27" t="s">
        <v>66</v>
      </c>
      <c r="C92" s="23">
        <v>300</v>
      </c>
      <c r="D92" s="23">
        <v>300</v>
      </c>
      <c r="E92" s="23">
        <v>300</v>
      </c>
      <c r="F92" s="23">
        <v>300</v>
      </c>
      <c r="G92" s="23">
        <v>300</v>
      </c>
      <c r="H92" s="23">
        <v>300</v>
      </c>
      <c r="I92" s="23">
        <v>300</v>
      </c>
      <c r="J92" s="23">
        <v>300</v>
      </c>
      <c r="K92" s="23">
        <v>300</v>
      </c>
      <c r="L92" s="23">
        <v>270</v>
      </c>
      <c r="M92" s="23">
        <v>270</v>
      </c>
      <c r="N92" s="23">
        <v>270</v>
      </c>
      <c r="O92" s="23">
        <v>215</v>
      </c>
      <c r="P92" s="23">
        <v>190</v>
      </c>
      <c r="Q92" s="23">
        <v>305.812546</v>
      </c>
      <c r="R92" s="23">
        <v>797.27926520801998</v>
      </c>
      <c r="S92" s="23">
        <v>2219.8755257570101</v>
      </c>
      <c r="T92" s="23">
        <v>2219.8755257655102</v>
      </c>
      <c r="U92" s="23">
        <v>2219.8755257727998</v>
      </c>
      <c r="V92" s="23">
        <v>4336.6100296912</v>
      </c>
      <c r="W92" s="23">
        <v>4336.6100275385998</v>
      </c>
      <c r="Y92" s="7"/>
      <c r="Z92" s="7"/>
      <c r="AA92" s="7"/>
    </row>
    <row r="93" spans="1:29" s="26" customFormat="1">
      <c r="A93" s="27" t="s">
        <v>36</v>
      </c>
      <c r="B93" s="27" t="s">
        <v>68</v>
      </c>
      <c r="C93" s="23">
        <v>1410</v>
      </c>
      <c r="D93" s="23">
        <v>1410</v>
      </c>
      <c r="E93" s="23">
        <v>1410</v>
      </c>
      <c r="F93" s="23">
        <v>1410</v>
      </c>
      <c r="G93" s="23">
        <v>3450</v>
      </c>
      <c r="H93" s="23">
        <v>3450</v>
      </c>
      <c r="I93" s="23">
        <v>3450</v>
      </c>
      <c r="J93" s="23">
        <v>3450</v>
      </c>
      <c r="K93" s="23">
        <v>3450</v>
      </c>
      <c r="L93" s="23">
        <v>3450</v>
      </c>
      <c r="M93" s="23">
        <v>3450</v>
      </c>
      <c r="N93" s="23">
        <v>3450</v>
      </c>
      <c r="O93" s="23">
        <v>3450</v>
      </c>
      <c r="P93" s="23">
        <v>3450</v>
      </c>
      <c r="Q93" s="23">
        <v>3450</v>
      </c>
      <c r="R93" s="23">
        <v>3463.7540140000001</v>
      </c>
      <c r="S93" s="23">
        <v>3664.9575199999999</v>
      </c>
      <c r="T93" s="23">
        <v>3664.9575199999999</v>
      </c>
      <c r="U93" s="23">
        <v>3664.9575199999999</v>
      </c>
      <c r="V93" s="23">
        <v>3708.0991199999999</v>
      </c>
      <c r="W93" s="23">
        <v>3708.0991199999999</v>
      </c>
      <c r="Y93" s="7"/>
      <c r="Z93" s="7"/>
      <c r="AA93" s="7"/>
    </row>
    <row r="94" spans="1:29" s="26" customFormat="1">
      <c r="A94" s="27" t="s">
        <v>36</v>
      </c>
      <c r="B94" s="27" t="s">
        <v>72</v>
      </c>
      <c r="C94" s="23">
        <v>16.663999937474706</v>
      </c>
      <c r="D94" s="23">
        <v>23.784000307321524</v>
      </c>
      <c r="E94" s="23">
        <v>29.264000087976427</v>
      </c>
      <c r="F94" s="23">
        <v>39.575999312102766</v>
      </c>
      <c r="G94" s="23">
        <v>51.967000901698917</v>
      </c>
      <c r="H94" s="23">
        <v>65.293000504374191</v>
      </c>
      <c r="I94" s="23">
        <v>79.860000461339666</v>
      </c>
      <c r="J94" s="23">
        <v>94.305999964475447</v>
      </c>
      <c r="K94" s="23">
        <v>109.74100050330138</v>
      </c>
      <c r="L94" s="23">
        <v>119.14800074696512</v>
      </c>
      <c r="M94" s="23">
        <v>146.6789977848527</v>
      </c>
      <c r="N94" s="23">
        <v>164.37900176644305</v>
      </c>
      <c r="O94" s="23">
        <v>187.38500016927702</v>
      </c>
      <c r="P94" s="23">
        <v>202.9000056982039</v>
      </c>
      <c r="Q94" s="23">
        <v>213.63299745321248</v>
      </c>
      <c r="R94" s="23">
        <v>223.14900249242763</v>
      </c>
      <c r="S94" s="23">
        <v>232.42299431562418</v>
      </c>
      <c r="T94" s="23">
        <v>242.16899555921535</v>
      </c>
      <c r="U94" s="23">
        <v>252.81699961423854</v>
      </c>
      <c r="V94" s="23">
        <v>263.66700142621983</v>
      </c>
      <c r="W94" s="23">
        <v>274.3820015192029</v>
      </c>
      <c r="Y94" s="7"/>
      <c r="Z94" s="7"/>
      <c r="AA94" s="7"/>
      <c r="AB94" s="7"/>
      <c r="AC94" s="7"/>
    </row>
    <row r="95" spans="1:29" s="26" customFormat="1">
      <c r="A95" s="7"/>
      <c r="B95" s="7"/>
      <c r="C95" s="7"/>
      <c r="D95" s="7"/>
      <c r="E95" s="7"/>
      <c r="F95" s="7"/>
      <c r="G95" s="7"/>
      <c r="H95" s="7"/>
      <c r="I95" s="7"/>
      <c r="J95" s="7"/>
      <c r="K95" s="7"/>
      <c r="L95" s="7"/>
      <c r="M95" s="7"/>
      <c r="N95" s="7"/>
      <c r="O95" s="7"/>
      <c r="P95" s="7"/>
      <c r="Q95" s="7"/>
      <c r="R95" s="7"/>
      <c r="S95" s="7"/>
      <c r="T95" s="7"/>
      <c r="U95" s="7"/>
      <c r="V95" s="7"/>
      <c r="W95" s="7"/>
      <c r="Y95" s="7"/>
      <c r="Z95" s="7"/>
      <c r="AA95" s="7"/>
    </row>
    <row r="96" spans="1:29" s="26" customFormat="1">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c r="Y96" s="7"/>
      <c r="Z96" s="7"/>
      <c r="AA96" s="7"/>
    </row>
    <row r="97" spans="1:29" s="26" customFormat="1">
      <c r="A97" s="27" t="s">
        <v>119</v>
      </c>
      <c r="B97" s="27" t="s">
        <v>66</v>
      </c>
      <c r="C97" s="23">
        <v>0</v>
      </c>
      <c r="D97" s="23">
        <v>0</v>
      </c>
      <c r="E97" s="23">
        <v>0</v>
      </c>
      <c r="F97" s="23">
        <v>0</v>
      </c>
      <c r="G97" s="23">
        <v>0</v>
      </c>
      <c r="H97" s="23">
        <v>0</v>
      </c>
      <c r="I97" s="23">
        <v>0</v>
      </c>
      <c r="J97" s="23">
        <v>0</v>
      </c>
      <c r="K97" s="23">
        <v>0</v>
      </c>
      <c r="L97" s="23">
        <v>0</v>
      </c>
      <c r="M97" s="23">
        <v>0</v>
      </c>
      <c r="N97" s="23">
        <v>0</v>
      </c>
      <c r="O97" s="23">
        <v>0</v>
      </c>
      <c r="P97" s="23">
        <v>0</v>
      </c>
      <c r="Q97" s="23">
        <v>0</v>
      </c>
      <c r="R97" s="23">
        <v>1.7543976999999901E-4</v>
      </c>
      <c r="S97" s="23">
        <v>1.7575701000000001E-4</v>
      </c>
      <c r="T97" s="23">
        <v>1.7576551E-4</v>
      </c>
      <c r="U97" s="23">
        <v>1.7577279999999901E-4</v>
      </c>
      <c r="V97" s="23">
        <v>799.94542999999999</v>
      </c>
      <c r="W97" s="23">
        <v>799.94542999999999</v>
      </c>
      <c r="Y97" s="7"/>
      <c r="Z97" s="7"/>
      <c r="AA97" s="7"/>
    </row>
    <row r="98" spans="1:29" s="26" customFormat="1">
      <c r="A98" s="27" t="s">
        <v>119</v>
      </c>
      <c r="B98" s="27" t="s">
        <v>68</v>
      </c>
      <c r="C98" s="23">
        <v>840</v>
      </c>
      <c r="D98" s="23">
        <v>840</v>
      </c>
      <c r="E98" s="23">
        <v>840</v>
      </c>
      <c r="F98" s="23">
        <v>840</v>
      </c>
      <c r="G98" s="23">
        <v>2880</v>
      </c>
      <c r="H98" s="23">
        <v>2880</v>
      </c>
      <c r="I98" s="23">
        <v>2880</v>
      </c>
      <c r="J98" s="23">
        <v>2880</v>
      </c>
      <c r="K98" s="23">
        <v>2880</v>
      </c>
      <c r="L98" s="23">
        <v>2880</v>
      </c>
      <c r="M98" s="23">
        <v>2880</v>
      </c>
      <c r="N98" s="23">
        <v>2880</v>
      </c>
      <c r="O98" s="23">
        <v>2880</v>
      </c>
      <c r="P98" s="23">
        <v>2880</v>
      </c>
      <c r="Q98" s="23">
        <v>2880</v>
      </c>
      <c r="R98" s="23">
        <v>2880</v>
      </c>
      <c r="S98" s="23">
        <v>2880</v>
      </c>
      <c r="T98" s="23">
        <v>2880</v>
      </c>
      <c r="U98" s="23">
        <v>2880</v>
      </c>
      <c r="V98" s="23">
        <v>2880</v>
      </c>
      <c r="W98" s="23">
        <v>2880</v>
      </c>
      <c r="Y98" s="7"/>
      <c r="Z98" s="7"/>
      <c r="AA98" s="7"/>
    </row>
    <row r="99" spans="1:29" s="26" customFormat="1">
      <c r="A99" s="27" t="s">
        <v>119</v>
      </c>
      <c r="B99" s="27" t="s">
        <v>72</v>
      </c>
      <c r="C99" s="23">
        <v>6.5580000877380309</v>
      </c>
      <c r="D99" s="23">
        <v>8.7860001325607229</v>
      </c>
      <c r="E99" s="23">
        <v>10.679999828338611</v>
      </c>
      <c r="F99" s="23">
        <v>15.38399958610532</v>
      </c>
      <c r="G99" s="23">
        <v>20.217000722885068</v>
      </c>
      <c r="H99" s="23">
        <v>25.635000705718891</v>
      </c>
      <c r="I99" s="23">
        <v>31.094999551772982</v>
      </c>
      <c r="J99" s="23">
        <v>36.872998952865565</v>
      </c>
      <c r="K99" s="23">
        <v>42.845001220703054</v>
      </c>
      <c r="L99" s="23">
        <v>46.410001754760678</v>
      </c>
      <c r="M99" s="23">
        <v>57.068999290466223</v>
      </c>
      <c r="N99" s="23">
        <v>64.705999374389634</v>
      </c>
      <c r="O99" s="23">
        <v>73.34999942779541</v>
      </c>
      <c r="P99" s="23">
        <v>79.327003479003906</v>
      </c>
      <c r="Q99" s="23">
        <v>83.165996074676499</v>
      </c>
      <c r="R99" s="23">
        <v>86.441000938415471</v>
      </c>
      <c r="S99" s="23">
        <v>89.565996170043888</v>
      </c>
      <c r="T99" s="23">
        <v>92.826001167297335</v>
      </c>
      <c r="U99" s="23">
        <v>96.448000907897935</v>
      </c>
      <c r="V99" s="23">
        <v>100.13800144195552</v>
      </c>
      <c r="W99" s="23">
        <v>103.72899723052973</v>
      </c>
      <c r="Y99" s="7"/>
      <c r="Z99" s="7"/>
      <c r="AA99" s="7"/>
      <c r="AB99" s="7"/>
      <c r="AC99" s="7"/>
    </row>
    <row r="101" spans="1:29">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9">
      <c r="A102" s="27" t="s">
        <v>120</v>
      </c>
      <c r="B102" s="27" t="s">
        <v>66</v>
      </c>
      <c r="C102" s="23">
        <v>20</v>
      </c>
      <c r="D102" s="23">
        <v>20</v>
      </c>
      <c r="E102" s="23">
        <v>20</v>
      </c>
      <c r="F102" s="23">
        <v>20</v>
      </c>
      <c r="G102" s="23">
        <v>20</v>
      </c>
      <c r="H102" s="23">
        <v>20</v>
      </c>
      <c r="I102" s="23">
        <v>20</v>
      </c>
      <c r="J102" s="23">
        <v>20</v>
      </c>
      <c r="K102" s="23">
        <v>20</v>
      </c>
      <c r="L102" s="23">
        <v>20</v>
      </c>
      <c r="M102" s="23">
        <v>20</v>
      </c>
      <c r="N102" s="23">
        <v>20</v>
      </c>
      <c r="O102" s="23">
        <v>20</v>
      </c>
      <c r="P102" s="23">
        <v>20</v>
      </c>
      <c r="Q102" s="23">
        <v>20</v>
      </c>
      <c r="R102" s="23">
        <v>20</v>
      </c>
      <c r="S102" s="23">
        <v>20</v>
      </c>
      <c r="T102" s="23">
        <v>20</v>
      </c>
      <c r="U102" s="23">
        <v>20</v>
      </c>
      <c r="V102" s="23">
        <v>20.000499691200002</v>
      </c>
      <c r="W102" s="23">
        <v>20.000497538600001</v>
      </c>
    </row>
    <row r="103" spans="1:29">
      <c r="A103" s="27" t="s">
        <v>120</v>
      </c>
      <c r="B103" s="27" t="s">
        <v>68</v>
      </c>
      <c r="C103" s="23">
        <v>570</v>
      </c>
      <c r="D103" s="23">
        <v>570</v>
      </c>
      <c r="E103" s="23">
        <v>570</v>
      </c>
      <c r="F103" s="23">
        <v>570</v>
      </c>
      <c r="G103" s="23">
        <v>570</v>
      </c>
      <c r="H103" s="23">
        <v>570</v>
      </c>
      <c r="I103" s="23">
        <v>570</v>
      </c>
      <c r="J103" s="23">
        <v>570</v>
      </c>
      <c r="K103" s="23">
        <v>570</v>
      </c>
      <c r="L103" s="23">
        <v>570</v>
      </c>
      <c r="M103" s="23">
        <v>570</v>
      </c>
      <c r="N103" s="23">
        <v>570</v>
      </c>
      <c r="O103" s="23">
        <v>570</v>
      </c>
      <c r="P103" s="23">
        <v>570</v>
      </c>
      <c r="Q103" s="23">
        <v>570</v>
      </c>
      <c r="R103" s="23">
        <v>570</v>
      </c>
      <c r="S103" s="23">
        <v>570</v>
      </c>
      <c r="T103" s="23">
        <v>570</v>
      </c>
      <c r="U103" s="23">
        <v>570</v>
      </c>
      <c r="V103" s="23">
        <v>570</v>
      </c>
      <c r="W103" s="23">
        <v>570</v>
      </c>
    </row>
    <row r="104" spans="1:29">
      <c r="A104" s="27" t="s">
        <v>120</v>
      </c>
      <c r="B104" s="27" t="s">
        <v>72</v>
      </c>
      <c r="C104" s="23">
        <v>2.6030000150203643</v>
      </c>
      <c r="D104" s="23">
        <v>3.3170000910758937</v>
      </c>
      <c r="E104" s="23">
        <v>4.0260000228881774</v>
      </c>
      <c r="F104" s="23">
        <v>5.4030001759529078</v>
      </c>
      <c r="G104" s="23">
        <v>7.6770000457763601</v>
      </c>
      <c r="H104" s="23">
        <v>9.8029999732971085</v>
      </c>
      <c r="I104" s="23">
        <v>12.359000444412139</v>
      </c>
      <c r="J104" s="23">
        <v>14.69100010395041</v>
      </c>
      <c r="K104" s="23">
        <v>17.289999723434399</v>
      </c>
      <c r="L104" s="23">
        <v>18.852000474929767</v>
      </c>
      <c r="M104" s="23">
        <v>24.21999907493586</v>
      </c>
      <c r="N104" s="23">
        <v>26.670000553131</v>
      </c>
      <c r="O104" s="23">
        <v>30.57900047302244</v>
      </c>
      <c r="P104" s="23">
        <v>33.136000633239718</v>
      </c>
      <c r="Q104" s="23">
        <v>34.829999446868804</v>
      </c>
      <c r="R104" s="23">
        <v>36.323000669479349</v>
      </c>
      <c r="S104" s="23">
        <v>37.833999156951897</v>
      </c>
      <c r="T104" s="23">
        <v>39.482998371124204</v>
      </c>
      <c r="U104" s="23">
        <v>41.236998558044355</v>
      </c>
      <c r="V104" s="23">
        <v>42.889000892639132</v>
      </c>
      <c r="W104" s="23">
        <v>44.434001445770186</v>
      </c>
    </row>
    <row r="106" spans="1:29">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9">
      <c r="A107" s="27" t="s">
        <v>121</v>
      </c>
      <c r="B107" s="27" t="s">
        <v>66</v>
      </c>
      <c r="C107" s="23">
        <v>75</v>
      </c>
      <c r="D107" s="23">
        <v>75</v>
      </c>
      <c r="E107" s="23">
        <v>75</v>
      </c>
      <c r="F107" s="23">
        <v>75</v>
      </c>
      <c r="G107" s="23">
        <v>75</v>
      </c>
      <c r="H107" s="23">
        <v>75</v>
      </c>
      <c r="I107" s="23">
        <v>75</v>
      </c>
      <c r="J107" s="23">
        <v>75</v>
      </c>
      <c r="K107" s="23">
        <v>75</v>
      </c>
      <c r="L107" s="23">
        <v>75</v>
      </c>
      <c r="M107" s="23">
        <v>75</v>
      </c>
      <c r="N107" s="23">
        <v>75</v>
      </c>
      <c r="O107" s="23">
        <v>20</v>
      </c>
      <c r="P107" s="23">
        <v>20</v>
      </c>
      <c r="Q107" s="23">
        <v>20</v>
      </c>
      <c r="R107" s="23">
        <v>20.000189768249999</v>
      </c>
      <c r="S107" s="23">
        <v>921.66094999999996</v>
      </c>
      <c r="T107" s="23">
        <v>921.66094999999996</v>
      </c>
      <c r="U107" s="23">
        <v>921.66094999999996</v>
      </c>
      <c r="V107" s="23">
        <v>1312.5310999999999</v>
      </c>
      <c r="W107" s="23">
        <v>1312.5310999999999</v>
      </c>
    </row>
    <row r="108" spans="1:29">
      <c r="A108" s="27" t="s">
        <v>121</v>
      </c>
      <c r="B108" s="27" t="s">
        <v>68</v>
      </c>
      <c r="C108" s="23">
        <v>0</v>
      </c>
      <c r="D108" s="23">
        <v>0</v>
      </c>
      <c r="E108" s="23">
        <v>0</v>
      </c>
      <c r="F108" s="23">
        <v>0</v>
      </c>
      <c r="G108" s="23">
        <v>0</v>
      </c>
      <c r="H108" s="23">
        <v>0</v>
      </c>
      <c r="I108" s="23">
        <v>0</v>
      </c>
      <c r="J108" s="23">
        <v>0</v>
      </c>
      <c r="K108" s="23">
        <v>0</v>
      </c>
      <c r="L108" s="23">
        <v>0</v>
      </c>
      <c r="M108" s="23">
        <v>0</v>
      </c>
      <c r="N108" s="23">
        <v>0</v>
      </c>
      <c r="O108" s="23">
        <v>0</v>
      </c>
      <c r="P108" s="23">
        <v>0</v>
      </c>
      <c r="Q108" s="23">
        <v>0</v>
      </c>
      <c r="R108" s="23">
        <v>13.754014</v>
      </c>
      <c r="S108" s="23">
        <v>214.95751999999999</v>
      </c>
      <c r="T108" s="23">
        <v>214.95751999999999</v>
      </c>
      <c r="U108" s="23">
        <v>214.95751999999999</v>
      </c>
      <c r="V108" s="23">
        <v>258.09912000000003</v>
      </c>
      <c r="W108" s="23">
        <v>258.09912000000003</v>
      </c>
    </row>
    <row r="109" spans="1:29">
      <c r="A109" s="27" t="s">
        <v>121</v>
      </c>
      <c r="B109" s="27" t="s">
        <v>72</v>
      </c>
      <c r="C109" s="23">
        <v>3.730999946594233</v>
      </c>
      <c r="D109" s="23">
        <v>5.3370000422000805</v>
      </c>
      <c r="E109" s="23">
        <v>6.5620000958442661</v>
      </c>
      <c r="F109" s="23">
        <v>8.8679997920989955</v>
      </c>
      <c r="G109" s="23">
        <v>11.99400031566614</v>
      </c>
      <c r="H109" s="23">
        <v>15.010999917983911</v>
      </c>
      <c r="I109" s="23">
        <v>18.664000272750819</v>
      </c>
      <c r="J109" s="23">
        <v>22.177000880241362</v>
      </c>
      <c r="K109" s="23">
        <v>26.300000429153378</v>
      </c>
      <c r="L109" s="23">
        <v>28.99999904632562</v>
      </c>
      <c r="M109" s="23">
        <v>38.306999206542869</v>
      </c>
      <c r="N109" s="23">
        <v>44.082001686096135</v>
      </c>
      <c r="O109" s="23">
        <v>52.344999551773057</v>
      </c>
      <c r="P109" s="23">
        <v>57.273001432418774</v>
      </c>
      <c r="Q109" s="23">
        <v>60.753001213073674</v>
      </c>
      <c r="R109" s="23">
        <v>63.832001686096142</v>
      </c>
      <c r="S109" s="23">
        <v>66.790998935699449</v>
      </c>
      <c r="T109" s="23">
        <v>69.882997035980154</v>
      </c>
      <c r="U109" s="23">
        <v>73.295000076293931</v>
      </c>
      <c r="V109" s="23">
        <v>76.875997543334947</v>
      </c>
      <c r="W109" s="23">
        <v>80.486003398895207</v>
      </c>
    </row>
    <row r="111" spans="1:29">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9">
      <c r="A112" s="27" t="s">
        <v>122</v>
      </c>
      <c r="B112" s="27" t="s">
        <v>66</v>
      </c>
      <c r="C112" s="23">
        <v>205</v>
      </c>
      <c r="D112" s="23">
        <v>205</v>
      </c>
      <c r="E112" s="23">
        <v>205</v>
      </c>
      <c r="F112" s="23">
        <v>205</v>
      </c>
      <c r="G112" s="23">
        <v>205</v>
      </c>
      <c r="H112" s="23">
        <v>205</v>
      </c>
      <c r="I112" s="23">
        <v>205</v>
      </c>
      <c r="J112" s="23">
        <v>205</v>
      </c>
      <c r="K112" s="23">
        <v>205</v>
      </c>
      <c r="L112" s="23">
        <v>175</v>
      </c>
      <c r="M112" s="23">
        <v>175</v>
      </c>
      <c r="N112" s="23">
        <v>175</v>
      </c>
      <c r="O112" s="23">
        <v>175</v>
      </c>
      <c r="P112" s="23">
        <v>150</v>
      </c>
      <c r="Q112" s="23">
        <v>265.812546</v>
      </c>
      <c r="R112" s="23">
        <v>757.27890000000002</v>
      </c>
      <c r="S112" s="23">
        <v>1278.2144000000001</v>
      </c>
      <c r="T112" s="23">
        <v>1278.2144000000001</v>
      </c>
      <c r="U112" s="23">
        <v>1278.2144000000001</v>
      </c>
      <c r="V112" s="23">
        <v>2204.1329999999998</v>
      </c>
      <c r="W112" s="23">
        <v>2204.1329999999998</v>
      </c>
    </row>
    <row r="113" spans="1:29">
      <c r="A113" s="27" t="s">
        <v>122</v>
      </c>
      <c r="B113" s="27" t="s">
        <v>68</v>
      </c>
      <c r="C113" s="23">
        <v>0</v>
      </c>
      <c r="D113" s="23">
        <v>0</v>
      </c>
      <c r="E113" s="23">
        <v>0</v>
      </c>
      <c r="F113" s="23">
        <v>0</v>
      </c>
      <c r="G113" s="23">
        <v>0</v>
      </c>
      <c r="H113" s="23">
        <v>0</v>
      </c>
      <c r="I113" s="23">
        <v>0</v>
      </c>
      <c r="J113" s="23">
        <v>0</v>
      </c>
      <c r="K113" s="23">
        <v>0</v>
      </c>
      <c r="L113" s="23">
        <v>0</v>
      </c>
      <c r="M113" s="23">
        <v>0</v>
      </c>
      <c r="N113" s="23">
        <v>0</v>
      </c>
      <c r="O113" s="23">
        <v>0</v>
      </c>
      <c r="P113" s="23">
        <v>0</v>
      </c>
      <c r="Q113" s="23">
        <v>0</v>
      </c>
      <c r="R113" s="23">
        <v>0</v>
      </c>
      <c r="S113" s="23">
        <v>0</v>
      </c>
      <c r="T113" s="23">
        <v>0</v>
      </c>
      <c r="U113" s="23">
        <v>0</v>
      </c>
      <c r="V113" s="23">
        <v>0</v>
      </c>
      <c r="W113" s="23">
        <v>0</v>
      </c>
    </row>
    <row r="114" spans="1:29">
      <c r="A114" s="27" t="s">
        <v>122</v>
      </c>
      <c r="B114" s="27" t="s">
        <v>72</v>
      </c>
      <c r="C114" s="23">
        <v>3.3319998979568428</v>
      </c>
      <c r="D114" s="23">
        <v>5.7880000472068707</v>
      </c>
      <c r="E114" s="23">
        <v>7.3300001621246249</v>
      </c>
      <c r="F114" s="23">
        <v>9.0219997763633728</v>
      </c>
      <c r="G114" s="23">
        <v>10.891999840736368</v>
      </c>
      <c r="H114" s="23">
        <v>13.30499988794317</v>
      </c>
      <c r="I114" s="23">
        <v>15.80500018596643</v>
      </c>
      <c r="J114" s="23">
        <v>18.292000055313078</v>
      </c>
      <c r="K114" s="23">
        <v>20.64899909496302</v>
      </c>
      <c r="L114" s="23">
        <v>22.004999399185081</v>
      </c>
      <c r="M114" s="23">
        <v>23.441000103950451</v>
      </c>
      <c r="N114" s="23">
        <v>24.951000094413729</v>
      </c>
      <c r="O114" s="23">
        <v>26.615000486373798</v>
      </c>
      <c r="P114" s="23">
        <v>28.315000057220409</v>
      </c>
      <c r="Q114" s="23">
        <v>29.831000804901041</v>
      </c>
      <c r="R114" s="23">
        <v>31.334999322891168</v>
      </c>
      <c r="S114" s="23">
        <v>32.86299991607666</v>
      </c>
      <c r="T114" s="23">
        <v>34.454999208450289</v>
      </c>
      <c r="U114" s="23">
        <v>36.142000198364173</v>
      </c>
      <c r="V114" s="23">
        <v>37.889001607894848</v>
      </c>
      <c r="W114" s="23">
        <v>39.683999538421531</v>
      </c>
    </row>
    <row r="116" spans="1:29">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9">
      <c r="A117" s="27" t="s">
        <v>123</v>
      </c>
      <c r="B117" s="27" t="s">
        <v>66</v>
      </c>
      <c r="C117" s="23">
        <v>0</v>
      </c>
      <c r="D117" s="23">
        <v>0</v>
      </c>
      <c r="E117" s="23">
        <v>0</v>
      </c>
      <c r="F117" s="23">
        <v>0</v>
      </c>
      <c r="G117" s="23">
        <v>0</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row>
    <row r="118" spans="1:29">
      <c r="A118" s="27" t="s">
        <v>123</v>
      </c>
      <c r="B118" s="27" t="s">
        <v>68</v>
      </c>
      <c r="C118" s="23">
        <v>0</v>
      </c>
      <c r="D118" s="23">
        <v>0</v>
      </c>
      <c r="E118" s="23">
        <v>0</v>
      </c>
      <c r="F118" s="23">
        <v>0</v>
      </c>
      <c r="G118" s="23">
        <v>0</v>
      </c>
      <c r="H118" s="23">
        <v>0</v>
      </c>
      <c r="I118" s="23">
        <v>0</v>
      </c>
      <c r="J118" s="23">
        <v>0</v>
      </c>
      <c r="K118" s="23">
        <v>0</v>
      </c>
      <c r="L118" s="23">
        <v>0</v>
      </c>
      <c r="M118" s="23">
        <v>0</v>
      </c>
      <c r="N118" s="23">
        <v>0</v>
      </c>
      <c r="O118" s="23">
        <v>0</v>
      </c>
      <c r="P118" s="23">
        <v>0</v>
      </c>
      <c r="Q118" s="23">
        <v>0</v>
      </c>
      <c r="R118" s="23">
        <v>0</v>
      </c>
      <c r="S118" s="23">
        <v>0</v>
      </c>
      <c r="T118" s="23">
        <v>0</v>
      </c>
      <c r="U118" s="23">
        <v>0</v>
      </c>
      <c r="V118" s="23">
        <v>0</v>
      </c>
      <c r="W118" s="23">
        <v>0</v>
      </c>
    </row>
    <row r="119" spans="1:29">
      <c r="A119" s="27" t="s">
        <v>123</v>
      </c>
      <c r="B119" s="27" t="s">
        <v>72</v>
      </c>
      <c r="C119" s="23">
        <v>0.43999999016523272</v>
      </c>
      <c r="D119" s="23">
        <v>0.55599999427795399</v>
      </c>
      <c r="E119" s="23">
        <v>0.66599997878074546</v>
      </c>
      <c r="F119" s="23">
        <v>0.89899998158216399</v>
      </c>
      <c r="G119" s="23">
        <v>1.1869999766349781</v>
      </c>
      <c r="H119" s="23">
        <v>1.5390000194311091</v>
      </c>
      <c r="I119" s="23">
        <v>1.937000006437295</v>
      </c>
      <c r="J119" s="23">
        <v>2.2729999721050209</v>
      </c>
      <c r="K119" s="23">
        <v>2.6570000350475249</v>
      </c>
      <c r="L119" s="23">
        <v>2.8810000717639852</v>
      </c>
      <c r="M119" s="23">
        <v>3.6420001089572818</v>
      </c>
      <c r="N119" s="23">
        <v>3.9700000584125439</v>
      </c>
      <c r="O119" s="23">
        <v>4.4960002303123456</v>
      </c>
      <c r="P119" s="23">
        <v>4.8490000963210989</v>
      </c>
      <c r="Q119" s="23">
        <v>5.0529999136924735</v>
      </c>
      <c r="R119" s="23">
        <v>5.2179998755454955</v>
      </c>
      <c r="S119" s="23">
        <v>5.3690001368522609</v>
      </c>
      <c r="T119" s="23">
        <v>5.5219997763633675</v>
      </c>
      <c r="U119" s="23">
        <v>5.6949998736381451</v>
      </c>
      <c r="V119" s="23">
        <v>5.8749999403953517</v>
      </c>
      <c r="W119" s="23">
        <v>6.0489999055862418</v>
      </c>
    </row>
    <row r="121" spans="1:29" s="26" customFormat="1">
      <c r="A121" s="7"/>
      <c r="B121" s="7"/>
      <c r="C121" s="7"/>
      <c r="D121" s="7"/>
      <c r="E121" s="7"/>
      <c r="F121" s="7"/>
      <c r="G121" s="7"/>
      <c r="H121" s="7"/>
      <c r="I121" s="7"/>
      <c r="J121" s="7"/>
      <c r="K121" s="7"/>
      <c r="L121" s="7"/>
      <c r="M121" s="7"/>
      <c r="N121" s="7"/>
      <c r="O121" s="7"/>
      <c r="P121" s="7"/>
      <c r="Q121" s="7"/>
      <c r="R121" s="7"/>
      <c r="S121" s="7"/>
      <c r="T121" s="7"/>
      <c r="U121" s="7"/>
      <c r="V121" s="7"/>
      <c r="W121" s="7"/>
      <c r="Y121" s="7"/>
      <c r="Z121" s="7"/>
      <c r="AA121" s="7"/>
    </row>
    <row r="122" spans="1:29" s="26" customFormat="1" collapsed="1">
      <c r="A122" s="24" t="s">
        <v>128</v>
      </c>
      <c r="B122" s="7"/>
      <c r="C122" s="7"/>
      <c r="D122" s="7"/>
      <c r="E122" s="7"/>
      <c r="F122" s="7"/>
      <c r="G122" s="7"/>
      <c r="H122" s="7"/>
      <c r="I122" s="7"/>
      <c r="J122" s="7"/>
      <c r="K122" s="7"/>
      <c r="L122" s="7"/>
      <c r="M122" s="7"/>
      <c r="N122" s="7"/>
      <c r="O122" s="7"/>
      <c r="P122" s="7"/>
      <c r="Q122" s="7"/>
      <c r="R122" s="7"/>
      <c r="S122" s="7"/>
      <c r="T122" s="7"/>
      <c r="U122" s="7"/>
      <c r="V122" s="7"/>
      <c r="W122" s="7"/>
      <c r="Y122" s="7"/>
      <c r="Z122" s="7"/>
      <c r="AA122" s="7"/>
    </row>
    <row r="123" spans="1:29" s="26" customFormat="1">
      <c r="A123" s="17" t="s">
        <v>96</v>
      </c>
      <c r="B123" s="17" t="s">
        <v>97</v>
      </c>
      <c r="C123" s="17" t="s">
        <v>75</v>
      </c>
      <c r="D123" s="17" t="s">
        <v>98</v>
      </c>
      <c r="E123" s="17" t="s">
        <v>99</v>
      </c>
      <c r="F123" s="17" t="s">
        <v>100</v>
      </c>
      <c r="G123" s="17" t="s">
        <v>101</v>
      </c>
      <c r="H123" s="17" t="s">
        <v>102</v>
      </c>
      <c r="I123" s="17" t="s">
        <v>103</v>
      </c>
      <c r="J123" s="17" t="s">
        <v>104</v>
      </c>
      <c r="K123" s="17" t="s">
        <v>105</v>
      </c>
      <c r="L123" s="17" t="s">
        <v>106</v>
      </c>
      <c r="M123" s="17" t="s">
        <v>107</v>
      </c>
      <c r="N123" s="17" t="s">
        <v>108</v>
      </c>
      <c r="O123" s="17" t="s">
        <v>109</v>
      </c>
      <c r="P123" s="17" t="s">
        <v>110</v>
      </c>
      <c r="Q123" s="17" t="s">
        <v>111</v>
      </c>
      <c r="R123" s="17" t="s">
        <v>112</v>
      </c>
      <c r="S123" s="17" t="s">
        <v>113</v>
      </c>
      <c r="T123" s="17" t="s">
        <v>114</v>
      </c>
      <c r="U123" s="17" t="s">
        <v>115</v>
      </c>
      <c r="V123" s="17" t="s">
        <v>116</v>
      </c>
      <c r="W123" s="17" t="s">
        <v>117</v>
      </c>
      <c r="Y123" s="7"/>
      <c r="Z123" s="7"/>
      <c r="AA123" s="7"/>
    </row>
    <row r="124" spans="1:29" s="26" customFormat="1">
      <c r="A124" s="27" t="s">
        <v>36</v>
      </c>
      <c r="B124" s="27" t="s">
        <v>22</v>
      </c>
      <c r="C124" s="23">
        <v>12071.960138797742</v>
      </c>
      <c r="D124" s="23">
        <v>12836.036116600026</v>
      </c>
      <c r="E124" s="23">
        <v>13523.72031211851</v>
      </c>
      <c r="F124" s="23">
        <v>14178.882212638842</v>
      </c>
      <c r="G124" s="23">
        <v>14835.355512619</v>
      </c>
      <c r="H124" s="23">
        <v>15512.532593727105</v>
      </c>
      <c r="I124" s="23">
        <v>16239.550806999192</v>
      </c>
      <c r="J124" s="23">
        <v>16947.038604736314</v>
      </c>
      <c r="K124" s="23">
        <v>17304.930604934685</v>
      </c>
      <c r="L124" s="23">
        <v>17661.801147460927</v>
      </c>
      <c r="M124" s="23">
        <v>18071.83115291594</v>
      </c>
      <c r="N124" s="23">
        <v>18473.599193572991</v>
      </c>
      <c r="O124" s="23">
        <v>18889.932415008538</v>
      </c>
      <c r="P124" s="23">
        <v>19279.64626789093</v>
      </c>
      <c r="Q124" s="23">
        <v>19731.767400741577</v>
      </c>
      <c r="R124" s="23">
        <v>20174.560653686523</v>
      </c>
      <c r="S124" s="23">
        <v>20632.948364257813</v>
      </c>
      <c r="T124" s="23">
        <v>21060.857141494744</v>
      </c>
      <c r="U124" s="23">
        <v>21555.578598022457</v>
      </c>
      <c r="V124" s="23">
        <v>22035.236612319939</v>
      </c>
      <c r="W124" s="23">
        <v>22529.408044815056</v>
      </c>
      <c r="Y124" s="7"/>
      <c r="Z124" s="7"/>
      <c r="AA124" s="7"/>
    </row>
    <row r="125" spans="1:29" s="26" customFormat="1">
      <c r="A125" s="27" t="s">
        <v>36</v>
      </c>
      <c r="B125" s="27" t="s">
        <v>73</v>
      </c>
      <c r="C125" s="23">
        <v>514.10635948181073</v>
      </c>
      <c r="D125" s="23">
        <v>585.34781932830629</v>
      </c>
      <c r="E125" s="23">
        <v>595.34373474120991</v>
      </c>
      <c r="F125" s="23">
        <v>685.96843051910184</v>
      </c>
      <c r="G125" s="23">
        <v>782.65927505492823</v>
      </c>
      <c r="H125" s="23">
        <v>866.76380538940282</v>
      </c>
      <c r="I125" s="23">
        <v>945.37481689453</v>
      </c>
      <c r="J125" s="23">
        <v>1004.6752109527569</v>
      </c>
      <c r="K125" s="23">
        <v>1060.4115810394267</v>
      </c>
      <c r="L125" s="23">
        <v>1110.6700286865218</v>
      </c>
      <c r="M125" s="23">
        <v>1327.6238899230934</v>
      </c>
      <c r="N125" s="23">
        <v>1440.0892715454088</v>
      </c>
      <c r="O125" s="23">
        <v>1591.4467544555639</v>
      </c>
      <c r="P125" s="23">
        <v>1669.9922637939435</v>
      </c>
      <c r="Q125" s="23">
        <v>1705.2060050964333</v>
      </c>
      <c r="R125" s="23">
        <v>1728.7142066955546</v>
      </c>
      <c r="S125" s="23">
        <v>1748.9505920410138</v>
      </c>
      <c r="T125" s="23">
        <v>1771.3652114868141</v>
      </c>
      <c r="U125" s="23">
        <v>1798.8911399841284</v>
      </c>
      <c r="V125" s="23">
        <v>1826.0495033264156</v>
      </c>
      <c r="W125" s="23">
        <v>1850.4802551269518</v>
      </c>
      <c r="Y125" s="7"/>
      <c r="Z125" s="7"/>
      <c r="AA125" s="7"/>
      <c r="AB125" s="7"/>
      <c r="AC125" s="7"/>
    </row>
    <row r="126" spans="1:29" s="26" customFormat="1">
      <c r="A126" s="27" t="s">
        <v>36</v>
      </c>
      <c r="B126" s="27" t="s">
        <v>74</v>
      </c>
      <c r="C126" s="23">
        <v>514.10635948181073</v>
      </c>
      <c r="D126" s="23">
        <v>585.34781932830629</v>
      </c>
      <c r="E126" s="23">
        <v>595.34373474120991</v>
      </c>
      <c r="F126" s="23">
        <v>685.96843051910184</v>
      </c>
      <c r="G126" s="23">
        <v>782.65927505492823</v>
      </c>
      <c r="H126" s="23">
        <v>866.76380538940282</v>
      </c>
      <c r="I126" s="23">
        <v>945.37481689453</v>
      </c>
      <c r="J126" s="23">
        <v>1004.6752109527569</v>
      </c>
      <c r="K126" s="23">
        <v>1060.4115810394267</v>
      </c>
      <c r="L126" s="23">
        <v>1110.6700286865218</v>
      </c>
      <c r="M126" s="23">
        <v>1327.6238899230934</v>
      </c>
      <c r="N126" s="23">
        <v>1440.0892715454088</v>
      </c>
      <c r="O126" s="23">
        <v>1591.4467544555639</v>
      </c>
      <c r="P126" s="23">
        <v>1669.9922637939435</v>
      </c>
      <c r="Q126" s="23">
        <v>1705.2060050964333</v>
      </c>
      <c r="R126" s="23">
        <v>1728.7142066955546</v>
      </c>
      <c r="S126" s="23">
        <v>1748.9505920410138</v>
      </c>
      <c r="T126" s="23">
        <v>1771.3652114868141</v>
      </c>
      <c r="U126" s="23">
        <v>1798.8911399841284</v>
      </c>
      <c r="V126" s="23">
        <v>1826.0495033264156</v>
      </c>
      <c r="W126" s="23">
        <v>1850.4802551269518</v>
      </c>
      <c r="Y126" s="7"/>
      <c r="Z126" s="7"/>
      <c r="AA126" s="7"/>
      <c r="AB126" s="7"/>
      <c r="AC126" s="7"/>
    </row>
    <row r="127" spans="1:29" s="26" customFormat="1">
      <c r="A127" s="7"/>
      <c r="B127" s="7"/>
      <c r="C127" s="7"/>
      <c r="D127" s="7"/>
      <c r="E127" s="7"/>
      <c r="F127" s="7"/>
      <c r="G127" s="7"/>
      <c r="H127" s="7"/>
      <c r="I127" s="7"/>
      <c r="J127" s="7"/>
      <c r="K127" s="7"/>
      <c r="L127" s="7"/>
      <c r="M127" s="7"/>
      <c r="N127" s="7"/>
      <c r="O127" s="7"/>
      <c r="P127" s="7"/>
      <c r="Q127" s="7"/>
      <c r="R127" s="7"/>
      <c r="S127" s="7"/>
      <c r="T127" s="7"/>
      <c r="U127" s="7"/>
      <c r="V127" s="7"/>
      <c r="W127" s="7"/>
      <c r="Y127" s="7"/>
      <c r="Z127" s="7"/>
      <c r="AA127" s="7"/>
    </row>
    <row r="128" spans="1:29" s="26" customFormat="1">
      <c r="A128" s="17" t="s">
        <v>96</v>
      </c>
      <c r="B128" s="17" t="s">
        <v>97</v>
      </c>
      <c r="C128" s="17" t="s">
        <v>75</v>
      </c>
      <c r="D128" s="17" t="s">
        <v>98</v>
      </c>
      <c r="E128" s="17" t="s">
        <v>99</v>
      </c>
      <c r="F128" s="17" t="s">
        <v>100</v>
      </c>
      <c r="G128" s="17" t="s">
        <v>101</v>
      </c>
      <c r="H128" s="17" t="s">
        <v>102</v>
      </c>
      <c r="I128" s="17" t="s">
        <v>103</v>
      </c>
      <c r="J128" s="17" t="s">
        <v>104</v>
      </c>
      <c r="K128" s="17" t="s">
        <v>105</v>
      </c>
      <c r="L128" s="17" t="s">
        <v>106</v>
      </c>
      <c r="M128" s="17" t="s">
        <v>107</v>
      </c>
      <c r="N128" s="17" t="s">
        <v>108</v>
      </c>
      <c r="O128" s="17" t="s">
        <v>109</v>
      </c>
      <c r="P128" s="17" t="s">
        <v>110</v>
      </c>
      <c r="Q128" s="17" t="s">
        <v>111</v>
      </c>
      <c r="R128" s="17" t="s">
        <v>112</v>
      </c>
      <c r="S128" s="17" t="s">
        <v>113</v>
      </c>
      <c r="T128" s="17" t="s">
        <v>114</v>
      </c>
      <c r="U128" s="17" t="s">
        <v>115</v>
      </c>
      <c r="V128" s="17" t="s">
        <v>116</v>
      </c>
      <c r="W128" s="17" t="s">
        <v>117</v>
      </c>
      <c r="Y128" s="7"/>
      <c r="Z128" s="7"/>
      <c r="AA128" s="7"/>
    </row>
    <row r="129" spans="1:29" s="26" customFormat="1">
      <c r="A129" s="27" t="s">
        <v>119</v>
      </c>
      <c r="B129" s="27" t="s">
        <v>22</v>
      </c>
      <c r="C129" s="23">
        <v>3430.8612365722602</v>
      </c>
      <c r="D129" s="23">
        <v>3527.2650756835878</v>
      </c>
      <c r="E129" s="23">
        <v>3614.3143005371039</v>
      </c>
      <c r="F129" s="23">
        <v>3699.374237060546</v>
      </c>
      <c r="G129" s="23">
        <v>3789.5904235839789</v>
      </c>
      <c r="H129" s="23">
        <v>3891.821502685546</v>
      </c>
      <c r="I129" s="23">
        <v>4014.3247680664063</v>
      </c>
      <c r="J129" s="23">
        <v>4133.0651550292914</v>
      </c>
      <c r="K129" s="23">
        <v>4245.4668579101563</v>
      </c>
      <c r="L129" s="23">
        <v>4356.5246887206977</v>
      </c>
      <c r="M129" s="23">
        <v>4487.0786437988227</v>
      </c>
      <c r="N129" s="23">
        <v>4613.9457397460928</v>
      </c>
      <c r="O129" s="23">
        <v>4737.3366088867178</v>
      </c>
      <c r="P129" s="23">
        <v>4858.6192321777344</v>
      </c>
      <c r="Q129" s="23">
        <v>5000.9755859375</v>
      </c>
      <c r="R129" s="23">
        <v>5145.5394897460928</v>
      </c>
      <c r="S129" s="23">
        <v>5282.1839599609375</v>
      </c>
      <c r="T129" s="23">
        <v>5417.1154174804678</v>
      </c>
      <c r="U129" s="23">
        <v>5576.6412963867178</v>
      </c>
      <c r="V129" s="23">
        <v>5731.6154174804678</v>
      </c>
      <c r="W129" s="23">
        <v>5876.7806396484375</v>
      </c>
      <c r="Y129" s="7"/>
      <c r="Z129" s="7"/>
      <c r="AA129" s="7"/>
    </row>
    <row r="130" spans="1:29" s="26" customFormat="1">
      <c r="A130" s="27" t="s">
        <v>119</v>
      </c>
      <c r="B130" s="27" t="s">
        <v>73</v>
      </c>
      <c r="C130" s="23">
        <v>201.84254455566401</v>
      </c>
      <c r="D130" s="23">
        <v>215.095611572265</v>
      </c>
      <c r="E130" s="23">
        <v>216.04396057128901</v>
      </c>
      <c r="F130" s="23">
        <v>265.72991943359301</v>
      </c>
      <c r="G130" s="23">
        <v>303.27017211914</v>
      </c>
      <c r="H130" s="23">
        <v>339.03305053710898</v>
      </c>
      <c r="I130" s="23">
        <v>366.64245605468699</v>
      </c>
      <c r="J130" s="23">
        <v>391.37390136718699</v>
      </c>
      <c r="K130" s="23">
        <v>412.43353271484301</v>
      </c>
      <c r="L130" s="23">
        <v>431.02249145507801</v>
      </c>
      <c r="M130" s="23">
        <v>514.93591308593705</v>
      </c>
      <c r="N130" s="23">
        <v>565.510498046875</v>
      </c>
      <c r="O130" s="23">
        <v>621.43011474609295</v>
      </c>
      <c r="P130" s="23">
        <v>651.41375732421795</v>
      </c>
      <c r="Q130" s="23">
        <v>662.34844970703102</v>
      </c>
      <c r="R130" s="23">
        <v>668.20593261718705</v>
      </c>
      <c r="S130" s="23">
        <v>672.53076171875</v>
      </c>
      <c r="T130" s="23">
        <v>677.50091552734295</v>
      </c>
      <c r="U130" s="23">
        <v>684.75476074218705</v>
      </c>
      <c r="V130" s="23">
        <v>691.967041015625</v>
      </c>
      <c r="W130" s="23">
        <v>697.981689453125</v>
      </c>
      <c r="Y130" s="7"/>
      <c r="Z130" s="7"/>
      <c r="AA130" s="7"/>
      <c r="AB130" s="7"/>
      <c r="AC130" s="7"/>
    </row>
    <row r="131" spans="1:29" s="26" customFormat="1">
      <c r="A131" s="27" t="s">
        <v>119</v>
      </c>
      <c r="B131" s="27" t="s">
        <v>74</v>
      </c>
      <c r="C131" s="23">
        <v>201.84254455566401</v>
      </c>
      <c r="D131" s="23">
        <v>215.095611572265</v>
      </c>
      <c r="E131" s="23">
        <v>216.04396057128901</v>
      </c>
      <c r="F131" s="23">
        <v>265.72991943359301</v>
      </c>
      <c r="G131" s="23">
        <v>303.27017211914</v>
      </c>
      <c r="H131" s="23">
        <v>339.03305053710898</v>
      </c>
      <c r="I131" s="23">
        <v>366.64245605468699</v>
      </c>
      <c r="J131" s="23">
        <v>391.37390136718699</v>
      </c>
      <c r="K131" s="23">
        <v>412.43353271484301</v>
      </c>
      <c r="L131" s="23">
        <v>431.02249145507801</v>
      </c>
      <c r="M131" s="23">
        <v>514.93591308593705</v>
      </c>
      <c r="N131" s="23">
        <v>565.510498046875</v>
      </c>
      <c r="O131" s="23">
        <v>621.43011474609295</v>
      </c>
      <c r="P131" s="23">
        <v>651.41375732421795</v>
      </c>
      <c r="Q131" s="23">
        <v>662.34844970703102</v>
      </c>
      <c r="R131" s="23">
        <v>668.20593261718705</v>
      </c>
      <c r="S131" s="23">
        <v>672.53076171875</v>
      </c>
      <c r="T131" s="23">
        <v>677.50091552734295</v>
      </c>
      <c r="U131" s="23">
        <v>684.75476074218705</v>
      </c>
      <c r="V131" s="23">
        <v>691.967041015625</v>
      </c>
      <c r="W131" s="23">
        <v>697.981689453125</v>
      </c>
      <c r="Y131" s="7"/>
      <c r="Z131" s="7"/>
      <c r="AA131" s="7"/>
      <c r="AB131" s="7"/>
      <c r="AC131" s="7"/>
    </row>
    <row r="133" spans="1:29">
      <c r="A133" s="17" t="s">
        <v>96</v>
      </c>
      <c r="B133" s="17" t="s">
        <v>97</v>
      </c>
      <c r="C133" s="17" t="s">
        <v>75</v>
      </c>
      <c r="D133" s="17" t="s">
        <v>98</v>
      </c>
      <c r="E133" s="17" t="s">
        <v>99</v>
      </c>
      <c r="F133" s="17" t="s">
        <v>100</v>
      </c>
      <c r="G133" s="17" t="s">
        <v>101</v>
      </c>
      <c r="H133" s="17" t="s">
        <v>102</v>
      </c>
      <c r="I133" s="17" t="s">
        <v>103</v>
      </c>
      <c r="J133" s="17" t="s">
        <v>104</v>
      </c>
      <c r="K133" s="17" t="s">
        <v>105</v>
      </c>
      <c r="L133" s="17" t="s">
        <v>106</v>
      </c>
      <c r="M133" s="17" t="s">
        <v>107</v>
      </c>
      <c r="N133" s="17" t="s">
        <v>108</v>
      </c>
      <c r="O133" s="17" t="s">
        <v>109</v>
      </c>
      <c r="P133" s="17" t="s">
        <v>110</v>
      </c>
      <c r="Q133" s="17" t="s">
        <v>111</v>
      </c>
      <c r="R133" s="17" t="s">
        <v>112</v>
      </c>
      <c r="S133" s="17" t="s">
        <v>113</v>
      </c>
      <c r="T133" s="17" t="s">
        <v>114</v>
      </c>
      <c r="U133" s="17" t="s">
        <v>115</v>
      </c>
      <c r="V133" s="17" t="s">
        <v>116</v>
      </c>
      <c r="W133" s="17" t="s">
        <v>117</v>
      </c>
    </row>
    <row r="134" spans="1:29">
      <c r="A134" s="27" t="s">
        <v>120</v>
      </c>
      <c r="B134" s="27" t="s">
        <v>22</v>
      </c>
      <c r="C134" s="23">
        <v>3741.723846435541</v>
      </c>
      <c r="D134" s="23">
        <v>3869.0980834960928</v>
      </c>
      <c r="E134" s="23">
        <v>3973.673461914057</v>
      </c>
      <c r="F134" s="23">
        <v>4075.85522460937</v>
      </c>
      <c r="G134" s="23">
        <v>4172.3139953613227</v>
      </c>
      <c r="H134" s="23">
        <v>4278.4140930175781</v>
      </c>
      <c r="I134" s="23">
        <v>4391.7894897460883</v>
      </c>
      <c r="J134" s="23">
        <v>4494.3399658203116</v>
      </c>
      <c r="K134" s="23">
        <v>4600.5328063964844</v>
      </c>
      <c r="L134" s="23">
        <v>4727.8011169433594</v>
      </c>
      <c r="M134" s="23">
        <v>4862.316619873046</v>
      </c>
      <c r="N134" s="23">
        <v>4995.4090576171866</v>
      </c>
      <c r="O134" s="23">
        <v>5135.1279296875</v>
      </c>
      <c r="P134" s="23">
        <v>5271.4915466308594</v>
      </c>
      <c r="Q134" s="23">
        <v>5416.5844116210928</v>
      </c>
      <c r="R134" s="23">
        <v>5560.3623657226563</v>
      </c>
      <c r="S134" s="23">
        <v>5711.0650634765616</v>
      </c>
      <c r="T134" s="23">
        <v>5858.7107238769531</v>
      </c>
      <c r="U134" s="23">
        <v>6015.5150146484366</v>
      </c>
      <c r="V134" s="23">
        <v>6171.5709838867178</v>
      </c>
      <c r="W134" s="23">
        <v>6334.8511962890625</v>
      </c>
    </row>
    <row r="135" spans="1:29">
      <c r="A135" s="27" t="s">
        <v>120</v>
      </c>
      <c r="B135" s="27" t="s">
        <v>73</v>
      </c>
      <c r="C135" s="23">
        <v>79.161880493164006</v>
      </c>
      <c r="D135" s="23">
        <v>80.045600891113196</v>
      </c>
      <c r="E135" s="23">
        <v>80.255348205566406</v>
      </c>
      <c r="F135" s="23">
        <v>91.958892822265597</v>
      </c>
      <c r="G135" s="23">
        <v>113.954055786132</v>
      </c>
      <c r="H135" s="23">
        <v>128.24385070800699</v>
      </c>
      <c r="I135" s="23">
        <v>144.30473327636699</v>
      </c>
      <c r="J135" s="23">
        <v>154.24789428710901</v>
      </c>
      <c r="K135" s="23">
        <v>164.57141113281199</v>
      </c>
      <c r="L135" s="23">
        <v>173.113525390625</v>
      </c>
      <c r="M135" s="23">
        <v>216.867752075195</v>
      </c>
      <c r="N135" s="23">
        <v>231.04341125488199</v>
      </c>
      <c r="O135" s="23">
        <v>257.05596923828102</v>
      </c>
      <c r="P135" s="23">
        <v>270.09039306640602</v>
      </c>
      <c r="Q135" s="23">
        <v>275.42254638671801</v>
      </c>
      <c r="R135" s="23">
        <v>278.82443237304602</v>
      </c>
      <c r="S135" s="23">
        <v>282.16778564453102</v>
      </c>
      <c r="T135" s="23">
        <v>286.325103759765</v>
      </c>
      <c r="U135" s="23">
        <v>290.98214721679602</v>
      </c>
      <c r="V135" s="23">
        <v>294.61746215820301</v>
      </c>
      <c r="W135" s="23">
        <v>297.25213623046801</v>
      </c>
    </row>
    <row r="136" spans="1:29">
      <c r="A136" s="27" t="s">
        <v>120</v>
      </c>
      <c r="B136" s="27" t="s">
        <v>74</v>
      </c>
      <c r="C136" s="23">
        <v>79.161880493164006</v>
      </c>
      <c r="D136" s="23">
        <v>80.045600891113196</v>
      </c>
      <c r="E136" s="23">
        <v>80.255348205566406</v>
      </c>
      <c r="F136" s="23">
        <v>91.958892822265597</v>
      </c>
      <c r="G136" s="23">
        <v>113.954055786132</v>
      </c>
      <c r="H136" s="23">
        <v>128.24385070800699</v>
      </c>
      <c r="I136" s="23">
        <v>144.30473327636699</v>
      </c>
      <c r="J136" s="23">
        <v>154.24789428710901</v>
      </c>
      <c r="K136" s="23">
        <v>164.57141113281199</v>
      </c>
      <c r="L136" s="23">
        <v>173.113525390625</v>
      </c>
      <c r="M136" s="23">
        <v>216.867752075195</v>
      </c>
      <c r="N136" s="23">
        <v>231.04341125488199</v>
      </c>
      <c r="O136" s="23">
        <v>257.05596923828102</v>
      </c>
      <c r="P136" s="23">
        <v>270.09039306640602</v>
      </c>
      <c r="Q136" s="23">
        <v>275.42254638671801</v>
      </c>
      <c r="R136" s="23">
        <v>278.82443237304602</v>
      </c>
      <c r="S136" s="23">
        <v>282.16778564453102</v>
      </c>
      <c r="T136" s="23">
        <v>286.325103759765</v>
      </c>
      <c r="U136" s="23">
        <v>290.98214721679602</v>
      </c>
      <c r="V136" s="23">
        <v>294.61746215820301</v>
      </c>
      <c r="W136" s="23">
        <v>297.25213623046801</v>
      </c>
    </row>
    <row r="138" spans="1:29">
      <c r="A138" s="17" t="s">
        <v>96</v>
      </c>
      <c r="B138" s="17" t="s">
        <v>97</v>
      </c>
      <c r="C138" s="17" t="s">
        <v>75</v>
      </c>
      <c r="D138" s="17" t="s">
        <v>98</v>
      </c>
      <c r="E138" s="17" t="s">
        <v>99</v>
      </c>
      <c r="F138" s="17" t="s">
        <v>100</v>
      </c>
      <c r="G138" s="17" t="s">
        <v>101</v>
      </c>
      <c r="H138" s="17" t="s">
        <v>102</v>
      </c>
      <c r="I138" s="17" t="s">
        <v>103</v>
      </c>
      <c r="J138" s="17" t="s">
        <v>104</v>
      </c>
      <c r="K138" s="17" t="s">
        <v>105</v>
      </c>
      <c r="L138" s="17" t="s">
        <v>106</v>
      </c>
      <c r="M138" s="17" t="s">
        <v>107</v>
      </c>
      <c r="N138" s="17" t="s">
        <v>108</v>
      </c>
      <c r="O138" s="17" t="s">
        <v>109</v>
      </c>
      <c r="P138" s="17" t="s">
        <v>110</v>
      </c>
      <c r="Q138" s="17" t="s">
        <v>111</v>
      </c>
      <c r="R138" s="17" t="s">
        <v>112</v>
      </c>
      <c r="S138" s="17" t="s">
        <v>113</v>
      </c>
      <c r="T138" s="17" t="s">
        <v>114</v>
      </c>
      <c r="U138" s="17" t="s">
        <v>115</v>
      </c>
      <c r="V138" s="17" t="s">
        <v>116</v>
      </c>
      <c r="W138" s="17" t="s">
        <v>117</v>
      </c>
    </row>
    <row r="139" spans="1:29">
      <c r="A139" s="27" t="s">
        <v>121</v>
      </c>
      <c r="B139" s="27" t="s">
        <v>22</v>
      </c>
      <c r="C139" s="23">
        <v>3041.462371826171</v>
      </c>
      <c r="D139" s="23">
        <v>3518.175659179687</v>
      </c>
      <c r="E139" s="23">
        <v>3971.6672973632758</v>
      </c>
      <c r="F139" s="23">
        <v>4412.089324951171</v>
      </c>
      <c r="G139" s="23">
        <v>4853.2750244140616</v>
      </c>
      <c r="H139" s="23">
        <v>5291.2838439941397</v>
      </c>
      <c r="I139" s="23">
        <v>5750.2359924316397</v>
      </c>
      <c r="J139" s="23">
        <v>6186.4027099609366</v>
      </c>
      <c r="K139" s="23">
        <v>6286.9320373535147</v>
      </c>
      <c r="L139" s="23">
        <v>6368.0062866210928</v>
      </c>
      <c r="M139" s="23">
        <v>6473.0152282714844</v>
      </c>
      <c r="N139" s="23">
        <v>6560.8447570800781</v>
      </c>
      <c r="O139" s="23">
        <v>6673.5508422851563</v>
      </c>
      <c r="P139" s="23">
        <v>6766.6423950195313</v>
      </c>
      <c r="Q139" s="23">
        <v>6889.6154174804678</v>
      </c>
      <c r="R139" s="23">
        <v>6988.2176513671866</v>
      </c>
      <c r="S139" s="23">
        <v>7116.9713134765625</v>
      </c>
      <c r="T139" s="23">
        <v>7221.5689697265625</v>
      </c>
      <c r="U139" s="23">
        <v>7356.4660034179678</v>
      </c>
      <c r="V139" s="23">
        <v>7467.3853759765625</v>
      </c>
      <c r="W139" s="23">
        <v>7608.9017333984375</v>
      </c>
    </row>
    <row r="140" spans="1:29">
      <c r="A140" s="27" t="s">
        <v>121</v>
      </c>
      <c r="B140" s="27" t="s">
        <v>73</v>
      </c>
      <c r="C140" s="23">
        <v>115.73927307128901</v>
      </c>
      <c r="D140" s="23">
        <v>131.96348571777301</v>
      </c>
      <c r="E140" s="23">
        <v>134.01075744628901</v>
      </c>
      <c r="F140" s="23">
        <v>154.29414367675699</v>
      </c>
      <c r="G140" s="23">
        <v>181.577865600585</v>
      </c>
      <c r="H140" s="23">
        <v>200.44631958007801</v>
      </c>
      <c r="I140" s="23">
        <v>222.34645080566401</v>
      </c>
      <c r="J140" s="23">
        <v>237.77224731445301</v>
      </c>
      <c r="K140" s="23">
        <v>255.91850280761699</v>
      </c>
      <c r="L140" s="23">
        <v>272.17303466796801</v>
      </c>
      <c r="M140" s="23">
        <v>349.34982299804602</v>
      </c>
      <c r="N140" s="23">
        <v>389.071533203125</v>
      </c>
      <c r="O140" s="23">
        <v>447.97399902343699</v>
      </c>
      <c r="P140" s="23">
        <v>474.75677490234301</v>
      </c>
      <c r="Q140" s="23">
        <v>488.09906005859301</v>
      </c>
      <c r="R140" s="23">
        <v>497.51296997070301</v>
      </c>
      <c r="S140" s="23">
        <v>505.45257568359301</v>
      </c>
      <c r="T140" s="23">
        <v>513.92169189453102</v>
      </c>
      <c r="U140" s="23">
        <v>524.21350097656205</v>
      </c>
      <c r="V140" s="23">
        <v>535.067626953125</v>
      </c>
      <c r="W140" s="23">
        <v>545.44842529296795</v>
      </c>
    </row>
    <row r="141" spans="1:29">
      <c r="A141" s="27" t="s">
        <v>121</v>
      </c>
      <c r="B141" s="27" t="s">
        <v>74</v>
      </c>
      <c r="C141" s="23">
        <v>115.73927307128901</v>
      </c>
      <c r="D141" s="23">
        <v>131.96348571777301</v>
      </c>
      <c r="E141" s="23">
        <v>134.01075744628901</v>
      </c>
      <c r="F141" s="23">
        <v>154.29414367675699</v>
      </c>
      <c r="G141" s="23">
        <v>181.577865600585</v>
      </c>
      <c r="H141" s="23">
        <v>200.44631958007801</v>
      </c>
      <c r="I141" s="23">
        <v>222.34645080566401</v>
      </c>
      <c r="J141" s="23">
        <v>237.77224731445301</v>
      </c>
      <c r="K141" s="23">
        <v>255.91850280761699</v>
      </c>
      <c r="L141" s="23">
        <v>272.17303466796801</v>
      </c>
      <c r="M141" s="23">
        <v>349.34982299804602</v>
      </c>
      <c r="N141" s="23">
        <v>389.071533203125</v>
      </c>
      <c r="O141" s="23">
        <v>447.97399902343699</v>
      </c>
      <c r="P141" s="23">
        <v>474.75677490234301</v>
      </c>
      <c r="Q141" s="23">
        <v>488.09906005859301</v>
      </c>
      <c r="R141" s="23">
        <v>497.51296997070301</v>
      </c>
      <c r="S141" s="23">
        <v>505.45257568359301</v>
      </c>
      <c r="T141" s="23">
        <v>513.92169189453102</v>
      </c>
      <c r="U141" s="23">
        <v>524.21350097656205</v>
      </c>
      <c r="V141" s="23">
        <v>535.067626953125</v>
      </c>
      <c r="W141" s="23">
        <v>545.44842529296795</v>
      </c>
    </row>
    <row r="143" spans="1:29">
      <c r="A143" s="17" t="s">
        <v>96</v>
      </c>
      <c r="B143" s="17" t="s">
        <v>97</v>
      </c>
      <c r="C143" s="17" t="s">
        <v>75</v>
      </c>
      <c r="D143" s="17" t="s">
        <v>98</v>
      </c>
      <c r="E143" s="17" t="s">
        <v>99</v>
      </c>
      <c r="F143" s="17" t="s">
        <v>100</v>
      </c>
      <c r="G143" s="17" t="s">
        <v>101</v>
      </c>
      <c r="H143" s="17" t="s">
        <v>102</v>
      </c>
      <c r="I143" s="17" t="s">
        <v>103</v>
      </c>
      <c r="J143" s="17" t="s">
        <v>104</v>
      </c>
      <c r="K143" s="17" t="s">
        <v>105</v>
      </c>
      <c r="L143" s="17" t="s">
        <v>106</v>
      </c>
      <c r="M143" s="17" t="s">
        <v>107</v>
      </c>
      <c r="N143" s="17" t="s">
        <v>108</v>
      </c>
      <c r="O143" s="17" t="s">
        <v>109</v>
      </c>
      <c r="P143" s="17" t="s">
        <v>110</v>
      </c>
      <c r="Q143" s="17" t="s">
        <v>111</v>
      </c>
      <c r="R143" s="17" t="s">
        <v>112</v>
      </c>
      <c r="S143" s="17" t="s">
        <v>113</v>
      </c>
      <c r="T143" s="17" t="s">
        <v>114</v>
      </c>
      <c r="U143" s="17" t="s">
        <v>115</v>
      </c>
      <c r="V143" s="17" t="s">
        <v>116</v>
      </c>
      <c r="W143" s="17" t="s">
        <v>117</v>
      </c>
    </row>
    <row r="144" spans="1:29">
      <c r="A144" s="27" t="s">
        <v>122</v>
      </c>
      <c r="B144" s="27" t="s">
        <v>22</v>
      </c>
      <c r="C144" s="23">
        <v>1673.466720581047</v>
      </c>
      <c r="D144" s="23">
        <v>1732.869384765622</v>
      </c>
      <c r="E144" s="23">
        <v>1772.197753906247</v>
      </c>
      <c r="F144" s="23">
        <v>1795.639770507807</v>
      </c>
      <c r="G144" s="23">
        <v>1822.1359252929631</v>
      </c>
      <c r="H144" s="23">
        <v>1849.3844299316349</v>
      </c>
      <c r="I144" s="23">
        <v>1879.1234436035099</v>
      </c>
      <c r="J144" s="23">
        <v>1926.8971252441329</v>
      </c>
      <c r="K144" s="23">
        <v>1963.3836059570231</v>
      </c>
      <c r="L144" s="23">
        <v>1998.2746887206999</v>
      </c>
      <c r="M144" s="23">
        <v>2035.4872436523381</v>
      </c>
      <c r="N144" s="23">
        <v>2084.6971435546802</v>
      </c>
      <c r="O144" s="23">
        <v>2122.6241455078052</v>
      </c>
      <c r="P144" s="23">
        <v>2158.9148254394531</v>
      </c>
      <c r="Q144" s="23">
        <v>2197.7059631347652</v>
      </c>
      <c r="R144" s="23">
        <v>2248.5938110351563</v>
      </c>
      <c r="S144" s="23">
        <v>2288.067596435546</v>
      </c>
      <c r="T144" s="23">
        <v>2325.9800109863199</v>
      </c>
      <c r="U144" s="23">
        <v>2366.3689270019531</v>
      </c>
      <c r="V144" s="23">
        <v>2418.8951721191352</v>
      </c>
      <c r="W144" s="23">
        <v>2460.0783081054628</v>
      </c>
    </row>
    <row r="145" spans="1:23">
      <c r="A145" s="27" t="s">
        <v>122</v>
      </c>
      <c r="B145" s="27" t="s">
        <v>73</v>
      </c>
      <c r="C145" s="23">
        <v>103.877708435058</v>
      </c>
      <c r="D145" s="23">
        <v>144.69476318359301</v>
      </c>
      <c r="E145" s="23">
        <v>151.60932922363199</v>
      </c>
      <c r="F145" s="23">
        <v>158.56797790527301</v>
      </c>
      <c r="G145" s="23">
        <v>166.18917846679599</v>
      </c>
      <c r="H145" s="23">
        <v>178.847900390625</v>
      </c>
      <c r="I145" s="23">
        <v>189.38829040527301</v>
      </c>
      <c r="J145" s="23">
        <v>197.34640502929599</v>
      </c>
      <c r="K145" s="23">
        <v>202.09851074218699</v>
      </c>
      <c r="L145" s="23">
        <v>207.77288818359301</v>
      </c>
      <c r="M145" s="23">
        <v>213.708404541015</v>
      </c>
      <c r="N145" s="23">
        <v>219.90220642089801</v>
      </c>
      <c r="O145" s="23">
        <v>227.00971984863199</v>
      </c>
      <c r="P145" s="23">
        <v>234.0224609375</v>
      </c>
      <c r="Q145" s="23">
        <v>239.19476318359301</v>
      </c>
      <c r="R145" s="23">
        <v>243.935455322265</v>
      </c>
      <c r="S145" s="23">
        <v>248.57518005371</v>
      </c>
      <c r="T145" s="23">
        <v>253.40130615234301</v>
      </c>
      <c r="U145" s="23">
        <v>258.59197998046801</v>
      </c>
      <c r="V145" s="23">
        <v>263.88610839843699</v>
      </c>
      <c r="W145" s="23">
        <v>269.1748046875</v>
      </c>
    </row>
    <row r="146" spans="1:23">
      <c r="A146" s="27" t="s">
        <v>122</v>
      </c>
      <c r="B146" s="27" t="s">
        <v>74</v>
      </c>
      <c r="C146" s="23">
        <v>103.877708435058</v>
      </c>
      <c r="D146" s="23">
        <v>144.69476318359301</v>
      </c>
      <c r="E146" s="23">
        <v>151.60932922363199</v>
      </c>
      <c r="F146" s="23">
        <v>158.56797790527301</v>
      </c>
      <c r="G146" s="23">
        <v>166.18917846679599</v>
      </c>
      <c r="H146" s="23">
        <v>178.847900390625</v>
      </c>
      <c r="I146" s="23">
        <v>189.38829040527301</v>
      </c>
      <c r="J146" s="23">
        <v>197.34640502929599</v>
      </c>
      <c r="K146" s="23">
        <v>202.09851074218699</v>
      </c>
      <c r="L146" s="23">
        <v>207.77288818359301</v>
      </c>
      <c r="M146" s="23">
        <v>213.708404541015</v>
      </c>
      <c r="N146" s="23">
        <v>219.90220642089801</v>
      </c>
      <c r="O146" s="23">
        <v>227.00971984863199</v>
      </c>
      <c r="P146" s="23">
        <v>234.0224609375</v>
      </c>
      <c r="Q146" s="23">
        <v>239.19476318359301</v>
      </c>
      <c r="R146" s="23">
        <v>243.935455322265</v>
      </c>
      <c r="S146" s="23">
        <v>248.57518005371</v>
      </c>
      <c r="T146" s="23">
        <v>253.40130615234301</v>
      </c>
      <c r="U146" s="23">
        <v>258.59197998046801</v>
      </c>
      <c r="V146" s="23">
        <v>263.88610839843699</v>
      </c>
      <c r="W146" s="23">
        <v>269.1748046875</v>
      </c>
    </row>
    <row r="148" spans="1:23">
      <c r="A148" s="17" t="s">
        <v>96</v>
      </c>
      <c r="B148" s="17" t="s">
        <v>97</v>
      </c>
      <c r="C148" s="17" t="s">
        <v>75</v>
      </c>
      <c r="D148" s="17" t="s">
        <v>98</v>
      </c>
      <c r="E148" s="17" t="s">
        <v>99</v>
      </c>
      <c r="F148" s="17" t="s">
        <v>100</v>
      </c>
      <c r="G148" s="17" t="s">
        <v>101</v>
      </c>
      <c r="H148" s="17" t="s">
        <v>102</v>
      </c>
      <c r="I148" s="17" t="s">
        <v>103</v>
      </c>
      <c r="J148" s="17" t="s">
        <v>104</v>
      </c>
      <c r="K148" s="17" t="s">
        <v>105</v>
      </c>
      <c r="L148" s="17" t="s">
        <v>106</v>
      </c>
      <c r="M148" s="17" t="s">
        <v>107</v>
      </c>
      <c r="N148" s="17" t="s">
        <v>108</v>
      </c>
      <c r="O148" s="17" t="s">
        <v>109</v>
      </c>
      <c r="P148" s="17" t="s">
        <v>110</v>
      </c>
      <c r="Q148" s="17" t="s">
        <v>111</v>
      </c>
      <c r="R148" s="17" t="s">
        <v>112</v>
      </c>
      <c r="S148" s="17" t="s">
        <v>113</v>
      </c>
      <c r="T148" s="17" t="s">
        <v>114</v>
      </c>
      <c r="U148" s="17" t="s">
        <v>115</v>
      </c>
      <c r="V148" s="17" t="s">
        <v>116</v>
      </c>
      <c r="W148" s="17" t="s">
        <v>117</v>
      </c>
    </row>
    <row r="149" spans="1:23">
      <c r="A149" s="27" t="s">
        <v>123</v>
      </c>
      <c r="B149" s="27" t="s">
        <v>22</v>
      </c>
      <c r="C149" s="23">
        <v>184.44596338272007</v>
      </c>
      <c r="D149" s="23">
        <v>188.62791347503588</v>
      </c>
      <c r="E149" s="23">
        <v>191.86749839782678</v>
      </c>
      <c r="F149" s="23">
        <v>195.92365550994819</v>
      </c>
      <c r="G149" s="23">
        <v>198.0401439666739</v>
      </c>
      <c r="H149" s="23">
        <v>201.6287240982052</v>
      </c>
      <c r="I149" s="23">
        <v>204.07711315154938</v>
      </c>
      <c r="J149" s="23">
        <v>206.33364868164</v>
      </c>
      <c r="K149" s="23">
        <v>208.6152973175046</v>
      </c>
      <c r="L149" s="23">
        <v>211.19436645507778</v>
      </c>
      <c r="M149" s="23">
        <v>213.93341732025101</v>
      </c>
      <c r="N149" s="23">
        <v>218.70249557495112</v>
      </c>
      <c r="O149" s="23">
        <v>221.29288864135708</v>
      </c>
      <c r="P149" s="23">
        <v>223.97826862335111</v>
      </c>
      <c r="Q149" s="23">
        <v>226.88602256774882</v>
      </c>
      <c r="R149" s="23">
        <v>231.84733581542952</v>
      </c>
      <c r="S149" s="23">
        <v>234.6604309082025</v>
      </c>
      <c r="T149" s="23">
        <v>237.48201942443819</v>
      </c>
      <c r="U149" s="23">
        <v>240.5873565673821</v>
      </c>
      <c r="V149" s="23">
        <v>245.7696628570547</v>
      </c>
      <c r="W149" s="23">
        <v>248.79616737365671</v>
      </c>
    </row>
    <row r="150" spans="1:23">
      <c r="A150" s="27" t="s">
        <v>123</v>
      </c>
      <c r="B150" s="27" t="s">
        <v>73</v>
      </c>
      <c r="C150" s="23">
        <v>13.4849529266357</v>
      </c>
      <c r="D150" s="23">
        <v>13.548357963561999</v>
      </c>
      <c r="E150" s="23">
        <v>13.4243392944335</v>
      </c>
      <c r="F150" s="23">
        <v>15.417496681213301</v>
      </c>
      <c r="G150" s="23">
        <v>17.668003082275298</v>
      </c>
      <c r="H150" s="23">
        <v>20.192684173583899</v>
      </c>
      <c r="I150" s="23">
        <v>22.692886352538999</v>
      </c>
      <c r="J150" s="23">
        <v>23.9347629547119</v>
      </c>
      <c r="K150" s="23">
        <v>25.389623641967699</v>
      </c>
      <c r="L150" s="23">
        <v>26.588088989257798</v>
      </c>
      <c r="M150" s="23">
        <v>32.761997222900298</v>
      </c>
      <c r="N150" s="23">
        <v>34.561622619628899</v>
      </c>
      <c r="O150" s="23">
        <v>37.976951599121001</v>
      </c>
      <c r="P150" s="23">
        <v>39.708877563476499</v>
      </c>
      <c r="Q150" s="23">
        <v>40.141185760497997</v>
      </c>
      <c r="R150" s="23">
        <v>40.235416412353501</v>
      </c>
      <c r="S150" s="23">
        <v>40.224288940429602</v>
      </c>
      <c r="T150" s="23">
        <v>40.216194152832003</v>
      </c>
      <c r="U150" s="23">
        <v>40.348751068115199</v>
      </c>
      <c r="V150" s="23">
        <v>40.511264801025298</v>
      </c>
      <c r="W150" s="23">
        <v>40.623199462890597</v>
      </c>
    </row>
    <row r="151" spans="1:23">
      <c r="A151" s="27" t="s">
        <v>123</v>
      </c>
      <c r="B151" s="27" t="s">
        <v>74</v>
      </c>
      <c r="C151" s="23">
        <v>13.4849529266357</v>
      </c>
      <c r="D151" s="23">
        <v>13.548357963561999</v>
      </c>
      <c r="E151" s="23">
        <v>13.4243392944335</v>
      </c>
      <c r="F151" s="23">
        <v>15.417496681213301</v>
      </c>
      <c r="G151" s="23">
        <v>17.668003082275298</v>
      </c>
      <c r="H151" s="23">
        <v>20.192684173583899</v>
      </c>
      <c r="I151" s="23">
        <v>22.692886352538999</v>
      </c>
      <c r="J151" s="23">
        <v>23.9347629547119</v>
      </c>
      <c r="K151" s="23">
        <v>25.389623641967699</v>
      </c>
      <c r="L151" s="23">
        <v>26.588088989257798</v>
      </c>
      <c r="M151" s="23">
        <v>32.761997222900298</v>
      </c>
      <c r="N151" s="23">
        <v>34.561622619628899</v>
      </c>
      <c r="O151" s="23">
        <v>37.976951599121001</v>
      </c>
      <c r="P151" s="23">
        <v>39.708877563476499</v>
      </c>
      <c r="Q151" s="23">
        <v>40.141185760497997</v>
      </c>
      <c r="R151" s="23">
        <v>40.235416412353501</v>
      </c>
      <c r="S151" s="23">
        <v>40.224288940429602</v>
      </c>
      <c r="T151" s="23">
        <v>40.216194152832003</v>
      </c>
      <c r="U151" s="23">
        <v>40.348751068115199</v>
      </c>
      <c r="V151" s="23">
        <v>40.511264801025298</v>
      </c>
      <c r="W151" s="23">
        <v>40.623199462890597</v>
      </c>
    </row>
    <row r="153" spans="1:23" collapsed="1"/>
    <row r="154" spans="1:23">
      <c r="A154" s="7" t="s">
        <v>93</v>
      </c>
    </row>
  </sheetData>
  <sheetProtection algorithmName="SHA-512" hashValue="g4wBpQXdS83xIpPJsQE0CBS5Ig75tvOCnqeV8VQFPkd674Yx+p3qJnn1jlLiWauiWa/Zidk6XKpLowOKMTKlGg==" saltValue="FZWZYAQmrkxI/kqq58bu8g=="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57E188"/>
  </sheetPr>
  <dimension ref="A1:W12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129</v>
      </c>
      <c r="B1" s="17"/>
      <c r="C1" s="17"/>
      <c r="D1" s="17"/>
      <c r="E1" s="17"/>
      <c r="F1" s="17"/>
      <c r="G1" s="17"/>
      <c r="H1" s="17"/>
      <c r="I1" s="17"/>
      <c r="J1" s="17"/>
      <c r="K1" s="17"/>
      <c r="L1" s="17"/>
      <c r="M1" s="17"/>
      <c r="N1" s="17"/>
      <c r="O1" s="17"/>
      <c r="P1" s="17"/>
      <c r="Q1" s="17"/>
      <c r="R1" s="17"/>
      <c r="S1" s="17"/>
      <c r="T1" s="17"/>
      <c r="U1" s="17"/>
      <c r="V1" s="17"/>
      <c r="W1" s="17"/>
    </row>
    <row r="2" spans="1:23">
      <c r="A2" s="26" t="s">
        <v>50</v>
      </c>
      <c r="B2" s="16" t="s">
        <v>130</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280923.098</v>
      </c>
      <c r="D6" s="23">
        <v>254363.17067121546</v>
      </c>
      <c r="E6" s="23">
        <v>236959.2337783064</v>
      </c>
      <c r="F6" s="23">
        <v>214139.77199178957</v>
      </c>
      <c r="G6" s="23">
        <v>197563.74915447325</v>
      </c>
      <c r="H6" s="23">
        <v>178972.6831578869</v>
      </c>
      <c r="I6" s="23">
        <v>166597.99011723051</v>
      </c>
      <c r="J6" s="23">
        <v>157185.77813450241</v>
      </c>
      <c r="K6" s="23">
        <v>117859.43637514094</v>
      </c>
      <c r="L6" s="23">
        <v>110101.57237115424</v>
      </c>
      <c r="M6" s="23">
        <v>99089.73212278611</v>
      </c>
      <c r="N6" s="23">
        <v>94542.593079276776</v>
      </c>
      <c r="O6" s="23">
        <v>88243.830200050666</v>
      </c>
      <c r="P6" s="23">
        <v>82448.946362930583</v>
      </c>
      <c r="Q6" s="23">
        <v>75400.550027543155</v>
      </c>
      <c r="R6" s="23">
        <v>70355.029483117178</v>
      </c>
      <c r="S6" s="23">
        <v>66475.792279341171</v>
      </c>
      <c r="T6" s="23">
        <v>61922.824007374307</v>
      </c>
      <c r="U6" s="23">
        <v>56720.573304072808</v>
      </c>
      <c r="V6" s="23">
        <v>51857.632068665436</v>
      </c>
      <c r="W6" s="23">
        <v>47575.743103689703</v>
      </c>
    </row>
    <row r="7" spans="1:23">
      <c r="A7" s="27" t="s">
        <v>36</v>
      </c>
      <c r="B7" s="27" t="s">
        <v>67</v>
      </c>
      <c r="C7" s="23">
        <v>89615.850999999995</v>
      </c>
      <c r="D7" s="23">
        <v>76229.952999999994</v>
      </c>
      <c r="E7" s="23">
        <v>78150.357499999998</v>
      </c>
      <c r="F7" s="23">
        <v>75508.578999999998</v>
      </c>
      <c r="G7" s="23">
        <v>68044.381699999998</v>
      </c>
      <c r="H7" s="23">
        <v>61604.809700000005</v>
      </c>
      <c r="I7" s="23">
        <v>55316.663799999995</v>
      </c>
      <c r="J7" s="23">
        <v>51827.582000000002</v>
      </c>
      <c r="K7" s="23">
        <v>44891.771600539512</v>
      </c>
      <c r="L7" s="23">
        <v>40262.284427988314</v>
      </c>
      <c r="M7" s="23">
        <v>34852.658229276596</v>
      </c>
      <c r="N7" s="23">
        <v>33793.217131704769</v>
      </c>
      <c r="O7" s="23">
        <v>31230.378909672108</v>
      </c>
      <c r="P7" s="23">
        <v>29408.518543448288</v>
      </c>
      <c r="Q7" s="23">
        <v>26990.855148429142</v>
      </c>
      <c r="R7" s="23">
        <v>25628.652487236839</v>
      </c>
      <c r="S7" s="23">
        <v>24257.590279893924</v>
      </c>
      <c r="T7" s="23">
        <v>22994.350577659123</v>
      </c>
      <c r="U7" s="23">
        <v>21019.385348339398</v>
      </c>
      <c r="V7" s="23">
        <v>19837.568279999996</v>
      </c>
      <c r="W7" s="23">
        <v>18818.016600000003</v>
      </c>
    </row>
    <row r="8" spans="1:23">
      <c r="A8" s="27" t="s">
        <v>36</v>
      </c>
      <c r="B8" s="27" t="s">
        <v>18</v>
      </c>
      <c r="C8" s="23">
        <v>13841.81396025038</v>
      </c>
      <c r="D8" s="23">
        <v>12843.998584224057</v>
      </c>
      <c r="E8" s="23">
        <v>9934.3042922320401</v>
      </c>
      <c r="F8" s="23">
        <v>8464.8535788015979</v>
      </c>
      <c r="G8" s="23">
        <v>7809.6853270623933</v>
      </c>
      <c r="H8" s="23">
        <v>7240.9575463922456</v>
      </c>
      <c r="I8" s="23">
        <v>6712.7493972921147</v>
      </c>
      <c r="J8" s="23">
        <v>6239.2895957658766</v>
      </c>
      <c r="K8" s="23">
        <v>5763.2988273239898</v>
      </c>
      <c r="L8" s="23">
        <v>5340.8637459653091</v>
      </c>
      <c r="M8" s="23">
        <v>4959.8715449363008</v>
      </c>
      <c r="N8" s="23">
        <v>4601.3144489969382</v>
      </c>
      <c r="O8" s="23">
        <v>4264.7994896602713</v>
      </c>
      <c r="P8" s="23">
        <v>3945.7501490825971</v>
      </c>
      <c r="Q8" s="23">
        <v>3658.5265581182862</v>
      </c>
      <c r="R8" s="23">
        <v>3295.6978056594871</v>
      </c>
      <c r="S8" s="23">
        <v>2560.8693289114012</v>
      </c>
      <c r="T8" s="23">
        <v>2518.1907146502958</v>
      </c>
      <c r="U8" s="23">
        <v>3634.387426345007</v>
      </c>
      <c r="V8" s="23">
        <v>1765.926356478258</v>
      </c>
      <c r="W8" s="23">
        <v>3832.5829187928957</v>
      </c>
    </row>
    <row r="9" spans="1:23">
      <c r="A9" s="27" t="s">
        <v>36</v>
      </c>
      <c r="B9" s="27" t="s">
        <v>28</v>
      </c>
      <c r="C9" s="23">
        <v>2034.819837</v>
      </c>
      <c r="D9" s="23">
        <v>1540.5979794000002</v>
      </c>
      <c r="E9" s="23">
        <v>1551.5289559999999</v>
      </c>
      <c r="F9" s="23">
        <v>481.37753208286006</v>
      </c>
      <c r="G9" s="23">
        <v>440.72170196208401</v>
      </c>
      <c r="H9" s="23">
        <v>411.09595260000003</v>
      </c>
      <c r="I9" s="23">
        <v>381.46403239999995</v>
      </c>
      <c r="J9" s="23">
        <v>356.9756137</v>
      </c>
      <c r="K9" s="23">
        <v>328.67436900000001</v>
      </c>
      <c r="L9" s="23">
        <v>302.94759799999997</v>
      </c>
      <c r="M9" s="23">
        <v>282.94612540000003</v>
      </c>
      <c r="N9" s="23">
        <v>265.46697430000006</v>
      </c>
      <c r="O9" s="23">
        <v>243.76486630000002</v>
      </c>
      <c r="P9" s="23">
        <v>226.8092714</v>
      </c>
      <c r="Q9" s="23">
        <v>164.89520300000001</v>
      </c>
      <c r="R9" s="23">
        <v>149.81819499999997</v>
      </c>
      <c r="S9" s="23">
        <v>140.17346600000002</v>
      </c>
      <c r="T9" s="23">
        <v>131.44583</v>
      </c>
      <c r="U9" s="23">
        <v>114.28196000000001</v>
      </c>
      <c r="V9" s="23">
        <v>105.17885000000001</v>
      </c>
      <c r="W9" s="23">
        <v>97.026309999999995</v>
      </c>
    </row>
    <row r="10" spans="1:23">
      <c r="A10" s="27" t="s">
        <v>36</v>
      </c>
      <c r="B10" s="27" t="s">
        <v>62</v>
      </c>
      <c r="C10" s="23">
        <v>173.46667656432544</v>
      </c>
      <c r="D10" s="23">
        <v>206.05018059948921</v>
      </c>
      <c r="E10" s="23">
        <v>502.89844838605563</v>
      </c>
      <c r="F10" s="23">
        <v>1.4007497352729996</v>
      </c>
      <c r="G10" s="23">
        <v>1.9954755390000001E-4</v>
      </c>
      <c r="H10" s="23">
        <v>6.1052113285310012</v>
      </c>
      <c r="I10" s="23">
        <v>14.708435543557195</v>
      </c>
      <c r="J10" s="23">
        <v>28.675930587296701</v>
      </c>
      <c r="K10" s="23">
        <v>25.41664057142</v>
      </c>
      <c r="L10" s="23">
        <v>8.9603387492572981</v>
      </c>
      <c r="M10" s="23">
        <v>18.909323016759103</v>
      </c>
      <c r="N10" s="23">
        <v>117.5149242083139</v>
      </c>
      <c r="O10" s="23">
        <v>25.119791733703501</v>
      </c>
      <c r="P10" s="23">
        <v>36.451652960824106</v>
      </c>
      <c r="Q10" s="23">
        <v>154.03485077468451</v>
      </c>
      <c r="R10" s="23">
        <v>199.6246193314557</v>
      </c>
      <c r="S10" s="23">
        <v>323.07325195552141</v>
      </c>
      <c r="T10" s="23">
        <v>424.70608355888254</v>
      </c>
      <c r="U10" s="23">
        <v>772.03404361229377</v>
      </c>
      <c r="V10" s="23">
        <v>166.086207887169</v>
      </c>
      <c r="W10" s="23">
        <v>425.03369123826201</v>
      </c>
    </row>
    <row r="11" spans="1:23">
      <c r="A11" s="27" t="s">
        <v>36</v>
      </c>
      <c r="B11" s="27" t="s">
        <v>61</v>
      </c>
      <c r="C11" s="23">
        <v>78577.144609999988</v>
      </c>
      <c r="D11" s="23">
        <v>75965.916094999993</v>
      </c>
      <c r="E11" s="23">
        <v>66437.828320000001</v>
      </c>
      <c r="F11" s="23">
        <v>69254.845260000016</v>
      </c>
      <c r="G11" s="23">
        <v>65739.86394499999</v>
      </c>
      <c r="H11" s="23">
        <v>45249.616399954</v>
      </c>
      <c r="I11" s="23">
        <v>39192.563046879994</v>
      </c>
      <c r="J11" s="23">
        <v>42280.30973809</v>
      </c>
      <c r="K11" s="23">
        <v>33685.156082032699</v>
      </c>
      <c r="L11" s="23">
        <v>28613.837951840003</v>
      </c>
      <c r="M11" s="23">
        <v>24295.310958378999</v>
      </c>
      <c r="N11" s="23">
        <v>21796.352820583998</v>
      </c>
      <c r="O11" s="23">
        <v>22420.190869625403</v>
      </c>
      <c r="P11" s="23">
        <v>20266.695413668102</v>
      </c>
      <c r="Q11" s="23">
        <v>17932.5547264671</v>
      </c>
      <c r="R11" s="23">
        <v>16086.907662501799</v>
      </c>
      <c r="S11" s="23">
        <v>17187.446921119998</v>
      </c>
      <c r="T11" s="23">
        <v>13951.9916268009</v>
      </c>
      <c r="U11" s="23">
        <v>12118.242127797901</v>
      </c>
      <c r="V11" s="23">
        <v>10368.887534761599</v>
      </c>
      <c r="W11" s="23">
        <v>9968.6823653899992</v>
      </c>
    </row>
    <row r="12" spans="1:23">
      <c r="A12" s="27" t="s">
        <v>36</v>
      </c>
      <c r="B12" s="27" t="s">
        <v>65</v>
      </c>
      <c r="C12" s="23">
        <v>59645.538005791423</v>
      </c>
      <c r="D12" s="23">
        <v>60650.06968248816</v>
      </c>
      <c r="E12" s="23">
        <v>52013.618519532298</v>
      </c>
      <c r="F12" s="23">
        <v>50525.309205649588</v>
      </c>
      <c r="G12" s="23">
        <v>48988.132350667227</v>
      </c>
      <c r="H12" s="23">
        <v>47876.875490890758</v>
      </c>
      <c r="I12" s="23">
        <v>45167.948589580585</v>
      </c>
      <c r="J12" s="23">
        <v>38122.70634996915</v>
      </c>
      <c r="K12" s="23">
        <v>35775.452367638718</v>
      </c>
      <c r="L12" s="23">
        <v>33038.618679111867</v>
      </c>
      <c r="M12" s="23">
        <v>34023.546871008912</v>
      </c>
      <c r="N12" s="23">
        <v>29026.704905237446</v>
      </c>
      <c r="O12" s="23">
        <v>26723.151821841042</v>
      </c>
      <c r="P12" s="23">
        <v>25625.023046435388</v>
      </c>
      <c r="Q12" s="23">
        <v>24934.177540390327</v>
      </c>
      <c r="R12" s="23">
        <v>23718.562787362229</v>
      </c>
      <c r="S12" s="23">
        <v>20143.781038055669</v>
      </c>
      <c r="T12" s="23">
        <v>18327.461416548584</v>
      </c>
      <c r="U12" s="23">
        <v>16841.500691079193</v>
      </c>
      <c r="V12" s="23">
        <v>16205.767747362104</v>
      </c>
      <c r="W12" s="23">
        <v>14063.783564755837</v>
      </c>
    </row>
    <row r="13" spans="1:23">
      <c r="A13" s="27" t="s">
        <v>36</v>
      </c>
      <c r="B13" s="27" t="s">
        <v>64</v>
      </c>
      <c r="C13" s="23">
        <v>126.47817770460965</v>
      </c>
      <c r="D13" s="23">
        <v>122.62801311463292</v>
      </c>
      <c r="E13" s="23">
        <v>115.49698595410095</v>
      </c>
      <c r="F13" s="23">
        <v>102.62861995567461</v>
      </c>
      <c r="G13" s="23">
        <v>91.408327967272967</v>
      </c>
      <c r="H13" s="23">
        <v>90.230780241934255</v>
      </c>
      <c r="I13" s="23">
        <v>84.132451276558513</v>
      </c>
      <c r="J13" s="23">
        <v>69.351813443368954</v>
      </c>
      <c r="K13" s="23">
        <v>68.423894801885552</v>
      </c>
      <c r="L13" s="23">
        <v>65.756940096641102</v>
      </c>
      <c r="M13" s="23">
        <v>61.938300816850287</v>
      </c>
      <c r="N13" s="23">
        <v>58.100497531962588</v>
      </c>
      <c r="O13" s="23">
        <v>51.687729109809865</v>
      </c>
      <c r="P13" s="23">
        <v>46.056979639415616</v>
      </c>
      <c r="Q13" s="23">
        <v>45.587849903826772</v>
      </c>
      <c r="R13" s="23">
        <v>41.786247920979967</v>
      </c>
      <c r="S13" s="23">
        <v>35.157532425310386</v>
      </c>
      <c r="T13" s="23">
        <v>34.140445442305641</v>
      </c>
      <c r="U13" s="23">
        <v>33.188763817312832</v>
      </c>
      <c r="V13" s="23">
        <v>31.737484283966925</v>
      </c>
      <c r="W13" s="23">
        <v>29.907187496636862</v>
      </c>
    </row>
    <row r="14" spans="1:23">
      <c r="A14" s="27" t="s">
        <v>36</v>
      </c>
      <c r="B14" s="27" t="s">
        <v>32</v>
      </c>
      <c r="C14" s="23">
        <v>1.1322720479059551</v>
      </c>
      <c r="D14" s="23">
        <v>1.1185752484373654</v>
      </c>
      <c r="E14" s="23">
        <v>1.1246530844525533</v>
      </c>
      <c r="F14" s="23">
        <v>1.1482020289016435</v>
      </c>
      <c r="G14" s="23">
        <v>0.96022769200296865</v>
      </c>
      <c r="H14" s="23">
        <v>0.93783208241768268</v>
      </c>
      <c r="I14" s="23">
        <v>0.96023076940223406</v>
      </c>
      <c r="J14" s="23">
        <v>0.84547864462679889</v>
      </c>
      <c r="K14" s="23">
        <v>0.76790582574258981</v>
      </c>
      <c r="L14" s="23">
        <v>0.7377008798919219</v>
      </c>
      <c r="M14" s="23">
        <v>0.70030077022159698</v>
      </c>
      <c r="N14" s="23">
        <v>0.63836058843586696</v>
      </c>
      <c r="O14" s="23">
        <v>0.49371797335402701</v>
      </c>
      <c r="P14" s="23">
        <v>0.37155707600530247</v>
      </c>
      <c r="Q14" s="23">
        <v>0.40462696111184387</v>
      </c>
      <c r="R14" s="23">
        <v>0.53819567743761187</v>
      </c>
      <c r="S14" s="23">
        <v>0.9437877352583719</v>
      </c>
      <c r="T14" s="23">
        <v>0.88653751054046792</v>
      </c>
      <c r="U14" s="23">
        <v>0.81988306778503695</v>
      </c>
      <c r="V14" s="23">
        <v>1.288477859807859</v>
      </c>
      <c r="W14" s="23">
        <v>1.2037276956179728</v>
      </c>
    </row>
    <row r="15" spans="1:23">
      <c r="A15" s="27" t="s">
        <v>36</v>
      </c>
      <c r="B15" s="27" t="s">
        <v>69</v>
      </c>
      <c r="C15" s="23">
        <v>432.90840500000002</v>
      </c>
      <c r="D15" s="23">
        <v>634.95867999999996</v>
      </c>
      <c r="E15" s="23">
        <v>256.50189704881814</v>
      </c>
      <c r="F15" s="23">
        <v>343.18661784828913</v>
      </c>
      <c r="G15" s="23">
        <v>34.37963174844721</v>
      </c>
      <c r="H15" s="23">
        <v>53.924509349742934</v>
      </c>
      <c r="I15" s="23">
        <v>86.832135750530796</v>
      </c>
      <c r="J15" s="23">
        <v>51.178827950535243</v>
      </c>
      <c r="K15" s="23">
        <v>429.90991605229436</v>
      </c>
      <c r="L15" s="23">
        <v>642.27681705354314</v>
      </c>
      <c r="M15" s="23">
        <v>715.67289605749727</v>
      </c>
      <c r="N15" s="23">
        <v>548.31603305884346</v>
      </c>
      <c r="O15" s="23">
        <v>428.51968976293892</v>
      </c>
      <c r="P15" s="23">
        <v>526.36017306046131</v>
      </c>
      <c r="Q15" s="23">
        <v>627.52458213620025</v>
      </c>
      <c r="R15" s="23">
        <v>1000.4182828502568</v>
      </c>
      <c r="S15" s="23">
        <v>1218.8315232227972</v>
      </c>
      <c r="T15" s="23">
        <v>1463.8732302204455</v>
      </c>
      <c r="U15" s="23">
        <v>1413.4963023793723</v>
      </c>
      <c r="V15" s="23">
        <v>1079.1604401367288</v>
      </c>
      <c r="W15" s="23">
        <v>1209.0048002411286</v>
      </c>
    </row>
    <row r="16" spans="1:23">
      <c r="A16" s="27" t="s">
        <v>36</v>
      </c>
      <c r="B16" s="27" t="s">
        <v>52</v>
      </c>
      <c r="C16" s="23">
        <v>9.9865625626000015E-2</v>
      </c>
      <c r="D16" s="23">
        <v>0.1360098981659999</v>
      </c>
      <c r="E16" s="23">
        <v>0.14816504046999998</v>
      </c>
      <c r="F16" s="23">
        <v>0.198323724354</v>
      </c>
      <c r="G16" s="23">
        <v>0.21840908202999998</v>
      </c>
      <c r="H16" s="23">
        <v>0.27445972458999995</v>
      </c>
      <c r="I16" s="23">
        <v>0.34663825172999896</v>
      </c>
      <c r="J16" s="23">
        <v>0.34274697106999996</v>
      </c>
      <c r="K16" s="23">
        <v>0.35280207697999894</v>
      </c>
      <c r="L16" s="23">
        <v>0.36884135511999999</v>
      </c>
      <c r="M16" s="23">
        <v>0.42979331659999997</v>
      </c>
      <c r="N16" s="23">
        <v>0.44483727987999988</v>
      </c>
      <c r="O16" s="23">
        <v>0.49318284491999992</v>
      </c>
      <c r="P16" s="23">
        <v>0.46166898554999886</v>
      </c>
      <c r="Q16" s="23">
        <v>0.47318635303000001</v>
      </c>
      <c r="R16" s="23">
        <v>0.46832355379999996</v>
      </c>
      <c r="S16" s="23">
        <v>0.41868544286999987</v>
      </c>
      <c r="T16" s="23">
        <v>0.39170844492000001</v>
      </c>
      <c r="U16" s="23">
        <v>0.36434456493999995</v>
      </c>
      <c r="V16" s="23">
        <v>0.34631507515999993</v>
      </c>
      <c r="W16" s="23">
        <v>0.31972215005999993</v>
      </c>
    </row>
    <row r="17" spans="1:23">
      <c r="A17" s="29" t="s">
        <v>118</v>
      </c>
      <c r="B17" s="29"/>
      <c r="C17" s="28">
        <v>524938.21026731061</v>
      </c>
      <c r="D17" s="28">
        <v>481922.38420604181</v>
      </c>
      <c r="E17" s="28">
        <v>445665.26680041087</v>
      </c>
      <c r="F17" s="28">
        <v>418478.76593801467</v>
      </c>
      <c r="G17" s="28">
        <v>388677.94270667969</v>
      </c>
      <c r="H17" s="28">
        <v>341452.37423929444</v>
      </c>
      <c r="I17" s="28">
        <v>313468.21987020335</v>
      </c>
      <c r="J17" s="28">
        <v>296110.66917605809</v>
      </c>
      <c r="K17" s="28">
        <v>238397.63015704911</v>
      </c>
      <c r="L17" s="28">
        <v>217734.84205290562</v>
      </c>
      <c r="M17" s="28">
        <v>197584.9134756205</v>
      </c>
      <c r="N17" s="28">
        <v>184201.26478184023</v>
      </c>
      <c r="O17" s="28">
        <v>173202.92367799301</v>
      </c>
      <c r="P17" s="28">
        <v>162004.2514195652</v>
      </c>
      <c r="Q17" s="28">
        <v>149281.18190462652</v>
      </c>
      <c r="R17" s="28">
        <v>139476.07928812996</v>
      </c>
      <c r="S17" s="28">
        <v>131123.88409770298</v>
      </c>
      <c r="T17" s="28">
        <v>120305.11070203438</v>
      </c>
      <c r="U17" s="28">
        <v>111253.59366506391</v>
      </c>
      <c r="V17" s="28">
        <v>100338.78452943852</v>
      </c>
      <c r="W17" s="28">
        <v>94810.775741363323</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142777.3965</v>
      </c>
      <c r="D20" s="23">
        <v>121090.23497121544</v>
      </c>
      <c r="E20" s="23">
        <v>101256.94927830638</v>
      </c>
      <c r="F20" s="23">
        <v>89194.495991789561</v>
      </c>
      <c r="G20" s="23">
        <v>80876.765254473226</v>
      </c>
      <c r="H20" s="23">
        <v>71648.225457886903</v>
      </c>
      <c r="I20" s="23">
        <v>66712.934117230514</v>
      </c>
      <c r="J20" s="23">
        <v>65219.532601545201</v>
      </c>
      <c r="K20" s="23">
        <v>45540.822635522658</v>
      </c>
      <c r="L20" s="23">
        <v>43020.65174189859</v>
      </c>
      <c r="M20" s="23">
        <v>39584.269603460212</v>
      </c>
      <c r="N20" s="23">
        <v>34603.165484939251</v>
      </c>
      <c r="O20" s="23">
        <v>32185.328495126341</v>
      </c>
      <c r="P20" s="23">
        <v>30724.554364914315</v>
      </c>
      <c r="Q20" s="23">
        <v>29466.019858063915</v>
      </c>
      <c r="R20" s="23">
        <v>27467.540131540474</v>
      </c>
      <c r="S20" s="23">
        <v>26525.763635392028</v>
      </c>
      <c r="T20" s="23">
        <v>24595.850087510007</v>
      </c>
      <c r="U20" s="23">
        <v>22863.638864385921</v>
      </c>
      <c r="V20" s="23">
        <v>20921.72134564726</v>
      </c>
      <c r="W20" s="23">
        <v>19570.316662314592</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201.12842976896499</v>
      </c>
      <c r="D22" s="23">
        <v>188.13592985534498</v>
      </c>
      <c r="E22" s="23">
        <v>520.96831057105408</v>
      </c>
      <c r="F22" s="23">
        <v>305.69672944175301</v>
      </c>
      <c r="G22" s="23">
        <v>280.41992973721898</v>
      </c>
      <c r="H22" s="23">
        <v>259.50921961068099</v>
      </c>
      <c r="I22" s="23">
        <v>241.27666970348903</v>
      </c>
      <c r="J22" s="23">
        <v>223.62878004198998</v>
      </c>
      <c r="K22" s="23">
        <v>206.99825882998101</v>
      </c>
      <c r="L22" s="23">
        <v>191.30212910310502</v>
      </c>
      <c r="M22" s="23">
        <v>178.990089095369</v>
      </c>
      <c r="N22" s="23">
        <v>174.33571294450002</v>
      </c>
      <c r="O22" s="23">
        <v>154.68261600525199</v>
      </c>
      <c r="P22" s="23">
        <v>144.46508638919002</v>
      </c>
      <c r="Q22" s="23">
        <v>136.05912502996998</v>
      </c>
      <c r="R22" s="23">
        <v>133.24581936088998</v>
      </c>
      <c r="S22" s="23">
        <v>125.08756132898002</v>
      </c>
      <c r="T22" s="23">
        <v>365.24974851918</v>
      </c>
      <c r="U22" s="23">
        <v>1483.3174689648929</v>
      </c>
      <c r="V22" s="23">
        <v>99.675586905200007</v>
      </c>
      <c r="W22" s="23">
        <v>1430.5127317692702</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2.9063887300000001E-5</v>
      </c>
      <c r="D24" s="23">
        <v>2.9150588000000002E-5</v>
      </c>
      <c r="E24" s="23">
        <v>3.0002410300000001E-5</v>
      </c>
      <c r="F24" s="23">
        <v>0.82291164645600001</v>
      </c>
      <c r="G24" s="23">
        <v>2.95556845E-5</v>
      </c>
      <c r="H24" s="23">
        <v>2.9427921000000004E-5</v>
      </c>
      <c r="I24" s="23">
        <v>2.9534676499999898E-5</v>
      </c>
      <c r="J24" s="23">
        <v>2.9821853000000001E-5</v>
      </c>
      <c r="K24" s="23">
        <v>2.8780924E-5</v>
      </c>
      <c r="L24" s="23">
        <v>2.9038827299999999E-5</v>
      </c>
      <c r="M24" s="23">
        <v>2.9063170299999999E-5</v>
      </c>
      <c r="N24" s="23">
        <v>67.893706401233999</v>
      </c>
      <c r="O24" s="23">
        <v>14.139306467234601</v>
      </c>
      <c r="P24" s="23">
        <v>19.947117932258404</v>
      </c>
      <c r="Q24" s="23">
        <v>23.473409663033696</v>
      </c>
      <c r="R24" s="23">
        <v>93.643055381130011</v>
      </c>
      <c r="S24" s="23">
        <v>95.692269241806002</v>
      </c>
      <c r="T24" s="23">
        <v>37.156559984893995</v>
      </c>
      <c r="U24" s="23">
        <v>40.282771533184501</v>
      </c>
      <c r="V24" s="23">
        <v>53.656993084611997</v>
      </c>
      <c r="W24" s="23">
        <v>53.561522086893007</v>
      </c>
    </row>
    <row r="25" spans="1:23">
      <c r="A25" s="27" t="s">
        <v>119</v>
      </c>
      <c r="B25" s="27" t="s">
        <v>61</v>
      </c>
      <c r="C25" s="23">
        <v>12433.46789</v>
      </c>
      <c r="D25" s="23">
        <v>11368.992399999999</v>
      </c>
      <c r="E25" s="23">
        <v>9231.2961999999989</v>
      </c>
      <c r="F25" s="23">
        <v>11250.785890000001</v>
      </c>
      <c r="G25" s="23">
        <v>10501.514810000001</v>
      </c>
      <c r="H25" s="23">
        <v>9061.3923799999993</v>
      </c>
      <c r="I25" s="23">
        <v>7962.3826600000002</v>
      </c>
      <c r="J25" s="23">
        <v>10693.5895</v>
      </c>
      <c r="K25" s="23">
        <v>7628.14444</v>
      </c>
      <c r="L25" s="23">
        <v>6119.8531400000002</v>
      </c>
      <c r="M25" s="23">
        <v>5559.14563</v>
      </c>
      <c r="N25" s="23">
        <v>4424.3575799999999</v>
      </c>
      <c r="O25" s="23">
        <v>5241.7571399999997</v>
      </c>
      <c r="P25" s="23">
        <v>5018.3885300000002</v>
      </c>
      <c r="Q25" s="23">
        <v>4475.3722500000003</v>
      </c>
      <c r="R25" s="23">
        <v>4284.53971</v>
      </c>
      <c r="S25" s="23">
        <v>5247.6028799999995</v>
      </c>
      <c r="T25" s="23">
        <v>4231.8579500000005</v>
      </c>
      <c r="U25" s="23">
        <v>3555.49413</v>
      </c>
      <c r="V25" s="23">
        <v>2904.6350350000002</v>
      </c>
      <c r="W25" s="23">
        <v>2892.3739500000001</v>
      </c>
    </row>
    <row r="26" spans="1:23">
      <c r="A26" s="27" t="s">
        <v>119</v>
      </c>
      <c r="B26" s="27" t="s">
        <v>65</v>
      </c>
      <c r="C26" s="23">
        <v>13585.817845625204</v>
      </c>
      <c r="D26" s="23">
        <v>14717.646487215083</v>
      </c>
      <c r="E26" s="23">
        <v>12934.65701696613</v>
      </c>
      <c r="F26" s="23">
        <v>11808.970448624912</v>
      </c>
      <c r="G26" s="23">
        <v>11399.288723827785</v>
      </c>
      <c r="H26" s="23">
        <v>11186.671817488423</v>
      </c>
      <c r="I26" s="23">
        <v>10322.204734226381</v>
      </c>
      <c r="J26" s="23">
        <v>7834.3350459584553</v>
      </c>
      <c r="K26" s="23">
        <v>6807.708916678238</v>
      </c>
      <c r="L26" s="23">
        <v>6839.0768769189817</v>
      </c>
      <c r="M26" s="23">
        <v>7430.12394629354</v>
      </c>
      <c r="N26" s="23">
        <v>6503.6356178585893</v>
      </c>
      <c r="O26" s="23">
        <v>5955.5411057708925</v>
      </c>
      <c r="P26" s="23">
        <v>5737.645400799438</v>
      </c>
      <c r="Q26" s="23">
        <v>5655.2445980316861</v>
      </c>
      <c r="R26" s="23">
        <v>5611.121406916679</v>
      </c>
      <c r="S26" s="23">
        <v>4058.9736910647025</v>
      </c>
      <c r="T26" s="23">
        <v>3108.1448065840714</v>
      </c>
      <c r="U26" s="23">
        <v>3093.8347404612186</v>
      </c>
      <c r="V26" s="23">
        <v>3211.545871832926</v>
      </c>
      <c r="W26" s="23">
        <v>2753.1048644733851</v>
      </c>
    </row>
    <row r="27" spans="1:23">
      <c r="A27" s="27" t="s">
        <v>119</v>
      </c>
      <c r="B27" s="27" t="s">
        <v>64</v>
      </c>
      <c r="C27" s="23">
        <v>46.963319693219375</v>
      </c>
      <c r="D27" s="23">
        <v>46.51923993325947</v>
      </c>
      <c r="E27" s="23">
        <v>43.374344523031361</v>
      </c>
      <c r="F27" s="23">
        <v>38.698324543466804</v>
      </c>
      <c r="G27" s="23">
        <v>34.087363476513019</v>
      </c>
      <c r="H27" s="23">
        <v>34.236055288080571</v>
      </c>
      <c r="I27" s="23">
        <v>31.926632148575351</v>
      </c>
      <c r="J27" s="23">
        <v>26.808774707698873</v>
      </c>
      <c r="K27" s="23">
        <v>25.728513657020809</v>
      </c>
      <c r="L27" s="23">
        <v>25.05170476900695</v>
      </c>
      <c r="M27" s="23">
        <v>23.500642909142851</v>
      </c>
      <c r="N27" s="23">
        <v>21.837511372867063</v>
      </c>
      <c r="O27" s="23">
        <v>19.504151586115533</v>
      </c>
      <c r="P27" s="23">
        <v>17.194403569131605</v>
      </c>
      <c r="Q27" s="23">
        <v>17.297284705387259</v>
      </c>
      <c r="R27" s="23">
        <v>16.417322460926759</v>
      </c>
      <c r="S27" s="23">
        <v>14.282318794491294</v>
      </c>
      <c r="T27" s="23">
        <v>13.20909368130194</v>
      </c>
      <c r="U27" s="23">
        <v>13.195308731201109</v>
      </c>
      <c r="V27" s="23">
        <v>12.531633478820803</v>
      </c>
      <c r="W27" s="23">
        <v>11.704214205294326</v>
      </c>
    </row>
    <row r="28" spans="1:23">
      <c r="A28" s="27" t="s">
        <v>119</v>
      </c>
      <c r="B28" s="27" t="s">
        <v>32</v>
      </c>
      <c r="C28" s="23">
        <v>7.4029639999999895E-9</v>
      </c>
      <c r="D28" s="23">
        <v>6.9174203000000008E-9</v>
      </c>
      <c r="E28" s="23">
        <v>6.3630727999999997E-9</v>
      </c>
      <c r="F28" s="23">
        <v>5.9429252999999901E-9</v>
      </c>
      <c r="G28" s="23">
        <v>5.5434280000000004E-9</v>
      </c>
      <c r="H28" s="23">
        <v>7.0553505999999895E-9</v>
      </c>
      <c r="I28" s="23">
        <v>8.6502999999999994E-9</v>
      </c>
      <c r="J28" s="23">
        <v>9.1133640000000005E-9</v>
      </c>
      <c r="K28" s="23">
        <v>8.7832350000000004E-9</v>
      </c>
      <c r="L28" s="23">
        <v>1.4745936999999901E-8</v>
      </c>
      <c r="M28" s="23">
        <v>1.40351559999999E-8</v>
      </c>
      <c r="N28" s="23">
        <v>1.2363010000000001E-8</v>
      </c>
      <c r="O28" s="23">
        <v>1.1546451999999901E-8</v>
      </c>
      <c r="P28" s="23">
        <v>1.08870699999999E-8</v>
      </c>
      <c r="Q28" s="23">
        <v>1.02570129999999E-8</v>
      </c>
      <c r="R28" s="23">
        <v>8.760030999999999E-8</v>
      </c>
      <c r="S28" s="23">
        <v>7.571606999999999E-8</v>
      </c>
      <c r="T28" s="23">
        <v>6.9003333999999993E-8</v>
      </c>
      <c r="U28" s="23">
        <v>6.4911809999999899E-8</v>
      </c>
      <c r="V28" s="23">
        <v>0.22838985000000001</v>
      </c>
      <c r="W28" s="23">
        <v>0.20402178999999898</v>
      </c>
    </row>
    <row r="29" spans="1:23">
      <c r="A29" s="27" t="s">
        <v>119</v>
      </c>
      <c r="B29" s="27" t="s">
        <v>69</v>
      </c>
      <c r="C29" s="23">
        <v>201.028505</v>
      </c>
      <c r="D29" s="23">
        <v>318.31565000000001</v>
      </c>
      <c r="E29" s="23">
        <v>150.35856701277254</v>
      </c>
      <c r="F29" s="23">
        <v>166.0792878127863</v>
      </c>
      <c r="G29" s="23">
        <v>23.060847712506966</v>
      </c>
      <c r="H29" s="23">
        <v>25.246081312563884</v>
      </c>
      <c r="I29" s="23">
        <v>29.161755712638218</v>
      </c>
      <c r="J29" s="23">
        <v>17.104157912493196</v>
      </c>
      <c r="K29" s="23">
        <v>105.89231601291911</v>
      </c>
      <c r="L29" s="23">
        <v>148.57471701297757</v>
      </c>
      <c r="M29" s="23">
        <v>178.90733601310646</v>
      </c>
      <c r="N29" s="23">
        <v>71.749433012544429</v>
      </c>
      <c r="O29" s="23">
        <v>41.989439713612313</v>
      </c>
      <c r="P29" s="23">
        <v>58.641473012758802</v>
      </c>
      <c r="Q29" s="23">
        <v>70.867832012526577</v>
      </c>
      <c r="R29" s="23">
        <v>127.94622602212384</v>
      </c>
      <c r="S29" s="23">
        <v>97.239053025605102</v>
      </c>
      <c r="T29" s="23">
        <v>183.07474502339056</v>
      </c>
      <c r="U29" s="23">
        <v>228.38972502283184</v>
      </c>
      <c r="V29" s="23">
        <v>159.84240903394053</v>
      </c>
      <c r="W29" s="23">
        <v>205.14538803028674</v>
      </c>
    </row>
    <row r="30" spans="1:23">
      <c r="A30" s="27" t="s">
        <v>119</v>
      </c>
      <c r="B30" s="27" t="s">
        <v>52</v>
      </c>
      <c r="C30" s="23">
        <v>5.0449242800000002E-2</v>
      </c>
      <c r="D30" s="23">
        <v>6.24970706999999E-2</v>
      </c>
      <c r="E30" s="23">
        <v>6.0310002299999985E-2</v>
      </c>
      <c r="F30" s="23">
        <v>7.6897794999999991E-2</v>
      </c>
      <c r="G30" s="23">
        <v>8.9821908000000006E-2</v>
      </c>
      <c r="H30" s="23">
        <v>0.1178190834</v>
      </c>
      <c r="I30" s="23">
        <v>0.139438061999999</v>
      </c>
      <c r="J30" s="23">
        <v>0.13422230529999998</v>
      </c>
      <c r="K30" s="23">
        <v>0.13000449959999902</v>
      </c>
      <c r="L30" s="23">
        <v>0.1396266065</v>
      </c>
      <c r="M30" s="23">
        <v>0.15750017399999999</v>
      </c>
      <c r="N30" s="23">
        <v>0.16672910169999999</v>
      </c>
      <c r="O30" s="23">
        <v>0.1860291043</v>
      </c>
      <c r="P30" s="23">
        <v>0.168632175</v>
      </c>
      <c r="Q30" s="23">
        <v>0.16317827840000002</v>
      </c>
      <c r="R30" s="23">
        <v>0.17743336840000001</v>
      </c>
      <c r="S30" s="23">
        <v>0.1606867485</v>
      </c>
      <c r="T30" s="23">
        <v>0.14491922030000001</v>
      </c>
      <c r="U30" s="23">
        <v>0.133068352</v>
      </c>
      <c r="V30" s="23">
        <v>0.1312264964</v>
      </c>
      <c r="W30" s="23">
        <v>0.11907367940000001</v>
      </c>
    </row>
    <row r="31" spans="1:23">
      <c r="A31" s="29" t="s">
        <v>118</v>
      </c>
      <c r="B31" s="29"/>
      <c r="C31" s="28">
        <v>169044.77401415128</v>
      </c>
      <c r="D31" s="28">
        <v>147411.52905736971</v>
      </c>
      <c r="E31" s="28">
        <v>123987.24518036901</v>
      </c>
      <c r="F31" s="28">
        <v>112599.47029604614</v>
      </c>
      <c r="G31" s="28">
        <v>103092.07611107045</v>
      </c>
      <c r="H31" s="28">
        <v>92190.034959702025</v>
      </c>
      <c r="I31" s="28">
        <v>85270.724842843643</v>
      </c>
      <c r="J31" s="28">
        <v>83997.89473207519</v>
      </c>
      <c r="K31" s="28">
        <v>60209.402793468827</v>
      </c>
      <c r="L31" s="28">
        <v>56195.935621728509</v>
      </c>
      <c r="M31" s="28">
        <v>52776.029940821441</v>
      </c>
      <c r="N31" s="28">
        <v>45795.225613516443</v>
      </c>
      <c r="O31" s="28">
        <v>43570.952814955832</v>
      </c>
      <c r="P31" s="28">
        <v>41662.194903604337</v>
      </c>
      <c r="Q31" s="28">
        <v>39773.46652549399</v>
      </c>
      <c r="R31" s="28">
        <v>37606.5074456601</v>
      </c>
      <c r="S31" s="28">
        <v>36067.402355822</v>
      </c>
      <c r="T31" s="28">
        <v>32351.468246279455</v>
      </c>
      <c r="U31" s="28">
        <v>31049.763284076413</v>
      </c>
      <c r="V31" s="28">
        <v>27203.766465948818</v>
      </c>
      <c r="W31" s="28">
        <v>26711.573944849439</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138145.7015</v>
      </c>
      <c r="D34" s="23">
        <v>133272.9357</v>
      </c>
      <c r="E34" s="23">
        <v>135702.28450000001</v>
      </c>
      <c r="F34" s="23">
        <v>124945.276</v>
      </c>
      <c r="G34" s="23">
        <v>116686.98390000001</v>
      </c>
      <c r="H34" s="23">
        <v>107324.4577</v>
      </c>
      <c r="I34" s="23">
        <v>99885.055999999997</v>
      </c>
      <c r="J34" s="23">
        <v>91966.245532957211</v>
      </c>
      <c r="K34" s="23">
        <v>72318.613739618289</v>
      </c>
      <c r="L34" s="23">
        <v>67080.920629255648</v>
      </c>
      <c r="M34" s="23">
        <v>59505.462519325898</v>
      </c>
      <c r="N34" s="23">
        <v>59939.427594337525</v>
      </c>
      <c r="O34" s="23">
        <v>56058.501704924325</v>
      </c>
      <c r="P34" s="23">
        <v>51724.391998016275</v>
      </c>
      <c r="Q34" s="23">
        <v>45934.530169479243</v>
      </c>
      <c r="R34" s="23">
        <v>42887.489351576703</v>
      </c>
      <c r="S34" s="23">
        <v>39950.028643949139</v>
      </c>
      <c r="T34" s="23">
        <v>37326.9739198643</v>
      </c>
      <c r="U34" s="23">
        <v>33856.934439686884</v>
      </c>
      <c r="V34" s="23">
        <v>30935.91072301818</v>
      </c>
      <c r="W34" s="23">
        <v>28005.426441375115</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6842.6840714239206</v>
      </c>
      <c r="D36" s="23">
        <v>6376.09489618924</v>
      </c>
      <c r="E36" s="23">
        <v>6547.5778810756028</v>
      </c>
      <c r="F36" s="23">
        <v>5917.1837905707471</v>
      </c>
      <c r="G36" s="23">
        <v>5470.9984406114463</v>
      </c>
      <c r="H36" s="23">
        <v>5074.8787706059165</v>
      </c>
      <c r="I36" s="23">
        <v>4702.7366706108696</v>
      </c>
      <c r="J36" s="23">
        <v>4368.5802579946558</v>
      </c>
      <c r="K36" s="23">
        <v>4035.3684099372099</v>
      </c>
      <c r="L36" s="23">
        <v>3748.3039569448897</v>
      </c>
      <c r="M36" s="23">
        <v>3480.1263941008729</v>
      </c>
      <c r="N36" s="23">
        <v>3224.4127703176027</v>
      </c>
      <c r="O36" s="23">
        <v>2985.2138054931479</v>
      </c>
      <c r="P36" s="23">
        <v>2769.5720954430503</v>
      </c>
      <c r="Q36" s="23">
        <v>2565.0698489881702</v>
      </c>
      <c r="R36" s="23">
        <v>2277.6926946937456</v>
      </c>
      <c r="S36" s="23">
        <v>2435.7816445809403</v>
      </c>
      <c r="T36" s="23">
        <v>2152.9408440722696</v>
      </c>
      <c r="U36" s="23">
        <v>2151.0698382716018</v>
      </c>
      <c r="V36" s="23">
        <v>1666.2506476149649</v>
      </c>
      <c r="W36" s="23">
        <v>2402.070062014232</v>
      </c>
    </row>
    <row r="37" spans="1:23">
      <c r="A37" s="27" t="s">
        <v>120</v>
      </c>
      <c r="B37" s="27" t="s">
        <v>28</v>
      </c>
      <c r="C37" s="23">
        <v>224.36267000000001</v>
      </c>
      <c r="D37" s="23">
        <v>211.54819000000001</v>
      </c>
      <c r="E37" s="23">
        <v>387.65659999999997</v>
      </c>
      <c r="F37" s="23">
        <v>356.76956000000001</v>
      </c>
      <c r="G37" s="23">
        <v>327.10246999999998</v>
      </c>
      <c r="H37" s="23">
        <v>305.20287999999999</v>
      </c>
      <c r="I37" s="23">
        <v>282.28861999999998</v>
      </c>
      <c r="J37" s="23">
        <v>262.97109999999998</v>
      </c>
      <c r="K37" s="23">
        <v>240.22853000000001</v>
      </c>
      <c r="L37" s="23">
        <v>223.61251999999999</v>
      </c>
      <c r="M37" s="23">
        <v>207.81027</v>
      </c>
      <c r="N37" s="23">
        <v>194.60688000000002</v>
      </c>
      <c r="O37" s="23">
        <v>180.26419000000001</v>
      </c>
      <c r="P37" s="23">
        <v>167.30577</v>
      </c>
      <c r="Q37" s="23">
        <v>153.2619</v>
      </c>
      <c r="R37" s="23">
        <v>142.00004999999999</v>
      </c>
      <c r="S37" s="23">
        <v>131.90325000000001</v>
      </c>
      <c r="T37" s="23">
        <v>122.62694</v>
      </c>
      <c r="U37" s="23">
        <v>114.28196000000001</v>
      </c>
      <c r="V37" s="23">
        <v>105.17885000000001</v>
      </c>
      <c r="W37" s="23">
        <v>97.026309999999995</v>
      </c>
    </row>
    <row r="38" spans="1:23">
      <c r="A38" s="27" t="s">
        <v>120</v>
      </c>
      <c r="B38" s="27" t="s">
        <v>62</v>
      </c>
      <c r="C38" s="23">
        <v>4.559206599999998E-5</v>
      </c>
      <c r="D38" s="23">
        <v>4.5363265500000009E-5</v>
      </c>
      <c r="E38" s="23">
        <v>4.4623827999999994E-5</v>
      </c>
      <c r="F38" s="23">
        <v>4.3204813999999981E-5</v>
      </c>
      <c r="G38" s="23">
        <v>4.3210843300000002E-5</v>
      </c>
      <c r="H38" s="23">
        <v>4.3243614299999993E-5</v>
      </c>
      <c r="I38" s="23">
        <v>4.3226645999999976E-5</v>
      </c>
      <c r="J38" s="23">
        <v>2.5081214905857001</v>
      </c>
      <c r="K38" s="23">
        <v>4.2058955999999978E-5</v>
      </c>
      <c r="L38" s="23">
        <v>4.1897841999999985E-5</v>
      </c>
      <c r="M38" s="23">
        <v>4.2391415699999991E-5</v>
      </c>
      <c r="N38" s="23">
        <v>4.27995897E-5</v>
      </c>
      <c r="O38" s="23">
        <v>4.2911586499999991E-5</v>
      </c>
      <c r="P38" s="23">
        <v>2.6822555499999991E-5</v>
      </c>
      <c r="Q38" s="23">
        <v>4.6142044576980004</v>
      </c>
      <c r="R38" s="23">
        <v>6.012735907354001</v>
      </c>
      <c r="S38" s="23">
        <v>53.442648110684999</v>
      </c>
      <c r="T38" s="23">
        <v>20.011614306850003</v>
      </c>
      <c r="U38" s="23">
        <v>27.654664189180899</v>
      </c>
      <c r="V38" s="23">
        <v>26.008681066050997</v>
      </c>
      <c r="W38" s="23">
        <v>27.717411145219991</v>
      </c>
    </row>
    <row r="39" spans="1:23">
      <c r="A39" s="27" t="s">
        <v>120</v>
      </c>
      <c r="B39" s="27" t="s">
        <v>61</v>
      </c>
      <c r="C39" s="23">
        <v>4064.4140000000002</v>
      </c>
      <c r="D39" s="23">
        <v>3751.1954000000001</v>
      </c>
      <c r="E39" s="23">
        <v>3464.1824000000006</v>
      </c>
      <c r="F39" s="23">
        <v>3180.8576000000003</v>
      </c>
      <c r="G39" s="23">
        <v>2930.9274999999998</v>
      </c>
      <c r="H39" s="23">
        <v>2707.95975</v>
      </c>
      <c r="I39" s="23">
        <v>2503.9111600000001</v>
      </c>
      <c r="J39" s="23">
        <v>2297.9115999999995</v>
      </c>
      <c r="K39" s="23">
        <v>2119.7659600000002</v>
      </c>
      <c r="L39" s="23">
        <v>1952.6373999999998</v>
      </c>
      <c r="M39" s="23">
        <v>1805.5058000000001</v>
      </c>
      <c r="N39" s="23">
        <v>1659.5301000000002</v>
      </c>
      <c r="O39" s="23">
        <v>1529.8330000000001</v>
      </c>
      <c r="P39" s="23">
        <v>1409.4037000000003</v>
      </c>
      <c r="Q39" s="23">
        <v>1305.0054</v>
      </c>
      <c r="R39" s="23">
        <v>1193.3351800000003</v>
      </c>
      <c r="S39" s="23">
        <v>415.71378000000004</v>
      </c>
      <c r="T39" s="23">
        <v>382.53399999999999</v>
      </c>
      <c r="U39" s="23">
        <v>351.31774999999999</v>
      </c>
      <c r="V39" s="23">
        <v>324.69584000000003</v>
      </c>
      <c r="W39" s="23">
        <v>299.17793999999998</v>
      </c>
    </row>
    <row r="40" spans="1:23">
      <c r="A40" s="27" t="s">
        <v>120</v>
      </c>
      <c r="B40" s="27" t="s">
        <v>65</v>
      </c>
      <c r="C40" s="23">
        <v>4780.8885624645645</v>
      </c>
      <c r="D40" s="23">
        <v>4098.4353407245289</v>
      </c>
      <c r="E40" s="23">
        <v>3744.2391574490503</v>
      </c>
      <c r="F40" s="23">
        <v>3073.9043301341367</v>
      </c>
      <c r="G40" s="23">
        <v>3487.7942805183825</v>
      </c>
      <c r="H40" s="23">
        <v>3257.6138326493196</v>
      </c>
      <c r="I40" s="23">
        <v>3238.4888835587803</v>
      </c>
      <c r="J40" s="23">
        <v>2805.9463523226555</v>
      </c>
      <c r="K40" s="23">
        <v>2533.3643441992058</v>
      </c>
      <c r="L40" s="23">
        <v>2387.8991668126464</v>
      </c>
      <c r="M40" s="23">
        <v>2048.3211710676205</v>
      </c>
      <c r="N40" s="23">
        <v>1851.9407916377077</v>
      </c>
      <c r="O40" s="23">
        <v>1516.7740320208511</v>
      </c>
      <c r="P40" s="23">
        <v>1707.2009185754052</v>
      </c>
      <c r="Q40" s="23">
        <v>1638.0981500286489</v>
      </c>
      <c r="R40" s="23">
        <v>1620.2938993757678</v>
      </c>
      <c r="S40" s="23">
        <v>1411.7082601654181</v>
      </c>
      <c r="T40" s="23">
        <v>1780.7641286489818</v>
      </c>
      <c r="U40" s="23">
        <v>2145.8963188215675</v>
      </c>
      <c r="V40" s="23">
        <v>1869.1619763625777</v>
      </c>
      <c r="W40" s="23">
        <v>1848.7532137068749</v>
      </c>
    </row>
    <row r="41" spans="1:23">
      <c r="A41" s="27" t="s">
        <v>120</v>
      </c>
      <c r="B41" s="27" t="s">
        <v>64</v>
      </c>
      <c r="C41" s="23">
        <v>50.242261405388071</v>
      </c>
      <c r="D41" s="23">
        <v>49.05347153541075</v>
      </c>
      <c r="E41" s="23">
        <v>46.183958825118573</v>
      </c>
      <c r="F41" s="23">
        <v>40.953742405217845</v>
      </c>
      <c r="G41" s="23">
        <v>37.043856598816227</v>
      </c>
      <c r="H41" s="23">
        <v>36.269801160312483</v>
      </c>
      <c r="I41" s="23">
        <v>33.506022510672004</v>
      </c>
      <c r="J41" s="23">
        <v>26.288966579002548</v>
      </c>
      <c r="K41" s="23">
        <v>27.02925450866087</v>
      </c>
      <c r="L41" s="23">
        <v>25.97604411017327</v>
      </c>
      <c r="M41" s="23">
        <v>24.784023430674221</v>
      </c>
      <c r="N41" s="23">
        <v>23.211356931109986</v>
      </c>
      <c r="O41" s="23">
        <v>20.608499122162971</v>
      </c>
      <c r="P41" s="23">
        <v>18.635030821162356</v>
      </c>
      <c r="Q41" s="23">
        <v>18.331317466853761</v>
      </c>
      <c r="R41" s="23">
        <v>15.962929366734503</v>
      </c>
      <c r="S41" s="23">
        <v>12.224220195428156</v>
      </c>
      <c r="T41" s="23">
        <v>12.609701256850913</v>
      </c>
      <c r="U41" s="23">
        <v>12.140640467936487</v>
      </c>
      <c r="V41" s="23">
        <v>11.52058412437118</v>
      </c>
      <c r="W41" s="23">
        <v>10.84983218846941</v>
      </c>
    </row>
    <row r="42" spans="1:23">
      <c r="A42" s="27" t="s">
        <v>120</v>
      </c>
      <c r="B42" s="27" t="s">
        <v>32</v>
      </c>
      <c r="C42" s="23">
        <v>0.22559099746861203</v>
      </c>
      <c r="D42" s="23">
        <v>0.21287788702058302</v>
      </c>
      <c r="E42" s="23">
        <v>0.19044658653636432</v>
      </c>
      <c r="F42" s="23">
        <v>0.17225484608662231</v>
      </c>
      <c r="G42" s="23">
        <v>0.14585686568404041</v>
      </c>
      <c r="H42" s="23">
        <v>0.14151523736183799</v>
      </c>
      <c r="I42" s="23">
        <v>0.12897627908548001</v>
      </c>
      <c r="J42" s="23">
        <v>0.13776700965393901</v>
      </c>
      <c r="K42" s="23">
        <v>0.118509099355114</v>
      </c>
      <c r="L42" s="23">
        <v>0.11310379073697201</v>
      </c>
      <c r="M42" s="23">
        <v>0.107469284837051</v>
      </c>
      <c r="N42" s="23">
        <v>9.7618423877631005E-2</v>
      </c>
      <c r="O42" s="23">
        <v>9.0347639009599995E-2</v>
      </c>
      <c r="P42" s="23">
        <v>7.8839712247820992E-2</v>
      </c>
      <c r="Q42" s="23">
        <v>9.0654088174471001E-2</v>
      </c>
      <c r="R42" s="23">
        <v>8.3128522914190914E-2</v>
      </c>
      <c r="S42" s="23">
        <v>7.6739156114025014E-2</v>
      </c>
      <c r="T42" s="23">
        <v>7.1513689110839912E-2</v>
      </c>
      <c r="U42" s="23">
        <v>6.6985348289450006E-2</v>
      </c>
      <c r="V42" s="23">
        <v>6.0628412016219997E-2</v>
      </c>
      <c r="W42" s="23">
        <v>5.4369699864669906E-2</v>
      </c>
    </row>
    <row r="43" spans="1:23">
      <c r="A43" s="27" t="s">
        <v>120</v>
      </c>
      <c r="B43" s="27" t="s">
        <v>69</v>
      </c>
      <c r="C43" s="23">
        <v>231.87989999999999</v>
      </c>
      <c r="D43" s="23">
        <v>316.64303000000001</v>
      </c>
      <c r="E43" s="23">
        <v>106.14333000611695</v>
      </c>
      <c r="F43" s="23">
        <v>177.10733000610693</v>
      </c>
      <c r="G43" s="23">
        <v>11.318784006038143</v>
      </c>
      <c r="H43" s="23">
        <v>28.678428006052329</v>
      </c>
      <c r="I43" s="23">
        <v>57.670380006096984</v>
      </c>
      <c r="J43" s="23">
        <v>34.074670006062121</v>
      </c>
      <c r="K43" s="23">
        <v>324.0176000062977</v>
      </c>
      <c r="L43" s="23">
        <v>493.70210000635501</v>
      </c>
      <c r="M43" s="23">
        <v>536.76556000638675</v>
      </c>
      <c r="N43" s="23">
        <v>476.56660000636799</v>
      </c>
      <c r="O43" s="23">
        <v>386.53025000635029</v>
      </c>
      <c r="P43" s="23">
        <v>467.71870000637495</v>
      </c>
      <c r="Q43" s="23">
        <v>556.65675000651902</v>
      </c>
      <c r="R43" s="23">
        <v>872.4552000067572</v>
      </c>
      <c r="S43" s="23">
        <v>1121.3916000089475</v>
      </c>
      <c r="T43" s="23">
        <v>1280.6024000093028</v>
      </c>
      <c r="U43" s="23">
        <v>1184.9210000092078</v>
      </c>
      <c r="V43" s="23">
        <v>919.12940001315155</v>
      </c>
      <c r="W43" s="23">
        <v>1003.679560012047</v>
      </c>
    </row>
    <row r="44" spans="1:23">
      <c r="A44" s="27" t="s">
        <v>120</v>
      </c>
      <c r="B44" s="27" t="s">
        <v>52</v>
      </c>
      <c r="C44" s="23">
        <v>1.4322168959999999E-2</v>
      </c>
      <c r="D44" s="23">
        <v>1.6603447299999997E-2</v>
      </c>
      <c r="E44" s="23">
        <v>1.84555434E-2</v>
      </c>
      <c r="F44" s="23">
        <v>2.2705750099999998E-2</v>
      </c>
      <c r="G44" s="23">
        <v>2.9705558600000001E-2</v>
      </c>
      <c r="H44" s="23">
        <v>3.6318371100000003E-2</v>
      </c>
      <c r="I44" s="23">
        <v>4.46232305E-2</v>
      </c>
      <c r="J44" s="23">
        <v>4.7590432700000004E-2</v>
      </c>
      <c r="K44" s="23">
        <v>4.8956764699999898E-2</v>
      </c>
      <c r="L44" s="23">
        <v>4.7806359399999991E-2</v>
      </c>
      <c r="M44" s="23">
        <v>5.9683227299999995E-2</v>
      </c>
      <c r="N44" s="23">
        <v>6.2884640699999897E-2</v>
      </c>
      <c r="O44" s="23">
        <v>6.5758315399999989E-2</v>
      </c>
      <c r="P44" s="23">
        <v>6.1606147200000003E-2</v>
      </c>
      <c r="Q44" s="23">
        <v>7.6328236399999999E-2</v>
      </c>
      <c r="R44" s="23">
        <v>7.1186469799999999E-2</v>
      </c>
      <c r="S44" s="23">
        <v>7.2123307199999903E-2</v>
      </c>
      <c r="T44" s="23">
        <v>6.782938799999999E-2</v>
      </c>
      <c r="U44" s="23">
        <v>6.5230606899999988E-2</v>
      </c>
      <c r="V44" s="23">
        <v>6.0106256799999994E-2</v>
      </c>
      <c r="W44" s="23">
        <v>5.3524670000000003E-2</v>
      </c>
    </row>
    <row r="45" spans="1:23">
      <c r="A45" s="29" t="s">
        <v>118</v>
      </c>
      <c r="B45" s="29"/>
      <c r="C45" s="28">
        <v>154108.29311088592</v>
      </c>
      <c r="D45" s="28">
        <v>147759.26304381245</v>
      </c>
      <c r="E45" s="28">
        <v>149892.12454197361</v>
      </c>
      <c r="F45" s="28">
        <v>137514.94506631489</v>
      </c>
      <c r="G45" s="28">
        <v>128940.85049093951</v>
      </c>
      <c r="H45" s="28">
        <v>118706.38277765916</v>
      </c>
      <c r="I45" s="28">
        <v>110645.98739990697</v>
      </c>
      <c r="J45" s="28">
        <v>101730.45193134411</v>
      </c>
      <c r="K45" s="28">
        <v>81274.370280322299</v>
      </c>
      <c r="L45" s="28">
        <v>75419.349759021192</v>
      </c>
      <c r="M45" s="28">
        <v>67072.010220316486</v>
      </c>
      <c r="N45" s="28">
        <v>66893.129536023538</v>
      </c>
      <c r="O45" s="28">
        <v>62291.195274472084</v>
      </c>
      <c r="P45" s="28">
        <v>57796.509539678453</v>
      </c>
      <c r="Q45" s="28">
        <v>51618.910990420613</v>
      </c>
      <c r="R45" s="28">
        <v>48142.786840920307</v>
      </c>
      <c r="S45" s="28">
        <v>44410.80244700161</v>
      </c>
      <c r="T45" s="28">
        <v>41798.461148149254</v>
      </c>
      <c r="U45" s="28">
        <v>38659.29561143717</v>
      </c>
      <c r="V45" s="28">
        <v>34938.727302186147</v>
      </c>
      <c r="W45" s="28">
        <v>32691.02121042991</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89615.850999999995</v>
      </c>
      <c r="D49" s="23">
        <v>76229.952999999994</v>
      </c>
      <c r="E49" s="23">
        <v>78150.357499999998</v>
      </c>
      <c r="F49" s="23">
        <v>75508.578999999998</v>
      </c>
      <c r="G49" s="23">
        <v>68044.381699999998</v>
      </c>
      <c r="H49" s="23">
        <v>61604.809700000005</v>
      </c>
      <c r="I49" s="23">
        <v>55316.663799999995</v>
      </c>
      <c r="J49" s="23">
        <v>51827.582000000002</v>
      </c>
      <c r="K49" s="23">
        <v>44891.771600539512</v>
      </c>
      <c r="L49" s="23">
        <v>40262.284427988314</v>
      </c>
      <c r="M49" s="23">
        <v>34852.658229276596</v>
      </c>
      <c r="N49" s="23">
        <v>33793.217131704769</v>
      </c>
      <c r="O49" s="23">
        <v>31230.378909672108</v>
      </c>
      <c r="P49" s="23">
        <v>29408.518543448288</v>
      </c>
      <c r="Q49" s="23">
        <v>26990.855148429142</v>
      </c>
      <c r="R49" s="23">
        <v>25628.652487236839</v>
      </c>
      <c r="S49" s="23">
        <v>24257.590279893924</v>
      </c>
      <c r="T49" s="23">
        <v>22994.350577659123</v>
      </c>
      <c r="U49" s="23">
        <v>21019.385348339398</v>
      </c>
      <c r="V49" s="23">
        <v>19837.568279999996</v>
      </c>
      <c r="W49" s="23">
        <v>18818.016600000003</v>
      </c>
    </row>
    <row r="50" spans="1:23">
      <c r="A50" s="27" t="s">
        <v>121</v>
      </c>
      <c r="B50" s="27" t="s">
        <v>18</v>
      </c>
      <c r="C50" s="23">
        <v>1.7264305E-5</v>
      </c>
      <c r="D50" s="23">
        <v>1.7010683E-5</v>
      </c>
      <c r="E50" s="23">
        <v>1.6883010000000002E-5</v>
      </c>
      <c r="F50" s="23">
        <v>1.7302781000000001E-5</v>
      </c>
      <c r="G50" s="23">
        <v>1.6529188000000001E-5</v>
      </c>
      <c r="H50" s="23">
        <v>1.6505261999999999E-5</v>
      </c>
      <c r="I50" s="23">
        <v>1.7172547000000001E-5</v>
      </c>
      <c r="J50" s="23">
        <v>1.7645212000000001E-5</v>
      </c>
      <c r="K50" s="23">
        <v>1.8510896999999998E-5</v>
      </c>
      <c r="L50" s="23">
        <v>1.9536020000000002E-5</v>
      </c>
      <c r="M50" s="23">
        <v>2.1445388E-5</v>
      </c>
      <c r="N50" s="23">
        <v>2.3943225E-5</v>
      </c>
      <c r="O50" s="23">
        <v>2.5954551999999999E-5</v>
      </c>
      <c r="P50" s="23">
        <v>2.4864687E-5</v>
      </c>
      <c r="Q50" s="23">
        <v>3.5074070000000001E-5</v>
      </c>
      <c r="R50" s="23">
        <v>3.7760479999999997E-5</v>
      </c>
      <c r="S50" s="23">
        <v>5.6139725999999897E-5</v>
      </c>
      <c r="T50" s="23">
        <v>5.57159E-5</v>
      </c>
      <c r="U50" s="23">
        <v>5.4429552999999996E-5</v>
      </c>
      <c r="V50" s="23">
        <v>5.3412790000000004E-5</v>
      </c>
      <c r="W50" s="23">
        <v>5.5230415999999996E-5</v>
      </c>
    </row>
    <row r="51" spans="1:23">
      <c r="A51" s="27" t="s">
        <v>121</v>
      </c>
      <c r="B51" s="27" t="s">
        <v>28</v>
      </c>
      <c r="C51" s="23">
        <v>4.1240170000000003</v>
      </c>
      <c r="D51" s="23">
        <v>4.2446693999999994</v>
      </c>
      <c r="E51" s="23">
        <v>11.303456000000001</v>
      </c>
      <c r="F51" s="23">
        <v>2.0828600000000002E-6</v>
      </c>
      <c r="G51" s="23">
        <v>1.9620839999999998E-6</v>
      </c>
      <c r="H51" s="23">
        <v>0.67082259999999994</v>
      </c>
      <c r="I51" s="23">
        <v>2.0769524000000001</v>
      </c>
      <c r="J51" s="23">
        <v>3.0728887</v>
      </c>
      <c r="K51" s="23">
        <v>4.6786490000000001</v>
      </c>
      <c r="L51" s="23">
        <v>2.188844</v>
      </c>
      <c r="M51" s="23">
        <v>2.9982354</v>
      </c>
      <c r="N51" s="23">
        <v>4.3992583000000005</v>
      </c>
      <c r="O51" s="23">
        <v>1.5529463000000001</v>
      </c>
      <c r="P51" s="23">
        <v>2.7555874</v>
      </c>
      <c r="Q51" s="23">
        <v>11.633303</v>
      </c>
      <c r="R51" s="23">
        <v>7.8181450000000003</v>
      </c>
      <c r="S51" s="23">
        <v>8.2702159999999996</v>
      </c>
      <c r="T51" s="23">
        <v>8.8188899999999997</v>
      </c>
      <c r="U51" s="23">
        <v>0</v>
      </c>
      <c r="V51" s="23">
        <v>0</v>
      </c>
      <c r="W51" s="23">
        <v>0</v>
      </c>
    </row>
    <row r="52" spans="1:23">
      <c r="A52" s="27" t="s">
        <v>121</v>
      </c>
      <c r="B52" s="27" t="s">
        <v>62</v>
      </c>
      <c r="C52" s="23">
        <v>15.3231399615526</v>
      </c>
      <c r="D52" s="23">
        <v>1.133461313417</v>
      </c>
      <c r="E52" s="23">
        <v>50.221218436431997</v>
      </c>
      <c r="F52" s="23">
        <v>4.9195471999999983E-5</v>
      </c>
      <c r="G52" s="23">
        <v>4.66785925E-5</v>
      </c>
      <c r="H52" s="23">
        <v>4.6740868299999985E-5</v>
      </c>
      <c r="I52" s="23">
        <v>4.4345219713204003</v>
      </c>
      <c r="J52" s="23">
        <v>12.125943258779301</v>
      </c>
      <c r="K52" s="23">
        <v>9.626248884903001</v>
      </c>
      <c r="L52" s="23">
        <v>0.98847024744500001</v>
      </c>
      <c r="M52" s="23">
        <v>10.472205750680402</v>
      </c>
      <c r="N52" s="23">
        <v>29.97331703088599</v>
      </c>
      <c r="O52" s="23">
        <v>3.9949129789059996</v>
      </c>
      <c r="P52" s="23">
        <v>3.4789034775880001</v>
      </c>
      <c r="Q52" s="23">
        <v>52.811949648988509</v>
      </c>
      <c r="R52" s="23">
        <v>44.646137372414998</v>
      </c>
      <c r="S52" s="23">
        <v>92.539711422589008</v>
      </c>
      <c r="T52" s="23">
        <v>261.73130868926296</v>
      </c>
      <c r="U52" s="23">
        <v>279.03527868326694</v>
      </c>
      <c r="V52" s="23">
        <v>36.116707708953996</v>
      </c>
      <c r="W52" s="23">
        <v>76.810274387732008</v>
      </c>
    </row>
    <row r="53" spans="1:23">
      <c r="A53" s="27" t="s">
        <v>121</v>
      </c>
      <c r="B53" s="27" t="s">
        <v>61</v>
      </c>
      <c r="C53" s="23">
        <v>16299.078119999998</v>
      </c>
      <c r="D53" s="23">
        <v>14943.280494999999</v>
      </c>
      <c r="E53" s="23">
        <v>12650.651759999997</v>
      </c>
      <c r="F53" s="23">
        <v>14257.41993</v>
      </c>
      <c r="G53" s="23">
        <v>13609.856335</v>
      </c>
      <c r="H53" s="23">
        <v>11884.637969999998</v>
      </c>
      <c r="I53" s="23">
        <v>11008.501550000001</v>
      </c>
      <c r="J53" s="23">
        <v>12884.671110000001</v>
      </c>
      <c r="K53" s="23">
        <v>9930.2570799999994</v>
      </c>
      <c r="L53" s="23">
        <v>7932.9077500000012</v>
      </c>
      <c r="M53" s="23">
        <v>7393.9868300000007</v>
      </c>
      <c r="N53" s="23">
        <v>6168.5027200000004</v>
      </c>
      <c r="O53" s="23">
        <v>7027.2101999999995</v>
      </c>
      <c r="P53" s="23">
        <v>6626.7280100000007</v>
      </c>
      <c r="Q53" s="23">
        <v>5825.6137600000002</v>
      </c>
      <c r="R53" s="23">
        <v>5385.3502200000003</v>
      </c>
      <c r="S53" s="23">
        <v>6275.3134500000006</v>
      </c>
      <c r="T53" s="23">
        <v>4793.4111899999998</v>
      </c>
      <c r="U53" s="23">
        <v>3844.3768100000002</v>
      </c>
      <c r="V53" s="23">
        <v>3510.6790000000001</v>
      </c>
      <c r="W53" s="23">
        <v>2964.1095</v>
      </c>
    </row>
    <row r="54" spans="1:23">
      <c r="A54" s="27" t="s">
        <v>121</v>
      </c>
      <c r="B54" s="27" t="s">
        <v>65</v>
      </c>
      <c r="C54" s="23">
        <v>23849.027031356294</v>
      </c>
      <c r="D54" s="23">
        <v>24616.375933155516</v>
      </c>
      <c r="E54" s="23">
        <v>19607.586076020689</v>
      </c>
      <c r="F54" s="23">
        <v>18808.695272540677</v>
      </c>
      <c r="G54" s="23">
        <v>17400.88378752569</v>
      </c>
      <c r="H54" s="23">
        <v>16470.013873922177</v>
      </c>
      <c r="I54" s="23">
        <v>15157.042347747141</v>
      </c>
      <c r="J54" s="23">
        <v>12686.311148125827</v>
      </c>
      <c r="K54" s="23">
        <v>12387.954296859712</v>
      </c>
      <c r="L54" s="23">
        <v>11081.518092167649</v>
      </c>
      <c r="M54" s="23">
        <v>11729.995201284755</v>
      </c>
      <c r="N54" s="23">
        <v>9476.4942235615963</v>
      </c>
      <c r="O54" s="23">
        <v>9078.9601163062998</v>
      </c>
      <c r="P54" s="23">
        <v>8581.8586154038512</v>
      </c>
      <c r="Q54" s="23">
        <v>8537.9285056497811</v>
      </c>
      <c r="R54" s="23">
        <v>8187.5590903654393</v>
      </c>
      <c r="S54" s="23">
        <v>6991.7577424357532</v>
      </c>
      <c r="T54" s="23">
        <v>6341.5947342876534</v>
      </c>
      <c r="U54" s="23">
        <v>5676.3779999297449</v>
      </c>
      <c r="V54" s="23">
        <v>5504.8999796821845</v>
      </c>
      <c r="W54" s="23">
        <v>4472.7229401944896</v>
      </c>
    </row>
    <row r="55" spans="1:23">
      <c r="A55" s="27" t="s">
        <v>121</v>
      </c>
      <c r="B55" s="27" t="s">
        <v>64</v>
      </c>
      <c r="C55" s="23">
        <v>21.95277020117172</v>
      </c>
      <c r="D55" s="23">
        <v>20.243986841086215</v>
      </c>
      <c r="E55" s="23">
        <v>19.523729901059749</v>
      </c>
      <c r="F55" s="23">
        <v>17.308966601618248</v>
      </c>
      <c r="G55" s="23">
        <v>15.158332182280079</v>
      </c>
      <c r="H55" s="23">
        <v>14.865110582474621</v>
      </c>
      <c r="I55" s="23">
        <v>14.052964002599294</v>
      </c>
      <c r="J55" s="23">
        <v>12.166661842560822</v>
      </c>
      <c r="K55" s="23">
        <v>11.718204822535812</v>
      </c>
      <c r="L55" s="23">
        <v>11.036781603015116</v>
      </c>
      <c r="M55" s="23">
        <v>10.21308152295869</v>
      </c>
      <c r="N55" s="23">
        <v>9.82027667327492</v>
      </c>
      <c r="O55" s="23">
        <v>8.7167296236497371</v>
      </c>
      <c r="P55" s="23">
        <v>7.6452718132796589</v>
      </c>
      <c r="Q55" s="23">
        <v>7.504393864323931</v>
      </c>
      <c r="R55" s="23">
        <v>7.0659917753983708</v>
      </c>
      <c r="S55" s="23">
        <v>6.1403339572978863</v>
      </c>
      <c r="T55" s="23">
        <v>5.9028213774018248</v>
      </c>
      <c r="U55" s="23">
        <v>5.5896215972483594</v>
      </c>
      <c r="V55" s="23">
        <v>5.1421031428803046</v>
      </c>
      <c r="W55" s="23">
        <v>4.9582741629413487</v>
      </c>
    </row>
    <row r="56" spans="1:23">
      <c r="A56" s="27" t="s">
        <v>121</v>
      </c>
      <c r="B56" s="27" t="s">
        <v>32</v>
      </c>
      <c r="C56" s="23">
        <v>0.18667546640773899</v>
      </c>
      <c r="D56" s="23">
        <v>0.200887281879576</v>
      </c>
      <c r="E56" s="23">
        <v>0.18031997732051602</v>
      </c>
      <c r="F56" s="23">
        <v>0.27178853368811901</v>
      </c>
      <c r="G56" s="23">
        <v>0.16380695832010223</v>
      </c>
      <c r="H56" s="23">
        <v>0.17970471142851099</v>
      </c>
      <c r="I56" s="23">
        <v>0.241005430608806</v>
      </c>
      <c r="J56" s="23">
        <v>0.2027268593731559</v>
      </c>
      <c r="K56" s="23">
        <v>0.19158663056240288</v>
      </c>
      <c r="L56" s="23">
        <v>0.18472166679866292</v>
      </c>
      <c r="M56" s="23">
        <v>0.17568923577458292</v>
      </c>
      <c r="N56" s="23">
        <v>0.16276588387678001</v>
      </c>
      <c r="O56" s="23">
        <v>3.2861862765177996E-2</v>
      </c>
      <c r="P56" s="23">
        <v>2.9486004763606501E-2</v>
      </c>
      <c r="Q56" s="23">
        <v>2.79124185059039E-2</v>
      </c>
      <c r="R56" s="23">
        <v>2.5844592516949899E-2</v>
      </c>
      <c r="S56" s="23">
        <v>0.32156424899999997</v>
      </c>
      <c r="T56" s="23">
        <v>0.30380133799999992</v>
      </c>
      <c r="U56" s="23">
        <v>0.28176058999999998</v>
      </c>
      <c r="V56" s="23">
        <v>0.34263978300000003</v>
      </c>
      <c r="W56" s="23">
        <v>0.32645317099999999</v>
      </c>
    </row>
    <row r="57" spans="1:23">
      <c r="A57" s="27" t="s">
        <v>121</v>
      </c>
      <c r="B57" s="27" t="s">
        <v>69</v>
      </c>
      <c r="C57" s="23">
        <v>0</v>
      </c>
      <c r="D57" s="23">
        <v>0</v>
      </c>
      <c r="E57" s="23">
        <v>7.0037803999999997E-9</v>
      </c>
      <c r="F57" s="23">
        <v>7.1095439999999999E-9</v>
      </c>
      <c r="G57" s="23">
        <v>6.9361389999999906E-9</v>
      </c>
      <c r="H57" s="23">
        <v>7.0559227000000006E-9</v>
      </c>
      <c r="I57" s="23">
        <v>7.4033474000000001E-9</v>
      </c>
      <c r="J57" s="23">
        <v>7.6654159999999997E-9</v>
      </c>
      <c r="K57" s="23">
        <v>8.5613479999999998E-9</v>
      </c>
      <c r="L57" s="23">
        <v>9.6033755000000006E-9</v>
      </c>
      <c r="M57" s="23">
        <v>1.2964180999999999E-8</v>
      </c>
      <c r="N57" s="23">
        <v>1.5023887E-8</v>
      </c>
      <c r="O57" s="23">
        <v>1.8135069999999999E-8</v>
      </c>
      <c r="P57" s="23">
        <v>1.6252354000000003E-8</v>
      </c>
      <c r="Q57" s="23">
        <v>9.0254100000000001E-8</v>
      </c>
      <c r="R57" s="23">
        <v>1.6856794000000001E-2</v>
      </c>
      <c r="S57" s="23">
        <v>0.20087015999999999</v>
      </c>
      <c r="T57" s="23">
        <v>0.19608516000000001</v>
      </c>
      <c r="U57" s="23">
        <v>0.18557731999999999</v>
      </c>
      <c r="V57" s="23">
        <v>0.18863105999999999</v>
      </c>
      <c r="W57" s="23">
        <v>0.17985217000000001</v>
      </c>
    </row>
    <row r="58" spans="1:23">
      <c r="A58" s="27" t="s">
        <v>121</v>
      </c>
      <c r="B58" s="27" t="s">
        <v>52</v>
      </c>
      <c r="C58" s="23">
        <v>1.36185154E-2</v>
      </c>
      <c r="D58" s="23">
        <v>2.1618575139999999E-2</v>
      </c>
      <c r="E58" s="23">
        <v>2.332343643E-2</v>
      </c>
      <c r="F58" s="23">
        <v>4.7099692800000002E-2</v>
      </c>
      <c r="G58" s="23">
        <v>3.8964415099999997E-2</v>
      </c>
      <c r="H58" s="23">
        <v>5.1000878899999991E-2</v>
      </c>
      <c r="I58" s="23">
        <v>8.5932288499999995E-2</v>
      </c>
      <c r="J58" s="23">
        <v>8.4800296499999997E-2</v>
      </c>
      <c r="K58" s="23">
        <v>9.4480812999999997E-2</v>
      </c>
      <c r="L58" s="23">
        <v>9.9697120799999983E-2</v>
      </c>
      <c r="M58" s="23">
        <v>0.12965352230000002</v>
      </c>
      <c r="N58" s="23">
        <v>0.13657849100000002</v>
      </c>
      <c r="O58" s="23">
        <v>0.15960713200000001</v>
      </c>
      <c r="P58" s="23">
        <v>0.15356958699999898</v>
      </c>
      <c r="Q58" s="23">
        <v>0.15567323199999999</v>
      </c>
      <c r="R58" s="23">
        <v>0.14765573479999999</v>
      </c>
      <c r="S58" s="23">
        <v>0.12275193299999998</v>
      </c>
      <c r="T58" s="23">
        <v>0.11978048769999999</v>
      </c>
      <c r="U58" s="23">
        <v>0.1103580252</v>
      </c>
      <c r="V58" s="23">
        <v>0.10375664879999999</v>
      </c>
      <c r="W58" s="23">
        <v>9.8714399999999897E-2</v>
      </c>
    </row>
    <row r="59" spans="1:23">
      <c r="A59" s="29" t="s">
        <v>118</v>
      </c>
      <c r="B59" s="29"/>
      <c r="C59" s="28">
        <v>129805.3560957833</v>
      </c>
      <c r="D59" s="28">
        <v>115815.2315627207</v>
      </c>
      <c r="E59" s="28">
        <v>110489.64375724118</v>
      </c>
      <c r="F59" s="28">
        <v>108592.0032377234</v>
      </c>
      <c r="G59" s="28">
        <v>99070.280219877823</v>
      </c>
      <c r="H59" s="28">
        <v>89974.997540350771</v>
      </c>
      <c r="I59" s="28">
        <v>81502.772153293598</v>
      </c>
      <c r="J59" s="28">
        <v>77425.92976957238</v>
      </c>
      <c r="K59" s="28">
        <v>67236.006098617552</v>
      </c>
      <c r="L59" s="28">
        <v>59290.924385542436</v>
      </c>
      <c r="M59" s="28">
        <v>54000.323804680389</v>
      </c>
      <c r="N59" s="28">
        <v>49482.406951213743</v>
      </c>
      <c r="O59" s="28">
        <v>47350.813840835515</v>
      </c>
      <c r="P59" s="28">
        <v>44630.984956407694</v>
      </c>
      <c r="Q59" s="28">
        <v>41426.3470956663</v>
      </c>
      <c r="R59" s="28">
        <v>39261.09210951058</v>
      </c>
      <c r="S59" s="28">
        <v>37631.611789849296</v>
      </c>
      <c r="T59" s="28">
        <v>34405.809577729335</v>
      </c>
      <c r="U59" s="28">
        <v>30824.765112979214</v>
      </c>
      <c r="V59" s="28">
        <v>28894.406123946806</v>
      </c>
      <c r="W59" s="28">
        <v>26336.61764397558</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6798.0014175093102</v>
      </c>
      <c r="D64" s="23">
        <v>6279.7677173605289</v>
      </c>
      <c r="E64" s="23">
        <v>2865.7580600365841</v>
      </c>
      <c r="F64" s="23">
        <v>2241.973018381711</v>
      </c>
      <c r="G64" s="23">
        <v>2058.2669181155129</v>
      </c>
      <c r="H64" s="23">
        <v>1906.5695177492569</v>
      </c>
      <c r="I64" s="23">
        <v>1768.736017866401</v>
      </c>
      <c r="J64" s="23">
        <v>1647.0805181649901</v>
      </c>
      <c r="K64" s="23">
        <v>1520.932118133486</v>
      </c>
      <c r="L64" s="23">
        <v>1401.2576184914321</v>
      </c>
      <c r="M64" s="23">
        <v>1300.7550184076579</v>
      </c>
      <c r="N64" s="23">
        <v>1202.5659199464149</v>
      </c>
      <c r="O64" s="23">
        <v>1124.9030203617851</v>
      </c>
      <c r="P64" s="23">
        <v>1031.712920630391</v>
      </c>
      <c r="Q64" s="23">
        <v>957.39752727089603</v>
      </c>
      <c r="R64" s="23">
        <v>884.75923206440996</v>
      </c>
      <c r="S64" s="23">
        <v>4.5092765000000001E-5</v>
      </c>
      <c r="T64" s="23">
        <v>4.4547065999999898E-5</v>
      </c>
      <c r="U64" s="23">
        <v>4.2814634999999997E-5</v>
      </c>
      <c r="V64" s="23">
        <v>4.6789947999999995E-5</v>
      </c>
      <c r="W64" s="23">
        <v>4.8013360000000001E-5</v>
      </c>
    </row>
    <row r="65" spans="1:23">
      <c r="A65" s="27" t="s">
        <v>122</v>
      </c>
      <c r="B65" s="27" t="s">
        <v>28</v>
      </c>
      <c r="C65" s="23">
        <v>1806.3331499999999</v>
      </c>
      <c r="D65" s="23">
        <v>1324.8051200000002</v>
      </c>
      <c r="E65" s="23">
        <v>1152.5689</v>
      </c>
      <c r="F65" s="23">
        <v>124.60796999999999</v>
      </c>
      <c r="G65" s="23">
        <v>113.61923</v>
      </c>
      <c r="H65" s="23">
        <v>105.22225</v>
      </c>
      <c r="I65" s="23">
        <v>97.098460000000003</v>
      </c>
      <c r="J65" s="23">
        <v>90.931624999999997</v>
      </c>
      <c r="K65" s="23">
        <v>83.767189999999999</v>
      </c>
      <c r="L65" s="23">
        <v>77.146233999999993</v>
      </c>
      <c r="M65" s="23">
        <v>72.137619999999998</v>
      </c>
      <c r="N65" s="23">
        <v>66.460836</v>
      </c>
      <c r="O65" s="23">
        <v>61.94773</v>
      </c>
      <c r="P65" s="23">
        <v>56.747913999999994</v>
      </c>
      <c r="Q65" s="23">
        <v>0</v>
      </c>
      <c r="R65" s="23">
        <v>0</v>
      </c>
      <c r="S65" s="23">
        <v>0</v>
      </c>
      <c r="T65" s="23">
        <v>0</v>
      </c>
      <c r="U65" s="23">
        <v>0</v>
      </c>
      <c r="V65" s="23">
        <v>0</v>
      </c>
      <c r="W65" s="23">
        <v>0</v>
      </c>
    </row>
    <row r="66" spans="1:23">
      <c r="A66" s="27" t="s">
        <v>122</v>
      </c>
      <c r="B66" s="27" t="s">
        <v>62</v>
      </c>
      <c r="C66" s="23">
        <v>158.14344281955155</v>
      </c>
      <c r="D66" s="23">
        <v>204.91662616260871</v>
      </c>
      <c r="E66" s="23">
        <v>452.67713693996836</v>
      </c>
      <c r="F66" s="23">
        <v>0.57772761129699979</v>
      </c>
      <c r="G66" s="23">
        <v>6.2932956599999991E-5</v>
      </c>
      <c r="H66" s="23">
        <v>6.1050744701954009</v>
      </c>
      <c r="I66" s="23">
        <v>10.273823358291596</v>
      </c>
      <c r="J66" s="23">
        <v>14.041818808443399</v>
      </c>
      <c r="K66" s="23">
        <v>15.790303855126998</v>
      </c>
      <c r="L66" s="23">
        <v>7.9717801493079987</v>
      </c>
      <c r="M66" s="23">
        <v>8.4370284046710005</v>
      </c>
      <c r="N66" s="23">
        <v>19.647840743984599</v>
      </c>
      <c r="O66" s="23">
        <v>6.9855121055690006</v>
      </c>
      <c r="P66" s="23">
        <v>13.0255875454205</v>
      </c>
      <c r="Q66" s="23">
        <v>73.13526960662</v>
      </c>
      <c r="R66" s="23">
        <v>55.322673425213999</v>
      </c>
      <c r="S66" s="23">
        <v>81.398605980724994</v>
      </c>
      <c r="T66" s="23">
        <v>105.80658325394199</v>
      </c>
      <c r="U66" s="23">
        <v>425.06131190887191</v>
      </c>
      <c r="V66" s="23">
        <v>50.303814929999994</v>
      </c>
      <c r="W66" s="23">
        <v>266.94447245999999</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13433.749244600069</v>
      </c>
      <c r="D68" s="23">
        <v>13000.334538162189</v>
      </c>
      <c r="E68" s="23">
        <v>10935.107596280903</v>
      </c>
      <c r="F68" s="23">
        <v>11438.28840780712</v>
      </c>
      <c r="G68" s="23">
        <v>10318.755868690983</v>
      </c>
      <c r="H68" s="23">
        <v>10619.08268103927</v>
      </c>
      <c r="I68" s="23">
        <v>9787.46592816046</v>
      </c>
      <c r="J68" s="23">
        <v>8379.968214054541</v>
      </c>
      <c r="K68" s="23">
        <v>7609.4405657838697</v>
      </c>
      <c r="L68" s="23">
        <v>6717.9199984512588</v>
      </c>
      <c r="M68" s="23">
        <v>6595.1499483376529</v>
      </c>
      <c r="N68" s="23">
        <v>5470.7549136630914</v>
      </c>
      <c r="O68" s="23">
        <v>4643.0202790044223</v>
      </c>
      <c r="P68" s="23">
        <v>4181.4515062016153</v>
      </c>
      <c r="Q68" s="23">
        <v>3860.7686615574444</v>
      </c>
      <c r="R68" s="23">
        <v>3176.0588391063548</v>
      </c>
      <c r="S68" s="23">
        <v>2696.0039072426721</v>
      </c>
      <c r="T68" s="23">
        <v>2334.9563117679531</v>
      </c>
      <c r="U68" s="23">
        <v>1582.1454182083851</v>
      </c>
      <c r="V68" s="23">
        <v>1523.2493113049229</v>
      </c>
      <c r="W68" s="23">
        <v>1309.8651497885733</v>
      </c>
    </row>
    <row r="69" spans="1:23">
      <c r="A69" s="27" t="s">
        <v>122</v>
      </c>
      <c r="B69" s="27" t="s">
        <v>64</v>
      </c>
      <c r="C69" s="23">
        <v>7.3198264043959727</v>
      </c>
      <c r="D69" s="23">
        <v>6.8113148044240983</v>
      </c>
      <c r="E69" s="23">
        <v>6.4149527042223617</v>
      </c>
      <c r="F69" s="23">
        <v>5.6675864044650712</v>
      </c>
      <c r="G69" s="23">
        <v>5.1187757067371225</v>
      </c>
      <c r="H69" s="23">
        <v>4.8598132071186733</v>
      </c>
      <c r="I69" s="23">
        <v>4.646832607554674</v>
      </c>
      <c r="J69" s="23">
        <v>4.0874103075297219</v>
      </c>
      <c r="K69" s="23">
        <v>3.9479218072501245</v>
      </c>
      <c r="L69" s="23">
        <v>3.6924096087045344</v>
      </c>
      <c r="M69" s="23">
        <v>3.440552948830359</v>
      </c>
      <c r="N69" s="23">
        <v>3.231352549873693</v>
      </c>
      <c r="O69" s="23">
        <v>2.8583487714494735</v>
      </c>
      <c r="P69" s="23">
        <v>2.5822734306496131</v>
      </c>
      <c r="Q69" s="23">
        <v>2.4548538586969393</v>
      </c>
      <c r="R69" s="23">
        <v>2.3400043104203578</v>
      </c>
      <c r="S69" s="23">
        <v>2.510659470990551</v>
      </c>
      <c r="T69" s="23">
        <v>2.4188291198203689</v>
      </c>
      <c r="U69" s="23">
        <v>2.2631930085610583</v>
      </c>
      <c r="V69" s="23">
        <v>2.5431635232265273</v>
      </c>
      <c r="W69" s="23">
        <v>2.3948669263212312</v>
      </c>
    </row>
    <row r="70" spans="1:23">
      <c r="A70" s="27" t="s">
        <v>122</v>
      </c>
      <c r="B70" s="27" t="s">
        <v>32</v>
      </c>
      <c r="C70" s="23">
        <v>0.72000556852429809</v>
      </c>
      <c r="D70" s="23">
        <v>0.70481006499500698</v>
      </c>
      <c r="E70" s="23">
        <v>0.75388650716154215</v>
      </c>
      <c r="F70" s="23">
        <v>0.70415863662349643</v>
      </c>
      <c r="G70" s="23">
        <v>0.65056385619949497</v>
      </c>
      <c r="H70" s="23">
        <v>0.61661211800266902</v>
      </c>
      <c r="I70" s="23">
        <v>0.59024904014637503</v>
      </c>
      <c r="J70" s="23">
        <v>0.50498475475342297</v>
      </c>
      <c r="K70" s="23">
        <v>0.45781007611914493</v>
      </c>
      <c r="L70" s="23">
        <v>0.43987538842807</v>
      </c>
      <c r="M70" s="23">
        <v>0.41714221755467401</v>
      </c>
      <c r="N70" s="23">
        <v>0.37797625160686493</v>
      </c>
      <c r="O70" s="23">
        <v>0.37050844447499903</v>
      </c>
      <c r="P70" s="23">
        <v>0.26323133357952999</v>
      </c>
      <c r="Q70" s="23">
        <v>0.28606042999999898</v>
      </c>
      <c r="R70" s="23">
        <v>0.42922246000000003</v>
      </c>
      <c r="S70" s="23">
        <v>0.54548423999999995</v>
      </c>
      <c r="T70" s="23">
        <v>0.51122239999999997</v>
      </c>
      <c r="U70" s="23">
        <v>0.47113705000000006</v>
      </c>
      <c r="V70" s="23">
        <v>0.65681979999999995</v>
      </c>
      <c r="W70" s="23">
        <v>0.61888301999999995</v>
      </c>
    </row>
    <row r="71" spans="1:23">
      <c r="A71" s="27" t="s">
        <v>122</v>
      </c>
      <c r="B71" s="27" t="s">
        <v>69</v>
      </c>
      <c r="C71" s="23">
        <v>0</v>
      </c>
      <c r="D71" s="23">
        <v>0</v>
      </c>
      <c r="E71" s="23">
        <v>5.1953979999999998E-9</v>
      </c>
      <c r="F71" s="23">
        <v>4.7428157000000007E-9</v>
      </c>
      <c r="G71" s="23">
        <v>4.6099069999999997E-9</v>
      </c>
      <c r="H71" s="23">
        <v>4.6674454000000002E-9</v>
      </c>
      <c r="I71" s="23">
        <v>4.7081900000000001E-9</v>
      </c>
      <c r="J71" s="23">
        <v>4.6754329999999996E-9</v>
      </c>
      <c r="K71" s="23">
        <v>4.7227649999999999E-9</v>
      </c>
      <c r="L71" s="23">
        <v>4.7498384000000001E-9</v>
      </c>
      <c r="M71" s="23">
        <v>4.7962543999999996E-9</v>
      </c>
      <c r="N71" s="23">
        <v>4.7946214000000002E-9</v>
      </c>
      <c r="O71" s="23">
        <v>4.7230330000000001E-9</v>
      </c>
      <c r="P71" s="23">
        <v>4.7226425999999997E-9</v>
      </c>
      <c r="Q71" s="23">
        <v>6.4158734999999996E-9</v>
      </c>
      <c r="R71" s="23">
        <v>6.7745599999999998E-9</v>
      </c>
      <c r="S71" s="23">
        <v>7.7326129999999995E-9</v>
      </c>
      <c r="T71" s="23">
        <v>7.1262499999999999E-9</v>
      </c>
      <c r="U71" s="23">
        <v>6.6442389999999999E-9</v>
      </c>
      <c r="V71" s="23">
        <v>8.8505184999999997E-9</v>
      </c>
      <c r="W71" s="23">
        <v>8.0706190000000009E-9</v>
      </c>
    </row>
    <row r="72" spans="1:23">
      <c r="A72" s="27" t="s">
        <v>122</v>
      </c>
      <c r="B72" s="27" t="s">
        <v>52</v>
      </c>
      <c r="C72" s="23">
        <v>2.0777593269999999E-2</v>
      </c>
      <c r="D72" s="23">
        <v>3.3987489940000004E-2</v>
      </c>
      <c r="E72" s="23">
        <v>4.4838139999999999E-2</v>
      </c>
      <c r="F72" s="23">
        <v>5.0608705999999996E-2</v>
      </c>
      <c r="G72" s="23">
        <v>5.7543512699999987E-2</v>
      </c>
      <c r="H72" s="23">
        <v>6.5425620899999981E-2</v>
      </c>
      <c r="I72" s="23">
        <v>7.1402826199999991E-2</v>
      </c>
      <c r="J72" s="23">
        <v>7.0431324300000001E-2</v>
      </c>
      <c r="K72" s="23">
        <v>7.3414000500000007E-2</v>
      </c>
      <c r="L72" s="23">
        <v>7.5766547600000012E-2</v>
      </c>
      <c r="M72" s="23">
        <v>7.5407372E-2</v>
      </c>
      <c r="N72" s="23">
        <v>7.1367174200000008E-2</v>
      </c>
      <c r="O72" s="23">
        <v>7.4934773300000007E-2</v>
      </c>
      <c r="P72" s="23">
        <v>7.1487832599999898E-2</v>
      </c>
      <c r="Q72" s="23">
        <v>7.2086734399999991E-2</v>
      </c>
      <c r="R72" s="23">
        <v>6.6356675999999989E-2</v>
      </c>
      <c r="S72" s="23">
        <v>5.8163158099999994E-2</v>
      </c>
      <c r="T72" s="23">
        <v>5.40747278E-2</v>
      </c>
      <c r="U72" s="23">
        <v>5.1053697400000007E-2</v>
      </c>
      <c r="V72" s="23">
        <v>4.6954620299999895E-2</v>
      </c>
      <c r="W72" s="23">
        <v>4.4413631500000002E-2</v>
      </c>
    </row>
    <row r="73" spans="1:23">
      <c r="A73" s="29" t="s">
        <v>118</v>
      </c>
      <c r="B73" s="29"/>
      <c r="C73" s="28">
        <v>22203.547081333327</v>
      </c>
      <c r="D73" s="28">
        <v>20816.635316489752</v>
      </c>
      <c r="E73" s="28">
        <v>15412.526645961678</v>
      </c>
      <c r="F73" s="28">
        <v>13811.114710204592</v>
      </c>
      <c r="G73" s="28">
        <v>12495.760855446189</v>
      </c>
      <c r="H73" s="28">
        <v>12641.83933646584</v>
      </c>
      <c r="I73" s="28">
        <v>11668.221061992708</v>
      </c>
      <c r="J73" s="28">
        <v>10136.109586335504</v>
      </c>
      <c r="K73" s="28">
        <v>9233.8780995797333</v>
      </c>
      <c r="L73" s="28">
        <v>8207.9880407007022</v>
      </c>
      <c r="M73" s="28">
        <v>7979.9201680988117</v>
      </c>
      <c r="N73" s="28">
        <v>6762.6608629033644</v>
      </c>
      <c r="O73" s="28">
        <v>5839.7148902432255</v>
      </c>
      <c r="P73" s="28">
        <v>5285.5202018080763</v>
      </c>
      <c r="Q73" s="28">
        <v>4893.7563122936572</v>
      </c>
      <c r="R73" s="28">
        <v>4118.4807489063987</v>
      </c>
      <c r="S73" s="28">
        <v>2779.9132177871525</v>
      </c>
      <c r="T73" s="28">
        <v>2443.1817686887812</v>
      </c>
      <c r="U73" s="28">
        <v>2009.469965940453</v>
      </c>
      <c r="V73" s="28">
        <v>1576.0963365480973</v>
      </c>
      <c r="W73" s="28">
        <v>1579.2045371882543</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2.42838799999999E-5</v>
      </c>
      <c r="D78" s="23">
        <v>2.3808258999999998E-5</v>
      </c>
      <c r="E78" s="23">
        <v>2.3665789E-5</v>
      </c>
      <c r="F78" s="23">
        <v>2.3104606999999991E-5</v>
      </c>
      <c r="G78" s="23">
        <v>2.2069028000000002E-5</v>
      </c>
      <c r="H78" s="23">
        <v>2.19211299999999E-5</v>
      </c>
      <c r="I78" s="23">
        <v>2.1938807999999999E-5</v>
      </c>
      <c r="J78" s="23">
        <v>2.1919028499999888E-5</v>
      </c>
      <c r="K78" s="23">
        <v>2.1912415999999889E-5</v>
      </c>
      <c r="L78" s="23">
        <v>2.1889861999999998E-5</v>
      </c>
      <c r="M78" s="23">
        <v>2.1887013000000001E-5</v>
      </c>
      <c r="N78" s="23">
        <v>2.1845194999999998E-5</v>
      </c>
      <c r="O78" s="23">
        <v>2.1845534500000001E-5</v>
      </c>
      <c r="P78" s="23">
        <v>2.1755278999999997E-5</v>
      </c>
      <c r="Q78" s="23">
        <v>2.175518E-5</v>
      </c>
      <c r="R78" s="23">
        <v>2.1779961499999989E-5</v>
      </c>
      <c r="S78" s="23">
        <v>2.1768989999999899E-5</v>
      </c>
      <c r="T78" s="23">
        <v>2.1795880000000001E-5</v>
      </c>
      <c r="U78" s="23">
        <v>2.1864324000000002E-5</v>
      </c>
      <c r="V78" s="23">
        <v>2.1755355000000002E-5</v>
      </c>
      <c r="W78" s="23">
        <v>2.1765618E-5</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1.9127267999999998E-5</v>
      </c>
      <c r="D80" s="23">
        <v>1.860961E-5</v>
      </c>
      <c r="E80" s="23">
        <v>1.8383417000000001E-5</v>
      </c>
      <c r="F80" s="23">
        <v>1.8077234E-5</v>
      </c>
      <c r="G80" s="23">
        <v>1.7169476999999999E-5</v>
      </c>
      <c r="H80" s="23">
        <v>1.7445931999999989E-5</v>
      </c>
      <c r="I80" s="23">
        <v>1.7452622700000001E-5</v>
      </c>
      <c r="J80" s="23">
        <v>1.7207635299999998E-5</v>
      </c>
      <c r="K80" s="23">
        <v>1.6991509999999992E-5</v>
      </c>
      <c r="L80" s="23">
        <v>1.7415835000000003E-5</v>
      </c>
      <c r="M80" s="23">
        <v>1.7406821699999999E-5</v>
      </c>
      <c r="N80" s="23">
        <v>1.72326196E-5</v>
      </c>
      <c r="O80" s="23">
        <v>1.7270407399999999E-5</v>
      </c>
      <c r="P80" s="23">
        <v>1.7183001699999988E-5</v>
      </c>
      <c r="Q80" s="23">
        <v>1.7398344299999991E-5</v>
      </c>
      <c r="R80" s="23">
        <v>1.7245342699999988E-5</v>
      </c>
      <c r="S80" s="23">
        <v>1.7199716399999987E-5</v>
      </c>
      <c r="T80" s="23">
        <v>1.7323933599999992E-5</v>
      </c>
      <c r="U80" s="23">
        <v>1.72977895E-5</v>
      </c>
      <c r="V80" s="23">
        <v>1.109755199999999E-5</v>
      </c>
      <c r="W80" s="23">
        <v>1.1158416999999989E-5</v>
      </c>
    </row>
    <row r="81" spans="1:23">
      <c r="A81" s="27" t="s">
        <v>123</v>
      </c>
      <c r="B81" s="27" t="s">
        <v>61</v>
      </c>
      <c r="C81" s="23">
        <v>45780.184600000001</v>
      </c>
      <c r="D81" s="23">
        <v>45902.447800000002</v>
      </c>
      <c r="E81" s="23">
        <v>41091.697959999998</v>
      </c>
      <c r="F81" s="23">
        <v>40565.781840000011</v>
      </c>
      <c r="G81" s="23">
        <v>38697.565299999995</v>
      </c>
      <c r="H81" s="23">
        <v>21595.626299954005</v>
      </c>
      <c r="I81" s="23">
        <v>17717.767676879997</v>
      </c>
      <c r="J81" s="23">
        <v>16404.137528090003</v>
      </c>
      <c r="K81" s="23">
        <v>14006.988602032701</v>
      </c>
      <c r="L81" s="23">
        <v>12608.439661840001</v>
      </c>
      <c r="M81" s="23">
        <v>9536.6726983789995</v>
      </c>
      <c r="N81" s="23">
        <v>9543.9624205839973</v>
      </c>
      <c r="O81" s="23">
        <v>8621.3905296254015</v>
      </c>
      <c r="P81" s="23">
        <v>7212.1751736681008</v>
      </c>
      <c r="Q81" s="23">
        <v>6326.563316467099</v>
      </c>
      <c r="R81" s="23">
        <v>5223.6825525018003</v>
      </c>
      <c r="S81" s="23">
        <v>5248.8168111199984</v>
      </c>
      <c r="T81" s="23">
        <v>4544.1884868008992</v>
      </c>
      <c r="U81" s="23">
        <v>4367.0534377978993</v>
      </c>
      <c r="V81" s="23">
        <v>3628.8776597616002</v>
      </c>
      <c r="W81" s="23">
        <v>3813.0209753899994</v>
      </c>
    </row>
    <row r="82" spans="1:23">
      <c r="A82" s="27" t="s">
        <v>123</v>
      </c>
      <c r="B82" s="27" t="s">
        <v>65</v>
      </c>
      <c r="C82" s="23">
        <v>3996.0553217452903</v>
      </c>
      <c r="D82" s="23">
        <v>4217.277383230843</v>
      </c>
      <c r="E82" s="23">
        <v>4792.0286728155161</v>
      </c>
      <c r="F82" s="23">
        <v>5395.4507465427359</v>
      </c>
      <c r="G82" s="23">
        <v>6381.4096901043877</v>
      </c>
      <c r="H82" s="23">
        <v>6343.4932857915692</v>
      </c>
      <c r="I82" s="23">
        <v>6662.7466958878185</v>
      </c>
      <c r="J82" s="23">
        <v>6416.1455895076706</v>
      </c>
      <c r="K82" s="23">
        <v>6436.9842441176934</v>
      </c>
      <c r="L82" s="23">
        <v>6012.2045447613309</v>
      </c>
      <c r="M82" s="23">
        <v>6219.9566040253403</v>
      </c>
      <c r="N82" s="23">
        <v>5723.8793585164594</v>
      </c>
      <c r="O82" s="23">
        <v>5528.8562887385779</v>
      </c>
      <c r="P82" s="23">
        <v>5416.8666054550768</v>
      </c>
      <c r="Q82" s="23">
        <v>5242.1376251227657</v>
      </c>
      <c r="R82" s="23">
        <v>5123.5295515979906</v>
      </c>
      <c r="S82" s="23">
        <v>4985.3374371471218</v>
      </c>
      <c r="T82" s="23">
        <v>4762.0014352599255</v>
      </c>
      <c r="U82" s="23">
        <v>4343.2462136582744</v>
      </c>
      <c r="V82" s="23">
        <v>4096.9106081794953</v>
      </c>
      <c r="W82" s="23">
        <v>3679.3373965925143</v>
      </c>
    </row>
    <row r="83" spans="1:23">
      <c r="A83" s="27" t="s">
        <v>123</v>
      </c>
      <c r="B83" s="27" t="s">
        <v>64</v>
      </c>
      <c r="C83" s="23">
        <v>4.3452325999999903E-10</v>
      </c>
      <c r="D83" s="23">
        <v>4.5239542999999997E-10</v>
      </c>
      <c r="E83" s="23">
        <v>6.6890360000000005E-10</v>
      </c>
      <c r="F83" s="23">
        <v>9.0663490000000001E-10</v>
      </c>
      <c r="G83" s="23">
        <v>2.9265100000000001E-9</v>
      </c>
      <c r="H83" s="23">
        <v>3.9479181999999996E-9</v>
      </c>
      <c r="I83" s="23">
        <v>7.1571902999999994E-9</v>
      </c>
      <c r="J83" s="23">
        <v>6.5769804999999995E-9</v>
      </c>
      <c r="K83" s="23">
        <v>6.4179417000000004E-9</v>
      </c>
      <c r="L83" s="23">
        <v>5.7412249999999898E-9</v>
      </c>
      <c r="M83" s="23">
        <v>5.2441679999999995E-9</v>
      </c>
      <c r="N83" s="23">
        <v>4.8369329999999999E-9</v>
      </c>
      <c r="O83" s="23">
        <v>6.4321430000000002E-9</v>
      </c>
      <c r="P83" s="23">
        <v>5.1923834999999902E-9</v>
      </c>
      <c r="Q83" s="23">
        <v>8.5648910000000009E-9</v>
      </c>
      <c r="R83" s="23">
        <v>7.4999766000000001E-9</v>
      </c>
      <c r="S83" s="23">
        <v>7.1024964999999999E-9</v>
      </c>
      <c r="T83" s="23">
        <v>6.9305915999999899E-9</v>
      </c>
      <c r="U83" s="23">
        <v>1.23658179999999E-8</v>
      </c>
      <c r="V83" s="23">
        <v>1.4668105E-8</v>
      </c>
      <c r="W83" s="23">
        <v>1.3610547E-8</v>
      </c>
    </row>
    <row r="84" spans="1:23">
      <c r="A84" s="27" t="s">
        <v>123</v>
      </c>
      <c r="B84" s="27" t="s">
        <v>32</v>
      </c>
      <c r="C84" s="23">
        <v>8.1023420000000002E-9</v>
      </c>
      <c r="D84" s="23">
        <v>7.6247792999999996E-9</v>
      </c>
      <c r="E84" s="23">
        <v>7.0710580000000004E-9</v>
      </c>
      <c r="F84" s="23">
        <v>6.5604803999999998E-9</v>
      </c>
      <c r="G84" s="23">
        <v>6.2559029999999905E-9</v>
      </c>
      <c r="H84" s="23">
        <v>8.5693139999999997E-9</v>
      </c>
      <c r="I84" s="23">
        <v>1.0911273E-8</v>
      </c>
      <c r="J84" s="23">
        <v>1.1732917E-8</v>
      </c>
      <c r="K84" s="23">
        <v>1.09226929999999E-8</v>
      </c>
      <c r="L84" s="23">
        <v>1.9182279999999999E-8</v>
      </c>
      <c r="M84" s="23">
        <v>1.8020133000000001E-8</v>
      </c>
      <c r="N84" s="23">
        <v>1.6711581E-8</v>
      </c>
      <c r="O84" s="23">
        <v>1.5557798000000001E-8</v>
      </c>
      <c r="P84" s="23">
        <v>1.4527274999999901E-8</v>
      </c>
      <c r="Q84" s="23">
        <v>1.4174457E-8</v>
      </c>
      <c r="R84" s="23">
        <v>1.4406161E-8</v>
      </c>
      <c r="S84" s="23">
        <v>1.4428277000000001E-8</v>
      </c>
      <c r="T84" s="23">
        <v>1.4426293999999999E-8</v>
      </c>
      <c r="U84" s="23">
        <v>1.4583777E-8</v>
      </c>
      <c r="V84" s="23">
        <v>1.4791639E-8</v>
      </c>
      <c r="W84" s="23">
        <v>1.4753304000000001E-8</v>
      </c>
    </row>
    <row r="85" spans="1:23">
      <c r="A85" s="27" t="s">
        <v>123</v>
      </c>
      <c r="B85" s="27" t="s">
        <v>69</v>
      </c>
      <c r="C85" s="23">
        <v>0</v>
      </c>
      <c r="D85" s="23">
        <v>0</v>
      </c>
      <c r="E85" s="23">
        <v>1.7729486000000002E-8</v>
      </c>
      <c r="F85" s="23">
        <v>1.7543604000000001E-8</v>
      </c>
      <c r="G85" s="23">
        <v>1.8356050000000002E-8</v>
      </c>
      <c r="H85" s="23">
        <v>1.9403347500000002E-8</v>
      </c>
      <c r="I85" s="23">
        <v>1.9684065999999997E-8</v>
      </c>
      <c r="J85" s="23">
        <v>1.9639084999999999E-8</v>
      </c>
      <c r="K85" s="23">
        <v>1.9793453500000001E-8</v>
      </c>
      <c r="L85" s="23">
        <v>1.9857331999999997E-8</v>
      </c>
      <c r="M85" s="23">
        <v>2.0243681E-8</v>
      </c>
      <c r="N85" s="23">
        <v>2.0112503999999997E-8</v>
      </c>
      <c r="O85" s="23">
        <v>2.01182285E-8</v>
      </c>
      <c r="P85" s="23">
        <v>2.0352614E-8</v>
      </c>
      <c r="Q85" s="23">
        <v>2.0484614999999888E-8</v>
      </c>
      <c r="R85" s="23">
        <v>2.0601210000000001E-8</v>
      </c>
      <c r="S85" s="23">
        <v>2.0512097000000003E-8</v>
      </c>
      <c r="T85" s="23">
        <v>2.0625976999999998E-8</v>
      </c>
      <c r="U85" s="23">
        <v>2.0688525999999992E-8</v>
      </c>
      <c r="V85" s="23">
        <v>2.0786152999999997E-8</v>
      </c>
      <c r="W85" s="23">
        <v>2.0724088999999999E-8</v>
      </c>
    </row>
    <row r="86" spans="1:23">
      <c r="A86" s="27" t="s">
        <v>123</v>
      </c>
      <c r="B86" s="27" t="s">
        <v>52</v>
      </c>
      <c r="C86" s="23">
        <v>6.9810519599999995E-4</v>
      </c>
      <c r="D86" s="23">
        <v>1.3033150860000001E-3</v>
      </c>
      <c r="E86" s="23">
        <v>1.2379183399999999E-3</v>
      </c>
      <c r="F86" s="23">
        <v>1.011780454E-3</v>
      </c>
      <c r="G86" s="23">
        <v>2.3736876299999899E-3</v>
      </c>
      <c r="H86" s="23">
        <v>3.8957702899999999E-3</v>
      </c>
      <c r="I86" s="23">
        <v>5.2418445299999995E-3</v>
      </c>
      <c r="J86" s="23">
        <v>5.7026122699999991E-3</v>
      </c>
      <c r="K86" s="23">
        <v>5.9459991799999997E-3</v>
      </c>
      <c r="L86" s="23">
        <v>5.9447208199999999E-3</v>
      </c>
      <c r="M86" s="23">
        <v>7.5490209999999995E-3</v>
      </c>
      <c r="N86" s="23">
        <v>7.2778722800000001E-3</v>
      </c>
      <c r="O86" s="23">
        <v>6.8535199200000004E-3</v>
      </c>
      <c r="P86" s="23">
        <v>6.3732437500000003E-3</v>
      </c>
      <c r="Q86" s="23">
        <v>5.9198718300000003E-3</v>
      </c>
      <c r="R86" s="23">
        <v>5.6913047999999885E-3</v>
      </c>
      <c r="S86" s="23">
        <v>4.96029607E-3</v>
      </c>
      <c r="T86" s="23">
        <v>5.1046211199999997E-3</v>
      </c>
      <c r="U86" s="23">
        <v>4.6338834400000001E-3</v>
      </c>
      <c r="V86" s="23">
        <v>4.27105286E-3</v>
      </c>
      <c r="W86" s="23">
        <v>3.9957691599999999E-3</v>
      </c>
    </row>
    <row r="87" spans="1:23">
      <c r="A87" s="29" t="s">
        <v>118</v>
      </c>
      <c r="B87" s="29"/>
      <c r="C87" s="28">
        <v>49776.239965156878</v>
      </c>
      <c r="D87" s="28">
        <v>50119.72522564917</v>
      </c>
      <c r="E87" s="28">
        <v>45883.726674865393</v>
      </c>
      <c r="F87" s="28">
        <v>45961.232627725498</v>
      </c>
      <c r="G87" s="28">
        <v>45078.975029345813</v>
      </c>
      <c r="H87" s="28">
        <v>27939.119625116586</v>
      </c>
      <c r="I87" s="28">
        <v>24380.514412166402</v>
      </c>
      <c r="J87" s="28">
        <v>22820.283156730911</v>
      </c>
      <c r="K87" s="28">
        <v>20443.972885060739</v>
      </c>
      <c r="L87" s="28">
        <v>18620.644245912768</v>
      </c>
      <c r="M87" s="28">
        <v>15756.629341703419</v>
      </c>
      <c r="N87" s="28">
        <v>15267.841818183109</v>
      </c>
      <c r="O87" s="28">
        <v>14150.246857486352</v>
      </c>
      <c r="P87" s="28">
        <v>12629.041818066651</v>
      </c>
      <c r="Q87" s="28">
        <v>11568.700980751955</v>
      </c>
      <c r="R87" s="28">
        <v>10347.212143132596</v>
      </c>
      <c r="S87" s="28">
        <v>10234.154287242929</v>
      </c>
      <c r="T87" s="28">
        <v>9306.1899611875688</v>
      </c>
      <c r="U87" s="28">
        <v>8710.2996906306525</v>
      </c>
      <c r="V87" s="28">
        <v>7725.788300808671</v>
      </c>
      <c r="W87" s="28">
        <v>7492.358404920159</v>
      </c>
    </row>
    <row r="90" spans="1:23" collapsed="1">
      <c r="A90" s="16" t="s">
        <v>124</v>
      </c>
      <c r="B90" s="7"/>
      <c r="C90" s="7"/>
      <c r="D90" s="7"/>
      <c r="E90" s="7"/>
      <c r="F90" s="7"/>
      <c r="G90" s="7"/>
      <c r="H90" s="7"/>
      <c r="I90" s="7"/>
      <c r="J90" s="7"/>
      <c r="K90" s="7"/>
      <c r="L90" s="7"/>
      <c r="M90" s="7"/>
      <c r="N90" s="7"/>
      <c r="O90" s="7"/>
      <c r="P90" s="7"/>
      <c r="Q90" s="7"/>
      <c r="R90" s="7"/>
      <c r="S90" s="7"/>
      <c r="T90" s="7"/>
      <c r="U90" s="7"/>
      <c r="V90" s="7"/>
      <c r="W90" s="7"/>
    </row>
    <row r="91" spans="1:23">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c r="A92" s="27" t="s">
        <v>36</v>
      </c>
      <c r="B92" s="27" t="s">
        <v>66</v>
      </c>
      <c r="C92" s="23">
        <v>1.3934365189999998</v>
      </c>
      <c r="D92" s="23">
        <v>1.3842505149999988</v>
      </c>
      <c r="E92" s="23">
        <v>1.3862044509999991</v>
      </c>
      <c r="F92" s="23">
        <v>1.418751654</v>
      </c>
      <c r="G92" s="23">
        <v>1.186358376</v>
      </c>
      <c r="H92" s="23">
        <v>1.155123659</v>
      </c>
      <c r="I92" s="23">
        <v>1.187840188999999</v>
      </c>
      <c r="J92" s="23">
        <v>1.041561397999998</v>
      </c>
      <c r="K92" s="23">
        <v>0.94986907099999907</v>
      </c>
      <c r="L92" s="23">
        <v>0.90901909000000014</v>
      </c>
      <c r="M92" s="23">
        <v>0.86605557599999894</v>
      </c>
      <c r="N92" s="23">
        <v>0.78776922999999999</v>
      </c>
      <c r="O92" s="23">
        <v>0.60917023500000012</v>
      </c>
      <c r="P92" s="23">
        <v>0.4583662899999999</v>
      </c>
      <c r="Q92" s="23">
        <v>0.43069286000000001</v>
      </c>
      <c r="R92" s="23">
        <v>0.360586242</v>
      </c>
      <c r="S92" s="23">
        <v>0.30320111099999902</v>
      </c>
      <c r="T92" s="23">
        <v>0.287536297</v>
      </c>
      <c r="U92" s="23">
        <v>0.268365469999999</v>
      </c>
      <c r="V92" s="23">
        <v>0.22444982499999999</v>
      </c>
      <c r="W92" s="23">
        <v>0.215162987</v>
      </c>
    </row>
    <row r="93" spans="1:23">
      <c r="A93" s="27" t="s">
        <v>36</v>
      </c>
      <c r="B93" s="27" t="s">
        <v>68</v>
      </c>
      <c r="C93" s="23">
        <v>1479.2568699999999</v>
      </c>
      <c r="D93" s="23">
        <v>2357.6782250000001</v>
      </c>
      <c r="E93" s="23">
        <v>1119.2277000000001</v>
      </c>
      <c r="F93" s="23">
        <v>1110.740626</v>
      </c>
      <c r="G93" s="23">
        <v>132.8422808</v>
      </c>
      <c r="H93" s="23">
        <v>107.47872529999981</v>
      </c>
      <c r="I93" s="23">
        <v>235.71895740000002</v>
      </c>
      <c r="J93" s="23">
        <v>70.872269299999999</v>
      </c>
      <c r="K93" s="23">
        <v>1185.1014849999999</v>
      </c>
      <c r="L93" s="23">
        <v>1674.44661</v>
      </c>
      <c r="M93" s="23">
        <v>1929.7243880000001</v>
      </c>
      <c r="N93" s="23">
        <v>1106.4681839999998</v>
      </c>
      <c r="O93" s="23">
        <v>798.87077999999997</v>
      </c>
      <c r="P93" s="23">
        <v>1024.0443949999999</v>
      </c>
      <c r="Q93" s="23">
        <v>1177.492776</v>
      </c>
      <c r="R93" s="23">
        <v>2162.515132</v>
      </c>
      <c r="S93" s="23">
        <v>2225.4755759999998</v>
      </c>
      <c r="T93" s="23">
        <v>2955.1754469999996</v>
      </c>
      <c r="U93" s="23">
        <v>3091.7994880000001</v>
      </c>
      <c r="V93" s="23">
        <v>2505.6858149999998</v>
      </c>
      <c r="W93" s="23">
        <v>2775.1257030000002</v>
      </c>
    </row>
    <row r="94" spans="1:23">
      <c r="A94" s="27" t="s">
        <v>36</v>
      </c>
      <c r="B94" s="27" t="s">
        <v>72</v>
      </c>
      <c r="C94" s="23">
        <v>0.11749676797399977</v>
      </c>
      <c r="D94" s="23">
        <v>0.16034057818999989</v>
      </c>
      <c r="E94" s="23">
        <v>0.17421992507999989</v>
      </c>
      <c r="F94" s="23">
        <v>0.2332432326939998</v>
      </c>
      <c r="G94" s="23">
        <v>0.25738669515999879</v>
      </c>
      <c r="H94" s="23">
        <v>0.32237290435999993</v>
      </c>
      <c r="I94" s="23">
        <v>0.40850275349999898</v>
      </c>
      <c r="J94" s="23">
        <v>0.40258356581999999</v>
      </c>
      <c r="K94" s="23">
        <v>0.41576421902999983</v>
      </c>
      <c r="L94" s="23">
        <v>0.43328544942999991</v>
      </c>
      <c r="M94" s="23">
        <v>0.50664568769999996</v>
      </c>
      <c r="N94" s="23">
        <v>0.52267124710000012</v>
      </c>
      <c r="O94" s="23">
        <v>0.58033785686000006</v>
      </c>
      <c r="P94" s="23">
        <v>0.54302078107999896</v>
      </c>
      <c r="Q94" s="23">
        <v>0.55649464967999995</v>
      </c>
      <c r="R94" s="23">
        <v>0.55110829254999982</v>
      </c>
      <c r="S94" s="23">
        <v>0.49249095299999984</v>
      </c>
      <c r="T94" s="23">
        <v>0.46129615263999885</v>
      </c>
      <c r="U94" s="23">
        <v>0.42823423966999985</v>
      </c>
      <c r="V94" s="23">
        <v>0.40793151238000003</v>
      </c>
      <c r="W94" s="23">
        <v>0.37569418333999993</v>
      </c>
    </row>
    <row r="95" spans="1:23">
      <c r="A95" s="7"/>
      <c r="B95" s="7"/>
      <c r="C95" s="7"/>
      <c r="D95" s="7"/>
      <c r="E95" s="7"/>
      <c r="F95" s="7"/>
      <c r="G95" s="7"/>
      <c r="H95" s="7"/>
      <c r="I95" s="7"/>
      <c r="J95" s="7"/>
      <c r="K95" s="7"/>
      <c r="L95" s="7"/>
      <c r="M95" s="7"/>
      <c r="N95" s="7"/>
      <c r="O95" s="7"/>
      <c r="P95" s="7"/>
      <c r="Q95" s="7"/>
      <c r="R95" s="7"/>
      <c r="S95" s="7"/>
      <c r="T95" s="7"/>
      <c r="U95" s="7"/>
      <c r="V95" s="7"/>
      <c r="W95" s="7"/>
    </row>
    <row r="96" spans="1:23">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3">
      <c r="A97" s="27" t="s">
        <v>119</v>
      </c>
      <c r="B97" s="27" t="s">
        <v>66</v>
      </c>
      <c r="C97" s="23">
        <v>0</v>
      </c>
      <c r="D97" s="23">
        <v>0</v>
      </c>
      <c r="E97" s="23">
        <v>0</v>
      </c>
      <c r="F97" s="23">
        <v>0</v>
      </c>
      <c r="G97" s="23">
        <v>0</v>
      </c>
      <c r="H97" s="23">
        <v>0</v>
      </c>
      <c r="I97" s="23">
        <v>0</v>
      </c>
      <c r="J97" s="23">
        <v>0</v>
      </c>
      <c r="K97" s="23">
        <v>0</v>
      </c>
      <c r="L97" s="23">
        <v>0</v>
      </c>
      <c r="M97" s="23">
        <v>0</v>
      </c>
      <c r="N97" s="23">
        <v>0</v>
      </c>
      <c r="O97" s="23">
        <v>0</v>
      </c>
      <c r="P97" s="23">
        <v>0</v>
      </c>
      <c r="Q97" s="23">
        <v>0</v>
      </c>
      <c r="R97" s="23">
        <v>0</v>
      </c>
      <c r="S97" s="23">
        <v>0</v>
      </c>
      <c r="T97" s="23">
        <v>0</v>
      </c>
      <c r="U97" s="23">
        <v>0</v>
      </c>
      <c r="V97" s="23">
        <v>0</v>
      </c>
      <c r="W97" s="23">
        <v>0</v>
      </c>
    </row>
    <row r="98" spans="1:23">
      <c r="A98" s="27" t="s">
        <v>119</v>
      </c>
      <c r="B98" s="27" t="s">
        <v>68</v>
      </c>
      <c r="C98" s="23">
        <v>1156.01297</v>
      </c>
      <c r="D98" s="23">
        <v>1887.7555650000002</v>
      </c>
      <c r="E98" s="23">
        <v>968.33328000000006</v>
      </c>
      <c r="F98" s="23">
        <v>871.12446599999998</v>
      </c>
      <c r="G98" s="23">
        <v>118.32413579999999</v>
      </c>
      <c r="H98" s="23">
        <v>65.3243192999999</v>
      </c>
      <c r="I98" s="23">
        <v>142.37294740000002</v>
      </c>
      <c r="J98" s="23">
        <v>33.286343299999999</v>
      </c>
      <c r="K98" s="23">
        <v>721.03688499999998</v>
      </c>
      <c r="L98" s="23">
        <v>961.70805000000007</v>
      </c>
      <c r="M98" s="23">
        <v>1162.8238880000001</v>
      </c>
      <c r="N98" s="23">
        <v>433.38862399999994</v>
      </c>
      <c r="O98" s="23">
        <v>242.41721999999999</v>
      </c>
      <c r="P98" s="23">
        <v>352.94679500000007</v>
      </c>
      <c r="Q98" s="23">
        <v>388.83737600000006</v>
      </c>
      <c r="R98" s="23">
        <v>915.96933199999989</v>
      </c>
      <c r="S98" s="23">
        <v>623.33317599999998</v>
      </c>
      <c r="T98" s="23">
        <v>1125.6086469999998</v>
      </c>
      <c r="U98" s="23">
        <v>1398.9269880000002</v>
      </c>
      <c r="V98" s="23">
        <v>1192.5089150000001</v>
      </c>
      <c r="W98" s="23">
        <v>1341.187103</v>
      </c>
    </row>
    <row r="99" spans="1:23">
      <c r="A99" s="27" t="s">
        <v>119</v>
      </c>
      <c r="B99" s="27" t="s">
        <v>72</v>
      </c>
      <c r="C99" s="23">
        <v>5.9354950299999987E-2</v>
      </c>
      <c r="D99" s="23">
        <v>7.3659477000000001E-2</v>
      </c>
      <c r="E99" s="23">
        <v>7.0943927599999998E-2</v>
      </c>
      <c r="F99" s="23">
        <v>9.0356429500000002E-2</v>
      </c>
      <c r="G99" s="23">
        <v>0.105932230599999</v>
      </c>
      <c r="H99" s="23">
        <v>0.13836652000000002</v>
      </c>
      <c r="I99" s="23">
        <v>0.16426114459999899</v>
      </c>
      <c r="J99" s="23">
        <v>0.15771058900000001</v>
      </c>
      <c r="K99" s="23">
        <v>0.15322515259999997</v>
      </c>
      <c r="L99" s="23">
        <v>0.16401454940000001</v>
      </c>
      <c r="M99" s="23">
        <v>0.1857344826</v>
      </c>
      <c r="N99" s="23">
        <v>0.19573695500000002</v>
      </c>
      <c r="O99" s="23">
        <v>0.21886277700000004</v>
      </c>
      <c r="P99" s="23">
        <v>0.19840367849999999</v>
      </c>
      <c r="Q99" s="23">
        <v>0.191985932</v>
      </c>
      <c r="R99" s="23">
        <v>0.20875667399999998</v>
      </c>
      <c r="S99" s="23">
        <v>0.18905415259999997</v>
      </c>
      <c r="T99" s="23">
        <v>0.17050333049999999</v>
      </c>
      <c r="U99" s="23">
        <v>0.15656065029999999</v>
      </c>
      <c r="V99" s="23">
        <v>0.15448937340000002</v>
      </c>
      <c r="W99" s="23">
        <v>0.14000030899999999</v>
      </c>
    </row>
    <row r="100" spans="1:23">
      <c r="A100" s="7"/>
      <c r="B100" s="7"/>
      <c r="C100" s="7"/>
      <c r="D100" s="7"/>
      <c r="E100" s="7"/>
      <c r="F100" s="7"/>
      <c r="G100" s="7"/>
      <c r="H100" s="7"/>
      <c r="I100" s="7"/>
      <c r="J100" s="7"/>
      <c r="K100" s="7"/>
      <c r="L100" s="7"/>
      <c r="M100" s="7"/>
      <c r="N100" s="7"/>
      <c r="O100" s="7"/>
      <c r="P100" s="7"/>
      <c r="Q100" s="7"/>
      <c r="R100" s="7"/>
      <c r="S100" s="7"/>
      <c r="T100" s="7"/>
      <c r="U100" s="7"/>
      <c r="V100" s="7"/>
      <c r="W100" s="7"/>
    </row>
    <row r="101" spans="1:23">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3">
      <c r="A102" s="27" t="s">
        <v>120</v>
      </c>
      <c r="B102" s="27" t="s">
        <v>66</v>
      </c>
      <c r="C102" s="23">
        <v>0.27768875000000004</v>
      </c>
      <c r="D102" s="23">
        <v>0.26283162999999898</v>
      </c>
      <c r="E102" s="23">
        <v>0.23513654</v>
      </c>
      <c r="F102" s="23">
        <v>0.21267698999999998</v>
      </c>
      <c r="G102" s="23">
        <v>0.18065941000000002</v>
      </c>
      <c r="H102" s="23">
        <v>0.17415011999999999</v>
      </c>
      <c r="I102" s="23">
        <v>0.15936612999999999</v>
      </c>
      <c r="J102" s="23">
        <v>0.16997141999999998</v>
      </c>
      <c r="K102" s="23">
        <v>0.14631897000000002</v>
      </c>
      <c r="L102" s="23">
        <v>0.13964473000000002</v>
      </c>
      <c r="M102" s="23">
        <v>0.13281602000000001</v>
      </c>
      <c r="N102" s="23">
        <v>0.12039701</v>
      </c>
      <c r="O102" s="23">
        <v>0.11154858400000001</v>
      </c>
      <c r="P102" s="23">
        <v>9.7630140000000004E-2</v>
      </c>
      <c r="Q102" s="23">
        <v>0.11163640999999999</v>
      </c>
      <c r="R102" s="23">
        <v>0.10268487500000001</v>
      </c>
      <c r="S102" s="23">
        <v>9.4695853999999996E-2</v>
      </c>
      <c r="T102" s="23">
        <v>8.8294540000000005E-2</v>
      </c>
      <c r="U102" s="23">
        <v>8.270371E-2</v>
      </c>
      <c r="V102" s="23">
        <v>7.4854889999999993E-2</v>
      </c>
      <c r="W102" s="23">
        <v>6.7127709999999993E-2</v>
      </c>
    </row>
    <row r="103" spans="1:23">
      <c r="A103" s="27" t="s">
        <v>120</v>
      </c>
      <c r="B103" s="27" t="s">
        <v>68</v>
      </c>
      <c r="C103" s="23">
        <v>323.2439</v>
      </c>
      <c r="D103" s="23">
        <v>469.92265999999995</v>
      </c>
      <c r="E103" s="23">
        <v>150.89442000000003</v>
      </c>
      <c r="F103" s="23">
        <v>239.61616000000001</v>
      </c>
      <c r="G103" s="23">
        <v>14.518145000000001</v>
      </c>
      <c r="H103" s="23">
        <v>42.154405999999902</v>
      </c>
      <c r="I103" s="23">
        <v>93.346009999999993</v>
      </c>
      <c r="J103" s="23">
        <v>37.585926000000001</v>
      </c>
      <c r="K103" s="23">
        <v>464.06459999999998</v>
      </c>
      <c r="L103" s="23">
        <v>712.73856000000001</v>
      </c>
      <c r="M103" s="23">
        <v>766.90049999999997</v>
      </c>
      <c r="N103" s="23">
        <v>673.07956000000001</v>
      </c>
      <c r="O103" s="23">
        <v>556.45356000000004</v>
      </c>
      <c r="P103" s="23">
        <v>671.09759999999994</v>
      </c>
      <c r="Q103" s="23">
        <v>788.65539999999999</v>
      </c>
      <c r="R103" s="23">
        <v>1246.5458000000001</v>
      </c>
      <c r="S103" s="23">
        <v>1602.1424</v>
      </c>
      <c r="T103" s="23">
        <v>1829.5668000000001</v>
      </c>
      <c r="U103" s="23">
        <v>1692.8724999999999</v>
      </c>
      <c r="V103" s="23">
        <v>1313.1768999999999</v>
      </c>
      <c r="W103" s="23">
        <v>1433.9386000000002</v>
      </c>
    </row>
    <row r="104" spans="1:23">
      <c r="A104" s="27" t="s">
        <v>120</v>
      </c>
      <c r="B104" s="27" t="s">
        <v>72</v>
      </c>
      <c r="C104" s="23">
        <v>1.6850703199999904E-2</v>
      </c>
      <c r="D104" s="23">
        <v>1.9534683399999989E-2</v>
      </c>
      <c r="E104" s="23">
        <v>2.1713744699999989E-2</v>
      </c>
      <c r="F104" s="23">
        <v>2.671428419999989E-2</v>
      </c>
      <c r="G104" s="23">
        <v>3.5043919999999902E-2</v>
      </c>
      <c r="H104" s="23">
        <v>4.2636020999999989E-2</v>
      </c>
      <c r="I104" s="23">
        <v>5.2582660000000003E-2</v>
      </c>
      <c r="J104" s="23">
        <v>5.5910254999999902E-2</v>
      </c>
      <c r="K104" s="23">
        <v>5.7599846399999995E-2</v>
      </c>
      <c r="L104" s="23">
        <v>5.6246417899999901E-2</v>
      </c>
      <c r="M104" s="23">
        <v>7.0330735299999989E-2</v>
      </c>
      <c r="N104" s="23">
        <v>7.3875676799999998E-2</v>
      </c>
      <c r="O104" s="23">
        <v>7.7367575999999993E-2</v>
      </c>
      <c r="P104" s="23">
        <v>7.2679449000000007E-2</v>
      </c>
      <c r="Q104" s="23">
        <v>8.9606084799999999E-2</v>
      </c>
      <c r="R104" s="23">
        <v>8.3841834799999987E-2</v>
      </c>
      <c r="S104" s="23">
        <v>8.4767474300000006E-2</v>
      </c>
      <c r="T104" s="23">
        <v>7.9803764699999891E-2</v>
      </c>
      <c r="U104" s="23">
        <v>7.6746313399999905E-2</v>
      </c>
      <c r="V104" s="23">
        <v>7.0717373700000002E-2</v>
      </c>
      <c r="W104" s="23">
        <v>6.2974069199999996E-2</v>
      </c>
    </row>
    <row r="105" spans="1:23">
      <c r="A105" s="7"/>
      <c r="B105" s="7"/>
      <c r="C105" s="7"/>
      <c r="D105" s="7"/>
      <c r="E105" s="7"/>
      <c r="F105" s="7"/>
      <c r="G105" s="7"/>
      <c r="H105" s="7"/>
      <c r="I105" s="7"/>
      <c r="J105" s="7"/>
      <c r="K105" s="7"/>
      <c r="L105" s="7"/>
      <c r="M105" s="7"/>
      <c r="N105" s="7"/>
      <c r="O105" s="7"/>
      <c r="P105" s="7"/>
      <c r="Q105" s="7"/>
      <c r="R105" s="7"/>
      <c r="S105" s="7"/>
      <c r="T105" s="7"/>
      <c r="U105" s="7"/>
      <c r="V105" s="7"/>
      <c r="W105" s="7"/>
    </row>
    <row r="106" spans="1:23">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3">
      <c r="A107" s="27" t="s">
        <v>121</v>
      </c>
      <c r="B107" s="27" t="s">
        <v>66</v>
      </c>
      <c r="C107" s="23">
        <v>0.22944090899999989</v>
      </c>
      <c r="D107" s="23">
        <v>0.24893511899999998</v>
      </c>
      <c r="E107" s="23">
        <v>0.22257090499999899</v>
      </c>
      <c r="F107" s="23">
        <v>0.33472482999999997</v>
      </c>
      <c r="G107" s="23">
        <v>0.20265021000000003</v>
      </c>
      <c r="H107" s="23">
        <v>0.22147154599999999</v>
      </c>
      <c r="I107" s="23">
        <v>0.29816784400000002</v>
      </c>
      <c r="J107" s="23">
        <v>0.24967621000000001</v>
      </c>
      <c r="K107" s="23">
        <v>0.23701818299999999</v>
      </c>
      <c r="L107" s="23">
        <v>0.22758497999999999</v>
      </c>
      <c r="M107" s="23">
        <v>0.21736320099999898</v>
      </c>
      <c r="N107" s="23">
        <v>0.20053642999999999</v>
      </c>
      <c r="O107" s="23">
        <v>4.0617725E-2</v>
      </c>
      <c r="P107" s="23">
        <v>3.6326209999999894E-2</v>
      </c>
      <c r="Q107" s="23">
        <v>3.4461390000000001E-2</v>
      </c>
      <c r="R107" s="23">
        <v>3.1908207000000001E-2</v>
      </c>
      <c r="S107" s="23">
        <v>1.8675616999999999E-2</v>
      </c>
      <c r="T107" s="23">
        <v>1.7523907000000002E-2</v>
      </c>
      <c r="U107" s="23">
        <v>1.7114090000000002E-2</v>
      </c>
      <c r="V107" s="23">
        <v>1.3563895000000001E-2</v>
      </c>
      <c r="W107" s="23">
        <v>1.3419307E-2</v>
      </c>
    </row>
    <row r="108" spans="1:23">
      <c r="A108" s="27" t="s">
        <v>121</v>
      </c>
      <c r="B108" s="27" t="s">
        <v>68</v>
      </c>
      <c r="C108" s="23">
        <v>0</v>
      </c>
      <c r="D108" s="23">
        <v>0</v>
      </c>
      <c r="E108" s="23">
        <v>0</v>
      </c>
      <c r="F108" s="23">
        <v>0</v>
      </c>
      <c r="G108" s="23">
        <v>0</v>
      </c>
      <c r="H108" s="23">
        <v>0</v>
      </c>
      <c r="I108" s="23">
        <v>0</v>
      </c>
      <c r="J108" s="23">
        <v>0</v>
      </c>
      <c r="K108" s="23">
        <v>0</v>
      </c>
      <c r="L108" s="23">
        <v>0</v>
      </c>
      <c r="M108" s="23">
        <v>0</v>
      </c>
      <c r="N108" s="23">
        <v>0</v>
      </c>
      <c r="O108" s="23">
        <v>0</v>
      </c>
      <c r="P108" s="23">
        <v>0</v>
      </c>
      <c r="Q108" s="23">
        <v>0</v>
      </c>
      <c r="R108" s="23">
        <v>0</v>
      </c>
      <c r="S108" s="23">
        <v>0</v>
      </c>
      <c r="T108" s="23">
        <v>0</v>
      </c>
      <c r="U108" s="23">
        <v>0</v>
      </c>
      <c r="V108" s="23">
        <v>0</v>
      </c>
      <c r="W108" s="23">
        <v>0</v>
      </c>
    </row>
    <row r="109" spans="1:23">
      <c r="A109" s="27" t="s">
        <v>121</v>
      </c>
      <c r="B109" s="27" t="s">
        <v>72</v>
      </c>
      <c r="C109" s="23">
        <v>1.6023616300000001E-2</v>
      </c>
      <c r="D109" s="23">
        <v>2.5522817599999897E-2</v>
      </c>
      <c r="E109" s="23">
        <v>2.7452200699999891E-2</v>
      </c>
      <c r="F109" s="23">
        <v>5.5317324100000002E-2</v>
      </c>
      <c r="G109" s="23">
        <v>4.5905463599999995E-2</v>
      </c>
      <c r="H109" s="23">
        <v>5.9944139799999893E-2</v>
      </c>
      <c r="I109" s="23">
        <v>0.10130218199999999</v>
      </c>
      <c r="J109" s="23">
        <v>9.9569374400000007E-2</v>
      </c>
      <c r="K109" s="23">
        <v>0.11137414299999999</v>
      </c>
      <c r="L109" s="23">
        <v>0.11708251</v>
      </c>
      <c r="M109" s="23">
        <v>0.15284030469999998</v>
      </c>
      <c r="N109" s="23">
        <v>0.16046998100000001</v>
      </c>
      <c r="O109" s="23">
        <v>0.18797497300000002</v>
      </c>
      <c r="P109" s="23">
        <v>0.18040574099999901</v>
      </c>
      <c r="Q109" s="23">
        <v>0.18315387199999997</v>
      </c>
      <c r="R109" s="23">
        <v>0.173720607</v>
      </c>
      <c r="S109" s="23">
        <v>0.14442259599999999</v>
      </c>
      <c r="T109" s="23">
        <v>0.14122914749999899</v>
      </c>
      <c r="U109" s="23">
        <v>0.12953837169999999</v>
      </c>
      <c r="V109" s="23">
        <v>0.12235452870000001</v>
      </c>
      <c r="W109" s="23">
        <v>0.11586285799999999</v>
      </c>
    </row>
    <row r="110" spans="1:23">
      <c r="A110" s="7"/>
      <c r="B110" s="7"/>
      <c r="C110" s="7"/>
      <c r="D110" s="7"/>
      <c r="E110" s="7"/>
      <c r="F110" s="7"/>
      <c r="G110" s="7"/>
      <c r="H110" s="7"/>
      <c r="I110" s="7"/>
      <c r="J110" s="7"/>
      <c r="K110" s="7"/>
      <c r="L110" s="7"/>
      <c r="M110" s="7"/>
      <c r="N110" s="7"/>
      <c r="O110" s="7"/>
      <c r="P110" s="7"/>
      <c r="Q110" s="7"/>
      <c r="R110" s="7"/>
      <c r="S110" s="7"/>
      <c r="T110" s="7"/>
      <c r="U110" s="7"/>
      <c r="V110" s="7"/>
      <c r="W110" s="7"/>
    </row>
    <row r="111" spans="1:23">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3">
      <c r="A112" s="27" t="s">
        <v>122</v>
      </c>
      <c r="B112" s="27" t="s">
        <v>66</v>
      </c>
      <c r="C112" s="23">
        <v>0.88630685999999992</v>
      </c>
      <c r="D112" s="23">
        <v>0.87248376599999999</v>
      </c>
      <c r="E112" s="23">
        <v>0.92849700600000007</v>
      </c>
      <c r="F112" s="23">
        <v>0.8713498340000001</v>
      </c>
      <c r="G112" s="23">
        <v>0.80304875600000003</v>
      </c>
      <c r="H112" s="23">
        <v>0.75950199299999999</v>
      </c>
      <c r="I112" s="23">
        <v>0.73030621499999904</v>
      </c>
      <c r="J112" s="23">
        <v>0.62191376799999798</v>
      </c>
      <c r="K112" s="23">
        <v>0.56653191799999902</v>
      </c>
      <c r="L112" s="23">
        <v>0.5417893800000001</v>
      </c>
      <c r="M112" s="23">
        <v>0.51587635499999995</v>
      </c>
      <c r="N112" s="23">
        <v>0.46683578999999997</v>
      </c>
      <c r="O112" s="23">
        <v>0.45700392600000006</v>
      </c>
      <c r="P112" s="23">
        <v>0.32440994000000001</v>
      </c>
      <c r="Q112" s="23">
        <v>0.28459506000000001</v>
      </c>
      <c r="R112" s="23">
        <v>0.22599316</v>
      </c>
      <c r="S112" s="23">
        <v>0.18982963999999899</v>
      </c>
      <c r="T112" s="23">
        <v>0.18171784999999999</v>
      </c>
      <c r="U112" s="23">
        <v>0.16854766999999898</v>
      </c>
      <c r="V112" s="23">
        <v>0.13603103999999999</v>
      </c>
      <c r="W112" s="23">
        <v>0.13461597</v>
      </c>
    </row>
    <row r="113" spans="1:23">
      <c r="A113" s="27" t="s">
        <v>122</v>
      </c>
      <c r="B113" s="27" t="s">
        <v>68</v>
      </c>
      <c r="C113" s="23">
        <v>0</v>
      </c>
      <c r="D113" s="23">
        <v>0</v>
      </c>
      <c r="E113" s="23">
        <v>0</v>
      </c>
      <c r="F113" s="23">
        <v>0</v>
      </c>
      <c r="G113" s="23">
        <v>0</v>
      </c>
      <c r="H113" s="23">
        <v>0</v>
      </c>
      <c r="I113" s="23">
        <v>0</v>
      </c>
      <c r="J113" s="23">
        <v>0</v>
      </c>
      <c r="K113" s="23">
        <v>0</v>
      </c>
      <c r="L113" s="23">
        <v>0</v>
      </c>
      <c r="M113" s="23">
        <v>0</v>
      </c>
      <c r="N113" s="23">
        <v>0</v>
      </c>
      <c r="O113" s="23">
        <v>0</v>
      </c>
      <c r="P113" s="23">
        <v>0</v>
      </c>
      <c r="Q113" s="23">
        <v>0</v>
      </c>
      <c r="R113" s="23">
        <v>0</v>
      </c>
      <c r="S113" s="23">
        <v>0</v>
      </c>
      <c r="T113" s="23">
        <v>0</v>
      </c>
      <c r="U113" s="23">
        <v>0</v>
      </c>
      <c r="V113" s="23">
        <v>0</v>
      </c>
      <c r="W113" s="23">
        <v>0</v>
      </c>
    </row>
    <row r="114" spans="1:23">
      <c r="A114" s="27" t="s">
        <v>122</v>
      </c>
      <c r="B114" s="27" t="s">
        <v>72</v>
      </c>
      <c r="C114" s="23">
        <v>2.4445947899999897E-2</v>
      </c>
      <c r="D114" s="23">
        <v>4.0081531199999999E-2</v>
      </c>
      <c r="E114" s="23">
        <v>5.2660221899999998E-2</v>
      </c>
      <c r="F114" s="23">
        <v>5.96639445999999E-2</v>
      </c>
      <c r="G114" s="23">
        <v>6.7713955499999895E-2</v>
      </c>
      <c r="H114" s="23">
        <v>7.6842933000000002E-2</v>
      </c>
      <c r="I114" s="23">
        <v>8.4168989999999999E-2</v>
      </c>
      <c r="J114" s="23">
        <v>8.2703862200000006E-2</v>
      </c>
      <c r="K114" s="23">
        <v>8.6557760599999908E-2</v>
      </c>
      <c r="L114" s="23">
        <v>8.8958690699999995E-2</v>
      </c>
      <c r="M114" s="23">
        <v>8.8841461199999999E-2</v>
      </c>
      <c r="N114" s="23">
        <v>8.4014347599999997E-2</v>
      </c>
      <c r="O114" s="23">
        <v>8.8095566200000003E-2</v>
      </c>
      <c r="P114" s="23">
        <v>8.4005233299999982E-2</v>
      </c>
      <c r="Q114" s="23">
        <v>8.4812272000000008E-2</v>
      </c>
      <c r="R114" s="23">
        <v>7.8071148599999904E-2</v>
      </c>
      <c r="S114" s="23">
        <v>6.8432102499999897E-2</v>
      </c>
      <c r="T114" s="23">
        <v>6.3751784199999995E-2</v>
      </c>
      <c r="U114" s="23">
        <v>5.9937973999999991E-2</v>
      </c>
      <c r="V114" s="23">
        <v>5.5336523299999996E-2</v>
      </c>
      <c r="W114" s="23">
        <v>5.21648132E-2</v>
      </c>
    </row>
    <row r="115" spans="1:23">
      <c r="A115" s="7"/>
      <c r="B115" s="7"/>
      <c r="C115" s="7"/>
      <c r="D115" s="7"/>
      <c r="E115" s="7"/>
      <c r="F115" s="7"/>
      <c r="G115" s="7"/>
      <c r="H115" s="7"/>
      <c r="I115" s="7"/>
      <c r="J115" s="7"/>
      <c r="K115" s="7"/>
      <c r="L115" s="7"/>
      <c r="M115" s="7"/>
      <c r="N115" s="7"/>
      <c r="O115" s="7"/>
      <c r="P115" s="7"/>
      <c r="Q115" s="7"/>
      <c r="R115" s="7"/>
      <c r="S115" s="7"/>
      <c r="T115" s="7"/>
      <c r="U115" s="7"/>
      <c r="V115" s="7"/>
      <c r="W115" s="7"/>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0</v>
      </c>
      <c r="D117" s="23">
        <v>0</v>
      </c>
      <c r="E117" s="23">
        <v>0</v>
      </c>
      <c r="F117" s="23">
        <v>0</v>
      </c>
      <c r="G117" s="23">
        <v>0</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row>
    <row r="118" spans="1:23">
      <c r="A118" s="27" t="s">
        <v>123</v>
      </c>
      <c r="B118" s="27" t="s">
        <v>68</v>
      </c>
      <c r="C118" s="23">
        <v>0</v>
      </c>
      <c r="D118" s="23">
        <v>0</v>
      </c>
      <c r="E118" s="23">
        <v>0</v>
      </c>
      <c r="F118" s="23">
        <v>0</v>
      </c>
      <c r="G118" s="23">
        <v>0</v>
      </c>
      <c r="H118" s="23">
        <v>0</v>
      </c>
      <c r="I118" s="23">
        <v>0</v>
      </c>
      <c r="J118" s="23">
        <v>0</v>
      </c>
      <c r="K118" s="23">
        <v>0</v>
      </c>
      <c r="L118" s="23">
        <v>0</v>
      </c>
      <c r="M118" s="23">
        <v>0</v>
      </c>
      <c r="N118" s="23">
        <v>0</v>
      </c>
      <c r="O118" s="23">
        <v>0</v>
      </c>
      <c r="P118" s="23">
        <v>0</v>
      </c>
      <c r="Q118" s="23">
        <v>0</v>
      </c>
      <c r="R118" s="23">
        <v>0</v>
      </c>
      <c r="S118" s="23">
        <v>0</v>
      </c>
      <c r="T118" s="23">
        <v>0</v>
      </c>
      <c r="U118" s="23">
        <v>0</v>
      </c>
      <c r="V118" s="23">
        <v>0</v>
      </c>
      <c r="W118" s="23">
        <v>0</v>
      </c>
    </row>
    <row r="119" spans="1:23">
      <c r="A119" s="27" t="s">
        <v>123</v>
      </c>
      <c r="B119" s="27" t="s">
        <v>72</v>
      </c>
      <c r="C119" s="23">
        <v>8.2155027399999901E-4</v>
      </c>
      <c r="D119" s="23">
        <v>1.5420689899999999E-3</v>
      </c>
      <c r="E119" s="23">
        <v>1.44983018E-3</v>
      </c>
      <c r="F119" s="23">
        <v>1.1912502939999999E-3</v>
      </c>
      <c r="G119" s="23">
        <v>2.7911254599999897E-3</v>
      </c>
      <c r="H119" s="23">
        <v>4.5832905599999998E-3</v>
      </c>
      <c r="I119" s="23">
        <v>6.1877769000000006E-3</v>
      </c>
      <c r="J119" s="23">
        <v>6.6894852200000002E-3</v>
      </c>
      <c r="K119" s="23">
        <v>7.0073164299999909E-3</v>
      </c>
      <c r="L119" s="23">
        <v>6.9832814300000001E-3</v>
      </c>
      <c r="M119" s="23">
        <v>8.8987039000000007E-3</v>
      </c>
      <c r="N119" s="23">
        <v>8.5742866999999993E-3</v>
      </c>
      <c r="O119" s="23">
        <v>8.0369646600000014E-3</v>
      </c>
      <c r="P119" s="23">
        <v>7.5266792799999994E-3</v>
      </c>
      <c r="Q119" s="23">
        <v>6.9364888800000002E-3</v>
      </c>
      <c r="R119" s="23">
        <v>6.7180281500000003E-3</v>
      </c>
      <c r="S119" s="23">
        <v>5.8146275999999995E-3</v>
      </c>
      <c r="T119" s="23">
        <v>6.0081257400000001E-3</v>
      </c>
      <c r="U119" s="23">
        <v>5.4509302699999995E-3</v>
      </c>
      <c r="V119" s="23">
        <v>5.0337132799999993E-3</v>
      </c>
      <c r="W119" s="23">
        <v>4.69213394E-3</v>
      </c>
    </row>
    <row r="121" spans="1:23" collapsed="1"/>
    <row r="122" spans="1:23">
      <c r="A122" s="7" t="s">
        <v>93</v>
      </c>
    </row>
  </sheetData>
  <sheetProtection algorithmName="SHA-512" hashValue="QDpx9X9nGJ2CNiGXVQ6IFgSOnKIjhjc2xMNz9JYh1Gonu0nc2E/Ga966En8WK08BDyTmQD/JGfJBdbyDj/VWZQ==" saltValue="8G/13E6qoTU0oADjMsWFdA=="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57E188"/>
  </sheetPr>
  <dimension ref="A1:W90"/>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131</v>
      </c>
      <c r="B1" s="17"/>
      <c r="C1" s="17"/>
      <c r="D1" s="17"/>
      <c r="E1" s="17"/>
      <c r="F1" s="17"/>
      <c r="G1" s="17"/>
      <c r="H1" s="17"/>
      <c r="I1" s="17"/>
      <c r="J1" s="17"/>
      <c r="K1" s="17"/>
      <c r="L1" s="17"/>
      <c r="M1" s="17"/>
      <c r="N1" s="17"/>
      <c r="O1" s="17"/>
      <c r="P1" s="17"/>
      <c r="Q1" s="17"/>
      <c r="R1" s="17"/>
      <c r="S1" s="17"/>
      <c r="T1" s="17"/>
      <c r="U1" s="17"/>
      <c r="V1" s="17"/>
      <c r="W1" s="17"/>
    </row>
    <row r="2" spans="1:23">
      <c r="A2" s="26" t="s">
        <v>26</v>
      </c>
      <c r="B2" s="30" t="s">
        <v>132</v>
      </c>
      <c r="C2" s="30"/>
      <c r="D2" s="30"/>
      <c r="E2" s="30"/>
      <c r="F2" s="30"/>
      <c r="G2" s="30"/>
      <c r="H2" s="30"/>
      <c r="I2" s="30"/>
      <c r="J2" s="30"/>
      <c r="K2" s="30"/>
      <c r="L2" s="30"/>
      <c r="M2" s="30"/>
      <c r="N2" s="30"/>
      <c r="O2" s="30"/>
      <c r="P2" s="30"/>
      <c r="Q2" s="30"/>
      <c r="R2" s="30"/>
      <c r="S2" s="30"/>
      <c r="T2" s="30"/>
      <c r="U2" s="30"/>
      <c r="V2" s="30"/>
      <c r="W2" s="30"/>
    </row>
    <row r="3" spans="1:23">
      <c r="B3" s="30"/>
      <c r="C3" s="30"/>
      <c r="D3" s="30"/>
      <c r="E3" s="30"/>
      <c r="F3" s="30"/>
      <c r="G3" s="30"/>
      <c r="H3" s="30"/>
      <c r="I3" s="30"/>
      <c r="J3" s="30"/>
      <c r="K3" s="30"/>
      <c r="L3" s="30"/>
      <c r="M3" s="30"/>
      <c r="N3" s="30"/>
      <c r="O3" s="30"/>
      <c r="P3" s="30"/>
      <c r="Q3" s="30"/>
      <c r="R3" s="30"/>
      <c r="S3" s="30"/>
      <c r="T3" s="30"/>
      <c r="U3" s="30"/>
      <c r="V3" s="30"/>
      <c r="W3" s="30"/>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0</v>
      </c>
      <c r="D6" s="23">
        <v>-19933.7702456101</v>
      </c>
      <c r="E6" s="23">
        <v>-74091.942256263996</v>
      </c>
      <c r="F6" s="23">
        <v>-68472.483123386803</v>
      </c>
      <c r="G6" s="23">
        <v>-63459.205646576796</v>
      </c>
      <c r="H6" s="23">
        <v>-58812.980011806801</v>
      </c>
      <c r="I6" s="23">
        <v>-54650.573690559999</v>
      </c>
      <c r="J6" s="23">
        <v>-68182.605294460853</v>
      </c>
      <c r="K6" s="23">
        <v>-94083.710005878078</v>
      </c>
      <c r="L6" s="23">
        <v>-87195.28238076561</v>
      </c>
      <c r="M6" s="23">
        <v>-81024.158345021278</v>
      </c>
      <c r="N6" s="23">
        <v>-119210.15706051599</v>
      </c>
      <c r="O6" s="23">
        <v>-84587.885060764063</v>
      </c>
      <c r="P6" s="23">
        <v>-78394.703221251169</v>
      </c>
      <c r="Q6" s="23">
        <v>294051.76436432521</v>
      </c>
      <c r="R6" s="23">
        <v>-8337.3978570233085</v>
      </c>
      <c r="S6" s="23">
        <v>-14048.90654228528</v>
      </c>
      <c r="T6" s="23">
        <v>-67099.794996389755</v>
      </c>
      <c r="U6" s="23">
        <v>-47876.190062931171</v>
      </c>
      <c r="V6" s="23">
        <v>-44245.049006242654</v>
      </c>
      <c r="W6" s="23">
        <v>-41005.605984384674</v>
      </c>
    </row>
    <row r="7" spans="1:23">
      <c r="A7" s="27" t="s">
        <v>36</v>
      </c>
      <c r="B7" s="27" t="s">
        <v>67</v>
      </c>
      <c r="C7" s="23">
        <v>0</v>
      </c>
      <c r="D7" s="23">
        <v>0</v>
      </c>
      <c r="E7" s="23">
        <v>0</v>
      </c>
      <c r="F7" s="23">
        <v>0</v>
      </c>
      <c r="G7" s="23">
        <v>0</v>
      </c>
      <c r="H7" s="23">
        <v>0</v>
      </c>
      <c r="I7" s="23">
        <v>0</v>
      </c>
      <c r="J7" s="23">
        <v>0</v>
      </c>
      <c r="K7" s="23">
        <v>-23284.398644410201</v>
      </c>
      <c r="L7" s="23">
        <v>-43159.216993598595</v>
      </c>
      <c r="M7" s="23">
        <v>-41843.641540481301</v>
      </c>
      <c r="N7" s="23">
        <v>1179.4476081165001</v>
      </c>
      <c r="O7" s="23">
        <v>-48140.757393775297</v>
      </c>
      <c r="P7" s="23">
        <v>-44616.086405520204</v>
      </c>
      <c r="Q7" s="23">
        <v>-41458.445353385796</v>
      </c>
      <c r="R7" s="23">
        <v>-38314.054313261797</v>
      </c>
      <c r="S7" s="23">
        <v>-35508.8546655752</v>
      </c>
      <c r="T7" s="23">
        <v>-32909.040357666192</v>
      </c>
      <c r="U7" s="23">
        <v>-19670.254049467869</v>
      </c>
      <c r="V7" s="23">
        <v>-8096.1204957191003</v>
      </c>
      <c r="W7" s="23">
        <v>0</v>
      </c>
    </row>
    <row r="8" spans="1:23">
      <c r="A8" s="27" t="s">
        <v>36</v>
      </c>
      <c r="B8" s="27" t="s">
        <v>18</v>
      </c>
      <c r="C8" s="23">
        <v>2.4837640037748095E-5</v>
      </c>
      <c r="D8" s="23">
        <v>2.3019128780401508E-5</v>
      </c>
      <c r="E8" s="23">
        <v>2.2356270069255588E-5</v>
      </c>
      <c r="F8" s="23">
        <v>2.0660672110934659E-5</v>
      </c>
      <c r="G8" s="23">
        <v>1.9147981502608739E-5</v>
      </c>
      <c r="H8" s="23">
        <v>1.7746043964862078E-5</v>
      </c>
      <c r="I8" s="23">
        <v>1.6490092547987089E-5</v>
      </c>
      <c r="J8" s="23">
        <v>1.5239411322081641E-5</v>
      </c>
      <c r="K8" s="23">
        <v>1.4731929575772191E-5</v>
      </c>
      <c r="L8" s="23">
        <v>1.4766318413071242E-5</v>
      </c>
      <c r="M8" s="23">
        <v>1.4740263726449731E-5</v>
      </c>
      <c r="N8" s="23">
        <v>1.685281614404502E-5</v>
      </c>
      <c r="O8" s="23">
        <v>1.8746439383581642E-5</v>
      </c>
      <c r="P8" s="23">
        <v>1.82205688767282E-5</v>
      </c>
      <c r="Q8" s="23">
        <v>2.4694004995550758E-5</v>
      </c>
      <c r="R8" s="23">
        <v>3.0829784815897016E-5</v>
      </c>
      <c r="S8" s="23">
        <v>4.7304087818456628E-5</v>
      </c>
      <c r="T8" s="23">
        <v>4.4489031111529172E-5</v>
      </c>
      <c r="U8" s="23">
        <v>4.1919156067094391E-5</v>
      </c>
      <c r="V8" s="23">
        <v>4.9532075872990426E-5</v>
      </c>
      <c r="W8" s="23">
        <v>4.6208912656386238E-5</v>
      </c>
    </row>
    <row r="9" spans="1:23">
      <c r="A9" s="27" t="s">
        <v>36</v>
      </c>
      <c r="B9" s="27" t="s">
        <v>28</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row>
    <row r="10" spans="1:23">
      <c r="A10" s="27" t="s">
        <v>36</v>
      </c>
      <c r="B10" s="27" t="s">
        <v>62</v>
      </c>
      <c r="C10" s="23">
        <v>1.208025879654256E-5</v>
      </c>
      <c r="D10" s="23">
        <v>1.119579124729931E-5</v>
      </c>
      <c r="E10" s="23">
        <v>1.0403424796053931E-5</v>
      </c>
      <c r="F10" s="23">
        <v>9.6143832524919301E-6</v>
      </c>
      <c r="G10" s="23">
        <v>8.910457108521361E-6</v>
      </c>
      <c r="H10" s="23">
        <v>8.2580695815532703E-6</v>
      </c>
      <c r="I10" s="23">
        <v>7.6736162683449599E-6</v>
      </c>
      <c r="J10" s="23">
        <v>7.0916154230681207E-6</v>
      </c>
      <c r="K10" s="23">
        <v>6.5723961067392506E-6</v>
      </c>
      <c r="L10" s="23">
        <v>7.0188002349376911E-6</v>
      </c>
      <c r="M10" s="23">
        <v>7.4494675659466402E-6</v>
      </c>
      <c r="N10" s="23">
        <v>7.8711660013272808E-6</v>
      </c>
      <c r="O10" s="23">
        <v>8.6815823257920793E-6</v>
      </c>
      <c r="P10" s="23">
        <v>8.7837699741192794E-6</v>
      </c>
      <c r="Q10" s="23">
        <v>1.305530481496186E-5</v>
      </c>
      <c r="R10" s="23">
        <v>2.498125494027709E-5</v>
      </c>
      <c r="S10" s="23">
        <v>3.2744502262773253E-5</v>
      </c>
      <c r="T10" s="23">
        <v>3.053163773980012E-5</v>
      </c>
      <c r="U10" s="23">
        <v>2.855691774721064E-5</v>
      </c>
      <c r="V10" s="23">
        <v>195.04379528476517</v>
      </c>
      <c r="W10" s="23">
        <v>180.7634799185164</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1.3040221545001993E-3</v>
      </c>
      <c r="D12" s="23">
        <v>1.2253169930421318E-3</v>
      </c>
      <c r="E12" s="23">
        <v>3730.2436291955223</v>
      </c>
      <c r="F12" s="23">
        <v>6894.6558099246813</v>
      </c>
      <c r="G12" s="23">
        <v>9588.1481439890722</v>
      </c>
      <c r="H12" s="23">
        <v>11900.379451009596</v>
      </c>
      <c r="I12" s="23">
        <v>13859.059618705238</v>
      </c>
      <c r="J12" s="23">
        <v>15396.402903751878</v>
      </c>
      <c r="K12" s="23">
        <v>16668.098068066054</v>
      </c>
      <c r="L12" s="23">
        <v>17634.648449878052</v>
      </c>
      <c r="M12" s="23">
        <v>18421.977552253113</v>
      </c>
      <c r="N12" s="23">
        <v>18934.045478153934</v>
      </c>
      <c r="O12" s="23">
        <v>19317.257065987818</v>
      </c>
      <c r="P12" s="23">
        <v>19542.854225730847</v>
      </c>
      <c r="Q12" s="23">
        <v>19683.600883706207</v>
      </c>
      <c r="R12" s="23">
        <v>21769.424064705989</v>
      </c>
      <c r="S12" s="23">
        <v>22391.604366521533</v>
      </c>
      <c r="T12" s="23">
        <v>23199.6143144044</v>
      </c>
      <c r="U12" s="23">
        <v>23939.484883340174</v>
      </c>
      <c r="V12" s="23">
        <v>25151.860120037374</v>
      </c>
      <c r="W12" s="23">
        <v>23818.347140536971</v>
      </c>
    </row>
    <row r="13" spans="1:23">
      <c r="A13" s="27" t="s">
        <v>36</v>
      </c>
      <c r="B13" s="27" t="s">
        <v>64</v>
      </c>
      <c r="C13" s="23">
        <v>1.610721859759148E-4</v>
      </c>
      <c r="D13" s="23">
        <v>1.4927913385834411E-4</v>
      </c>
      <c r="E13" s="23">
        <v>1.4204974948323355E-4</v>
      </c>
      <c r="F13" s="23">
        <v>1.4701372952432166E-4</v>
      </c>
      <c r="G13" s="23">
        <v>2.7242323017150641E-4</v>
      </c>
      <c r="H13" s="23">
        <v>2.9780934849609072E-4</v>
      </c>
      <c r="I13" s="23">
        <v>3.4442845179190844E-4</v>
      </c>
      <c r="J13" s="23">
        <v>3.4146482298703121E-4</v>
      </c>
      <c r="K13" s="23">
        <v>3.1646415369453634E-4</v>
      </c>
      <c r="L13" s="23">
        <v>3.542112634087474E-4</v>
      </c>
      <c r="M13" s="23">
        <v>3.5413870612403651E-4</v>
      </c>
      <c r="N13" s="23">
        <v>3.8302041743377833E-4</v>
      </c>
      <c r="O13" s="23">
        <v>4.590658195533651E-4</v>
      </c>
      <c r="P13" s="23">
        <v>4.2919024718585141E-4</v>
      </c>
      <c r="Q13" s="23">
        <v>6.4719657660052238E-4</v>
      </c>
      <c r="R13" s="23">
        <v>2154.8510260698067</v>
      </c>
      <c r="S13" s="23">
        <v>8380.8119752433231</v>
      </c>
      <c r="T13" s="23">
        <v>10188.776205192413</v>
      </c>
      <c r="U13" s="23">
        <v>11321.490446127753</v>
      </c>
      <c r="V13" s="23">
        <v>14080.377945823973</v>
      </c>
      <c r="W13" s="23">
        <v>13580.187666833008</v>
      </c>
    </row>
    <row r="14" spans="1:23">
      <c r="A14" s="27" t="s">
        <v>36</v>
      </c>
      <c r="B14" s="27" t="s">
        <v>32</v>
      </c>
      <c r="C14" s="23">
        <v>7.6646532154630608E-5</v>
      </c>
      <c r="D14" s="23">
        <v>7.1034783963259E-5</v>
      </c>
      <c r="E14" s="23">
        <v>6.6007396578063906E-5</v>
      </c>
      <c r="F14" s="23">
        <v>6.1001104986258498E-5</v>
      </c>
      <c r="G14" s="23">
        <v>5.6534851511310997E-5</v>
      </c>
      <c r="H14" s="23">
        <v>7.5750136909222103E-5</v>
      </c>
      <c r="I14" s="23">
        <v>9.7541652654001203E-5</v>
      </c>
      <c r="J14" s="23">
        <v>1.058679730151608E-4</v>
      </c>
      <c r="K14" s="23">
        <v>9.8116749451732601E-5</v>
      </c>
      <c r="L14" s="23">
        <v>1.9187564280603549E-4</v>
      </c>
      <c r="M14" s="23">
        <v>1.782959128153288E-4</v>
      </c>
      <c r="N14" s="23">
        <v>1.647731657376583E-4</v>
      </c>
      <c r="O14" s="23">
        <v>1.5270914289381408E-4</v>
      </c>
      <c r="P14" s="23">
        <v>1.41528398868613E-4</v>
      </c>
      <c r="Q14" s="23">
        <v>261.52640547853798</v>
      </c>
      <c r="R14" s="23">
        <v>1267.3403371184331</v>
      </c>
      <c r="S14" s="23">
        <v>3909.0290869070268</v>
      </c>
      <c r="T14" s="23">
        <v>3622.8258348360705</v>
      </c>
      <c r="U14" s="23">
        <v>3366.4254105667555</v>
      </c>
      <c r="V14" s="23">
        <v>6510.5516665785817</v>
      </c>
      <c r="W14" s="23">
        <v>6033.8754868671458</v>
      </c>
    </row>
    <row r="15" spans="1:23">
      <c r="A15" s="27" t="s">
        <v>36</v>
      </c>
      <c r="B15" s="27" t="s">
        <v>69</v>
      </c>
      <c r="C15" s="23">
        <v>0</v>
      </c>
      <c r="D15" s="23">
        <v>0</v>
      </c>
      <c r="E15" s="23">
        <v>1.8455505589546879E-4</v>
      </c>
      <c r="F15" s="23">
        <v>1.8313633844092562E-4</v>
      </c>
      <c r="G15" s="23">
        <v>1.813609847019457E-4</v>
      </c>
      <c r="H15" s="23">
        <v>1.836238650987337E-4</v>
      </c>
      <c r="I15" s="23">
        <v>1.8576098802965571E-4</v>
      </c>
      <c r="J15" s="23">
        <v>1.8615998190672718E-4</v>
      </c>
      <c r="K15" s="23">
        <v>1.9010196459218003E-4</v>
      </c>
      <c r="L15" s="23">
        <v>1.9396049137514968E-4</v>
      </c>
      <c r="M15" s="23">
        <v>2.028966283054529E-4</v>
      </c>
      <c r="N15" s="23">
        <v>2.0934738941769121E-4</v>
      </c>
      <c r="O15" s="23">
        <v>2.2318879556602279E-4</v>
      </c>
      <c r="P15" s="23">
        <v>2.1549887185224589E-4</v>
      </c>
      <c r="Q15" s="23">
        <v>4.4516736880767798E-4</v>
      </c>
      <c r="R15" s="23">
        <v>56.812799706070543</v>
      </c>
      <c r="S15" s="23">
        <v>822.89857736674549</v>
      </c>
      <c r="T15" s="23">
        <v>762.649289982396</v>
      </c>
      <c r="U15" s="23">
        <v>708.67386125242786</v>
      </c>
      <c r="V15" s="23">
        <v>786.36729448724725</v>
      </c>
      <c r="W15" s="23">
        <v>728.79267597906448</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1.5020122393104047E-3</v>
      </c>
      <c r="D17" s="28">
        <v>-19933.768836799052</v>
      </c>
      <c r="E17" s="28">
        <v>-70361.698452259036</v>
      </c>
      <c r="F17" s="28">
        <v>-61577.827136173335</v>
      </c>
      <c r="G17" s="28">
        <v>-53871.057202106051</v>
      </c>
      <c r="H17" s="28">
        <v>-46912.600236983744</v>
      </c>
      <c r="I17" s="28">
        <v>-40791.513703262601</v>
      </c>
      <c r="J17" s="28">
        <v>-52786.202026913132</v>
      </c>
      <c r="K17" s="28">
        <v>-100700.01024445375</v>
      </c>
      <c r="L17" s="28">
        <v>-112719.85054848978</v>
      </c>
      <c r="M17" s="28">
        <v>-104445.82195692102</v>
      </c>
      <c r="N17" s="28">
        <v>-99096.663566501156</v>
      </c>
      <c r="O17" s="28">
        <v>-113411.38490205769</v>
      </c>
      <c r="P17" s="28">
        <v>-103467.93494484595</v>
      </c>
      <c r="Q17" s="28">
        <v>272276.92057959153</v>
      </c>
      <c r="R17" s="28">
        <v>-22727.17702369827</v>
      </c>
      <c r="S17" s="28">
        <v>-18785.344786047037</v>
      </c>
      <c r="T17" s="28">
        <v>-66620.444759438469</v>
      </c>
      <c r="U17" s="28">
        <v>-32285.468712455047</v>
      </c>
      <c r="V17" s="28">
        <v>-12913.887591283565</v>
      </c>
      <c r="W17" s="28">
        <v>-3426.3076508872618</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0</v>
      </c>
      <c r="D20" s="23">
        <v>-19933.7702456101</v>
      </c>
      <c r="E20" s="23">
        <v>-74091.942256263996</v>
      </c>
      <c r="F20" s="23">
        <v>-68472.483123386803</v>
      </c>
      <c r="G20" s="23">
        <v>-63459.205646576796</v>
      </c>
      <c r="H20" s="23">
        <v>-58812.980011806801</v>
      </c>
      <c r="I20" s="23">
        <v>-54650.573690559999</v>
      </c>
      <c r="J20" s="23">
        <v>-50505.633551452396</v>
      </c>
      <c r="K20" s="23">
        <v>-77700.9744327152</v>
      </c>
      <c r="L20" s="23">
        <v>-72012.024254761593</v>
      </c>
      <c r="M20" s="23">
        <v>-66915.474056087201</v>
      </c>
      <c r="N20" s="23">
        <v>-106171.53750960858</v>
      </c>
      <c r="O20" s="23">
        <v>-72503.90034624</v>
      </c>
      <c r="P20" s="23">
        <v>-67195.458852571901</v>
      </c>
      <c r="Q20" s="23">
        <v>246547.20480873712</v>
      </c>
      <c r="R20" s="23">
        <v>-57704.085398298324</v>
      </c>
      <c r="S20" s="23">
        <v>-53479.226324239207</v>
      </c>
      <c r="T20" s="23">
        <v>-49563.694294746427</v>
      </c>
      <c r="U20" s="23">
        <v>-31581.182337632381</v>
      </c>
      <c r="V20" s="23">
        <v>-29185.92641492411</v>
      </c>
      <c r="W20" s="23">
        <v>-27049.051266521692</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5.5371602353955703E-6</v>
      </c>
      <c r="D22" s="23">
        <v>5.1317518227406105E-6</v>
      </c>
      <c r="E22" s="23">
        <v>4.7685592720186703E-6</v>
      </c>
      <c r="F22" s="23">
        <v>4.4068907405185798E-6</v>
      </c>
      <c r="G22" s="23">
        <v>4.0842360756893098E-6</v>
      </c>
      <c r="H22" s="23">
        <v>3.7852048766698299E-6</v>
      </c>
      <c r="I22" s="23">
        <v>3.5173123008693403E-6</v>
      </c>
      <c r="J22" s="23">
        <v>3.25054384899182E-6</v>
      </c>
      <c r="K22" s="23">
        <v>3.0125522131960402E-6</v>
      </c>
      <c r="L22" s="23">
        <v>2.7919853596336502E-6</v>
      </c>
      <c r="M22" s="23">
        <v>2.5943865046285999E-6</v>
      </c>
      <c r="N22" s="23">
        <v>3.2641595576111798E-6</v>
      </c>
      <c r="O22" s="23">
        <v>4.0728893113533503E-6</v>
      </c>
      <c r="P22" s="23">
        <v>3.7746888763939101E-6</v>
      </c>
      <c r="Q22" s="23">
        <v>4.15342666729254E-6</v>
      </c>
      <c r="R22" s="23">
        <v>7.4414187726849798E-6</v>
      </c>
      <c r="S22" s="23">
        <v>1.1419134859567E-5</v>
      </c>
      <c r="T22" s="23">
        <v>1.0583072123344001E-5</v>
      </c>
      <c r="U22" s="23">
        <v>9.8340700102803093E-6</v>
      </c>
      <c r="V22" s="23">
        <v>1.11827105585897E-5</v>
      </c>
      <c r="W22" s="23">
        <v>1.0363957850702001E-5</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2.57307129014379E-6</v>
      </c>
      <c r="D24" s="23">
        <v>2.3846814471486199E-6</v>
      </c>
      <c r="E24" s="23">
        <v>2.21590895631787E-6</v>
      </c>
      <c r="F24" s="23">
        <v>2.04784466426386E-6</v>
      </c>
      <c r="G24" s="23">
        <v>1.897909784396E-6</v>
      </c>
      <c r="H24" s="23">
        <v>1.7589525282675201E-6</v>
      </c>
      <c r="I24" s="23">
        <v>1.63446512564034E-6</v>
      </c>
      <c r="J24" s="23">
        <v>1.5105000938440099E-6</v>
      </c>
      <c r="K24" s="23">
        <v>1.3999074038499599E-6</v>
      </c>
      <c r="L24" s="23">
        <v>1.49412963806281E-6</v>
      </c>
      <c r="M24" s="23">
        <v>1.58445656043298E-6</v>
      </c>
      <c r="N24" s="23">
        <v>1.6837346021585E-6</v>
      </c>
      <c r="O24" s="23">
        <v>2.2087331827922096E-6</v>
      </c>
      <c r="P24" s="23">
        <v>2.0470186981922997E-6</v>
      </c>
      <c r="Q24" s="23">
        <v>1.9021438156858199E-6</v>
      </c>
      <c r="R24" s="23">
        <v>8.79890753435319E-6</v>
      </c>
      <c r="S24" s="23">
        <v>1.0728649941912701E-5</v>
      </c>
      <c r="T24" s="23">
        <v>9.9431417106215507E-6</v>
      </c>
      <c r="U24" s="23">
        <v>9.2394297766056705E-6</v>
      </c>
      <c r="V24" s="23">
        <v>2.06371476096879E-5</v>
      </c>
      <c r="W24" s="23">
        <v>1.9126179369923401E-5</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2.6627739337942028E-4</v>
      </c>
      <c r="D26" s="23">
        <v>2.5326314641527367E-4</v>
      </c>
      <c r="E26" s="23">
        <v>2.5213792139751996E-4</v>
      </c>
      <c r="F26" s="23">
        <v>2.6822099977493483E-4</v>
      </c>
      <c r="G26" s="23">
        <v>2.7871669748116324E-4</v>
      </c>
      <c r="H26" s="23">
        <v>2.8071235755584709E-4</v>
      </c>
      <c r="I26" s="23">
        <v>2.6084533345150735E-4</v>
      </c>
      <c r="J26" s="23">
        <v>3.0303536156659204E-4</v>
      </c>
      <c r="K26" s="23">
        <v>2.8084834156205755E-4</v>
      </c>
      <c r="L26" s="23">
        <v>2.9972046177760976E-4</v>
      </c>
      <c r="M26" s="23">
        <v>2.8022344315901086E-4</v>
      </c>
      <c r="N26" s="23">
        <v>3.3291895034075843E-4</v>
      </c>
      <c r="O26" s="23">
        <v>3.5316007330424656E-4</v>
      </c>
      <c r="P26" s="23">
        <v>3.5608458207083402E-4</v>
      </c>
      <c r="Q26" s="23">
        <v>3.7391913480021446E-4</v>
      </c>
      <c r="R26" s="23">
        <v>2170.4236853865968</v>
      </c>
      <c r="S26" s="23">
        <v>2922.3824450557636</v>
      </c>
      <c r="T26" s="23">
        <v>2708.4174710536172</v>
      </c>
      <c r="U26" s="23">
        <v>2516.7330289313077</v>
      </c>
      <c r="V26" s="23">
        <v>3999.7914768440032</v>
      </c>
      <c r="W26" s="23">
        <v>3706.9430004015298</v>
      </c>
    </row>
    <row r="27" spans="1:23">
      <c r="A27" s="27" t="s">
        <v>119</v>
      </c>
      <c r="B27" s="27" t="s">
        <v>64</v>
      </c>
      <c r="C27" s="23">
        <v>3.7289509857345323E-5</v>
      </c>
      <c r="D27" s="23">
        <v>3.4559323198972799E-5</v>
      </c>
      <c r="E27" s="23">
        <v>3.2113435483156577E-5</v>
      </c>
      <c r="F27" s="23">
        <v>3.4580989301708043E-5</v>
      </c>
      <c r="G27" s="23">
        <v>6.6085359830192147E-5</v>
      </c>
      <c r="H27" s="23">
        <v>7.325770376724326E-5</v>
      </c>
      <c r="I27" s="23">
        <v>7.6714522449074113E-5</v>
      </c>
      <c r="J27" s="23">
        <v>7.4813066122147529E-5</v>
      </c>
      <c r="K27" s="23">
        <v>6.9335556876785447E-5</v>
      </c>
      <c r="L27" s="23">
        <v>8.3606166577157828E-5</v>
      </c>
      <c r="M27" s="23">
        <v>8.3574169511892827E-5</v>
      </c>
      <c r="N27" s="23">
        <v>1.0807089369985266E-4</v>
      </c>
      <c r="O27" s="23">
        <v>1.3497423177447334E-4</v>
      </c>
      <c r="P27" s="23">
        <v>1.250919660052395E-4</v>
      </c>
      <c r="Q27" s="23">
        <v>2.1307059254489804E-4</v>
      </c>
      <c r="R27" s="23">
        <v>2154.850459695243</v>
      </c>
      <c r="S27" s="23">
        <v>5646.4521298284162</v>
      </c>
      <c r="T27" s="23">
        <v>7654.6150841715416</v>
      </c>
      <c r="U27" s="23">
        <v>8966.6809452492926</v>
      </c>
      <c r="V27" s="23">
        <v>9340.925304357128</v>
      </c>
      <c r="W27" s="23">
        <v>9187.7384847160429</v>
      </c>
    </row>
    <row r="28" spans="1:23">
      <c r="A28" s="27" t="s">
        <v>119</v>
      </c>
      <c r="B28" s="27" t="s">
        <v>32</v>
      </c>
      <c r="C28" s="23">
        <v>1.5862345016718599E-5</v>
      </c>
      <c r="D28" s="23">
        <v>1.4700968455298899E-5</v>
      </c>
      <c r="E28" s="23">
        <v>1.36605279944601E-5</v>
      </c>
      <c r="F28" s="23">
        <v>1.26244534030708E-5</v>
      </c>
      <c r="G28" s="23">
        <v>1.1700142132095E-5</v>
      </c>
      <c r="H28" s="23">
        <v>1.5410945047852501E-5</v>
      </c>
      <c r="I28" s="23">
        <v>1.96329981896883E-5</v>
      </c>
      <c r="J28" s="23">
        <v>2.12006290290276E-5</v>
      </c>
      <c r="K28" s="23">
        <v>1.9648404965327398E-5</v>
      </c>
      <c r="L28" s="23">
        <v>3.8153345477490805E-5</v>
      </c>
      <c r="M28" s="23">
        <v>3.54530958665997E-5</v>
      </c>
      <c r="N28" s="23">
        <v>3.2764176973540104E-5</v>
      </c>
      <c r="O28" s="23">
        <v>3.0365316833304301E-5</v>
      </c>
      <c r="P28" s="23">
        <v>2.8142091502301202E-5</v>
      </c>
      <c r="Q28" s="23">
        <v>2.61503743755925E-5</v>
      </c>
      <c r="R28" s="23">
        <v>4.0973080373116102E-4</v>
      </c>
      <c r="S28" s="23">
        <v>3.8041883417414804E-4</v>
      </c>
      <c r="T28" s="23">
        <v>3.5256611018745E-4</v>
      </c>
      <c r="U28" s="23">
        <v>3.2761373733698301E-4</v>
      </c>
      <c r="V28" s="23">
        <v>1378.3555661003102</v>
      </c>
      <c r="W28" s="23">
        <v>1277.4379624241801</v>
      </c>
    </row>
    <row r="29" spans="1:23">
      <c r="A29" s="27" t="s">
        <v>119</v>
      </c>
      <c r="B29" s="27" t="s">
        <v>69</v>
      </c>
      <c r="C29" s="23">
        <v>0</v>
      </c>
      <c r="D29" s="23">
        <v>0</v>
      </c>
      <c r="E29" s="23">
        <v>5.4033258647280699E-5</v>
      </c>
      <c r="F29" s="23">
        <v>5.4062997314119701E-5</v>
      </c>
      <c r="G29" s="23">
        <v>5.3125882132770195E-5</v>
      </c>
      <c r="H29" s="23">
        <v>5.3285973275963006E-5</v>
      </c>
      <c r="I29" s="23">
        <v>5.3587724800613401E-5</v>
      </c>
      <c r="J29" s="23">
        <v>5.3287781210620695E-5</v>
      </c>
      <c r="K29" s="23">
        <v>5.4255140531587101E-5</v>
      </c>
      <c r="L29" s="23">
        <v>5.4649937008265098E-5</v>
      </c>
      <c r="M29" s="23">
        <v>5.5109735637167295E-5</v>
      </c>
      <c r="N29" s="23">
        <v>5.4347470497273493E-5</v>
      </c>
      <c r="O29" s="23">
        <v>6.0505090667505599E-5</v>
      </c>
      <c r="P29" s="23">
        <v>5.6075153349048101E-5</v>
      </c>
      <c r="Q29" s="23">
        <v>5.4859645037466702E-5</v>
      </c>
      <c r="R29" s="23">
        <v>1.0740536399134731E-4</v>
      </c>
      <c r="S29" s="23">
        <v>1.3204499406987329E-4</v>
      </c>
      <c r="T29" s="23">
        <v>1.2237719520382219E-4</v>
      </c>
      <c r="U29" s="23">
        <v>1.1371612054325212E-4</v>
      </c>
      <c r="V29" s="23">
        <v>1.6981017224433831E-4</v>
      </c>
      <c r="W29" s="23">
        <v>1.5737736021513682E-4</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3.11677134762305E-4</v>
      </c>
      <c r="D31" s="28">
        <v>-19933.769950271198</v>
      </c>
      <c r="E31" s="28">
        <v>-74091.941965028178</v>
      </c>
      <c r="F31" s="28">
        <v>-68472.482814130082</v>
      </c>
      <c r="G31" s="28">
        <v>-63459.205295792592</v>
      </c>
      <c r="H31" s="28">
        <v>-58812.979652292575</v>
      </c>
      <c r="I31" s="28">
        <v>-54650.57334784836</v>
      </c>
      <c r="J31" s="28">
        <v>-50505.63316884292</v>
      </c>
      <c r="K31" s="28">
        <v>-77700.974078118845</v>
      </c>
      <c r="L31" s="28">
        <v>-72012.023867148848</v>
      </c>
      <c r="M31" s="28">
        <v>-66915.473688110753</v>
      </c>
      <c r="N31" s="28">
        <v>-106171.53706367085</v>
      </c>
      <c r="O31" s="28">
        <v>-72503.89985182407</v>
      </c>
      <c r="P31" s="28">
        <v>-67195.45836557365</v>
      </c>
      <c r="Q31" s="28">
        <v>246547.20540178244</v>
      </c>
      <c r="R31" s="28">
        <v>-53378.811236976158</v>
      </c>
      <c r="S31" s="28">
        <v>-44910.391727207243</v>
      </c>
      <c r="T31" s="28">
        <v>-39200.661718995056</v>
      </c>
      <c r="U31" s="28">
        <v>-20097.768344378281</v>
      </c>
      <c r="V31" s="28">
        <v>-15845.209601903121</v>
      </c>
      <c r="W31" s="28">
        <v>-14154.369751913982</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0</v>
      </c>
      <c r="D34" s="23">
        <v>0</v>
      </c>
      <c r="E34" s="23">
        <v>0</v>
      </c>
      <c r="F34" s="23">
        <v>0</v>
      </c>
      <c r="G34" s="23">
        <v>0</v>
      </c>
      <c r="H34" s="23">
        <v>0</v>
      </c>
      <c r="I34" s="23">
        <v>0</v>
      </c>
      <c r="J34" s="23">
        <v>-17676.97174300846</v>
      </c>
      <c r="K34" s="23">
        <v>-16382.73557316288</v>
      </c>
      <c r="L34" s="23">
        <v>-15183.258126004021</v>
      </c>
      <c r="M34" s="23">
        <v>-14108.684288934081</v>
      </c>
      <c r="N34" s="23">
        <v>-13038.61955090742</v>
      </c>
      <c r="O34" s="23">
        <v>-12083.98471452406</v>
      </c>
      <c r="P34" s="23">
        <v>-11199.244368679261</v>
      </c>
      <c r="Q34" s="23">
        <v>47504.559555588065</v>
      </c>
      <c r="R34" s="23">
        <v>49366.687541275016</v>
      </c>
      <c r="S34" s="23">
        <v>39430.319781953927</v>
      </c>
      <c r="T34" s="23">
        <v>-17536.100701643329</v>
      </c>
      <c r="U34" s="23">
        <v>-16295.007725298787</v>
      </c>
      <c r="V34" s="23">
        <v>-15059.122591318544</v>
      </c>
      <c r="W34" s="23">
        <v>-13956.55471786298</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5.6414447649596901E-6</v>
      </c>
      <c r="D36" s="23">
        <v>5.2284010620480399E-6</v>
      </c>
      <c r="E36" s="23">
        <v>4.8583682967245597E-6</v>
      </c>
      <c r="F36" s="23">
        <v>4.4898882533551597E-6</v>
      </c>
      <c r="G36" s="23">
        <v>4.1611568472897894E-6</v>
      </c>
      <c r="H36" s="23">
        <v>3.85649382137908E-6</v>
      </c>
      <c r="I36" s="23">
        <v>3.58355587032243E-6</v>
      </c>
      <c r="J36" s="23">
        <v>3.3117632144623698E-6</v>
      </c>
      <c r="K36" s="23">
        <v>3.0692893450442899E-6</v>
      </c>
      <c r="L36" s="23">
        <v>2.8445684288246299E-6</v>
      </c>
      <c r="M36" s="23">
        <v>2.6432480807147E-6</v>
      </c>
      <c r="N36" s="23">
        <v>2.8991498322000199E-6</v>
      </c>
      <c r="O36" s="23">
        <v>3.1245789186011301E-6</v>
      </c>
      <c r="P36" s="23">
        <v>3.2842306325093997E-6</v>
      </c>
      <c r="Q36" s="23">
        <v>3.8024961501241198E-6</v>
      </c>
      <c r="R36" s="23">
        <v>4.1213493477564506E-6</v>
      </c>
      <c r="S36" s="23">
        <v>6.0837351712751897E-6</v>
      </c>
      <c r="T36" s="23">
        <v>5.99348240287149E-6</v>
      </c>
      <c r="U36" s="23">
        <v>5.8499423217085695E-6</v>
      </c>
      <c r="V36" s="23">
        <v>7.6139163927640604E-6</v>
      </c>
      <c r="W36" s="23">
        <v>7.0564563179866595E-6</v>
      </c>
    </row>
    <row r="37" spans="1:23">
      <c r="A37" s="27" t="s">
        <v>120</v>
      </c>
      <c r="B37" s="27" t="s">
        <v>28</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row>
    <row r="38" spans="1:23">
      <c r="A38" s="27" t="s">
        <v>120</v>
      </c>
      <c r="B38" s="27" t="s">
        <v>62</v>
      </c>
      <c r="C38" s="23">
        <v>2.48175777266833E-6</v>
      </c>
      <c r="D38" s="23">
        <v>2.3000535350376298E-6</v>
      </c>
      <c r="E38" s="23">
        <v>2.1372704662061298E-6</v>
      </c>
      <c r="F38" s="23">
        <v>1.9751704634931403E-6</v>
      </c>
      <c r="G38" s="23">
        <v>1.8305564938252499E-6</v>
      </c>
      <c r="H38" s="23">
        <v>1.6965305724345401E-6</v>
      </c>
      <c r="I38" s="23">
        <v>1.5764609963397299E-6</v>
      </c>
      <c r="J38" s="23">
        <v>1.45689525310592E-6</v>
      </c>
      <c r="K38" s="23">
        <v>1.35022729211923E-6</v>
      </c>
      <c r="L38" s="23">
        <v>1.43855236547084E-6</v>
      </c>
      <c r="M38" s="23">
        <v>1.52612835993187E-6</v>
      </c>
      <c r="N38" s="23">
        <v>1.60161246389122E-6</v>
      </c>
      <c r="O38" s="23">
        <v>1.67485260603708E-6</v>
      </c>
      <c r="P38" s="23">
        <v>1.7411788449329399E-6</v>
      </c>
      <c r="Q38" s="23">
        <v>1.82582787070034E-6</v>
      </c>
      <c r="R38" s="23">
        <v>1.89221482270916E-6</v>
      </c>
      <c r="S38" s="23">
        <v>2.8540593195579798E-6</v>
      </c>
      <c r="T38" s="23">
        <v>2.6450966727902899E-6</v>
      </c>
      <c r="U38" s="23">
        <v>2.4578936589501197E-6</v>
      </c>
      <c r="V38" s="23">
        <v>4.8757936660145898E-6</v>
      </c>
      <c r="W38" s="23">
        <v>4.51880783094044E-6</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3.5962303688490588E-4</v>
      </c>
      <c r="D40" s="23">
        <v>3.4066704918121651E-4</v>
      </c>
      <c r="E40" s="23">
        <v>3.2224705322487449E-4</v>
      </c>
      <c r="F40" s="23">
        <v>2.9780641783129681E-4</v>
      </c>
      <c r="G40" s="23">
        <v>3.002507605467965E-4</v>
      </c>
      <c r="H40" s="23">
        <v>2.9781631851862349E-4</v>
      </c>
      <c r="I40" s="23">
        <v>2.7673878552295528E-4</v>
      </c>
      <c r="J40" s="23">
        <v>3.39481009354747E-4</v>
      </c>
      <c r="K40" s="23">
        <v>3.1462558684968025E-4</v>
      </c>
      <c r="L40" s="23">
        <v>3.268827265972796E-4</v>
      </c>
      <c r="M40" s="23">
        <v>3.058703354601439E-4</v>
      </c>
      <c r="N40" s="23">
        <v>3.3089931328801061E-4</v>
      </c>
      <c r="O40" s="23">
        <v>3.0805596089274065E-4</v>
      </c>
      <c r="P40" s="23">
        <v>3.5166191255694762E-4</v>
      </c>
      <c r="Q40" s="23">
        <v>3.8546434746367602E-4</v>
      </c>
      <c r="R40" s="23">
        <v>4.7863502272731226E-4</v>
      </c>
      <c r="S40" s="23">
        <v>8.3640379090172193E-4</v>
      </c>
      <c r="T40" s="23">
        <v>1237.8142428778949</v>
      </c>
      <c r="U40" s="23">
        <v>2378.6452306895635</v>
      </c>
      <c r="V40" s="23">
        <v>2198.2389925619955</v>
      </c>
      <c r="W40" s="23">
        <v>2545.2970104535011</v>
      </c>
    </row>
    <row r="41" spans="1:23">
      <c r="A41" s="27" t="s">
        <v>120</v>
      </c>
      <c r="B41" s="27" t="s">
        <v>64</v>
      </c>
      <c r="C41" s="23">
        <v>5.4547479879601359E-5</v>
      </c>
      <c r="D41" s="23">
        <v>5.0553734657825638E-5</v>
      </c>
      <c r="E41" s="23">
        <v>4.6975864863434426E-5</v>
      </c>
      <c r="F41" s="23">
        <v>4.3413008434072491E-5</v>
      </c>
      <c r="G41" s="23">
        <v>7.4957862652758289E-5</v>
      </c>
      <c r="H41" s="23">
        <v>8.1183210659978731E-5</v>
      </c>
      <c r="I41" s="23">
        <v>8.4409109591517486E-5</v>
      </c>
      <c r="J41" s="23">
        <v>8.3635145602700328E-5</v>
      </c>
      <c r="K41" s="23">
        <v>7.751171948181333E-5</v>
      </c>
      <c r="L41" s="23">
        <v>8.9009464964795156E-5</v>
      </c>
      <c r="M41" s="23">
        <v>9.1368127702250504E-5</v>
      </c>
      <c r="N41" s="23">
        <v>9.3404041409175895E-5</v>
      </c>
      <c r="O41" s="23">
        <v>1.0567720600145545E-4</v>
      </c>
      <c r="P41" s="23">
        <v>9.855208007443901E-5</v>
      </c>
      <c r="Q41" s="23">
        <v>1.3020659053108237E-4</v>
      </c>
      <c r="R41" s="23">
        <v>1.2966757065423334E-4</v>
      </c>
      <c r="S41" s="23">
        <v>1.3773572622963458E-4</v>
      </c>
      <c r="T41" s="23">
        <v>1.3814458338572215E-4</v>
      </c>
      <c r="U41" s="23">
        <v>1.4388072857268757E-4</v>
      </c>
      <c r="V41" s="23">
        <v>1.5210394454706473E-4</v>
      </c>
      <c r="W41" s="23">
        <v>1.741194929011642E-4</v>
      </c>
    </row>
    <row r="42" spans="1:23">
      <c r="A42" s="27" t="s">
        <v>120</v>
      </c>
      <c r="B42" s="27" t="s">
        <v>32</v>
      </c>
      <c r="C42" s="23">
        <v>1.51542854285321E-5</v>
      </c>
      <c r="D42" s="23">
        <v>1.4044750118134399E-5</v>
      </c>
      <c r="E42" s="23">
        <v>1.3050752591392499E-5</v>
      </c>
      <c r="F42" s="23">
        <v>1.20609260514569E-5</v>
      </c>
      <c r="G42" s="23">
        <v>1.1177873967391601E-5</v>
      </c>
      <c r="H42" s="23">
        <v>1.4970534518573701E-5</v>
      </c>
      <c r="I42" s="23">
        <v>1.9099716937632201E-5</v>
      </c>
      <c r="J42" s="23">
        <v>2.0823731731008498E-5</v>
      </c>
      <c r="K42" s="23">
        <v>1.92991025587017E-5</v>
      </c>
      <c r="L42" s="23">
        <v>3.6529838894879902E-5</v>
      </c>
      <c r="M42" s="23">
        <v>3.3944490689438597E-5</v>
      </c>
      <c r="N42" s="23">
        <v>3.1369991055512305E-5</v>
      </c>
      <c r="O42" s="23">
        <v>2.9073207553109801E-5</v>
      </c>
      <c r="P42" s="23">
        <v>2.6944585222560199E-5</v>
      </c>
      <c r="Q42" s="23">
        <v>2.7065329653472603E-5</v>
      </c>
      <c r="R42" s="23">
        <v>2.90471208209984E-5</v>
      </c>
      <c r="S42" s="23">
        <v>5.6084971669106199E-5</v>
      </c>
      <c r="T42" s="23">
        <v>5.1978657534863603E-5</v>
      </c>
      <c r="U42" s="23">
        <v>4.8299940818764298E-5</v>
      </c>
      <c r="V42" s="23">
        <v>8.1493138526767298E-4</v>
      </c>
      <c r="W42" s="23">
        <v>7.5526541475590006E-4</v>
      </c>
    </row>
    <row r="43" spans="1:23">
      <c r="A43" s="27" t="s">
        <v>120</v>
      </c>
      <c r="B43" s="27" t="s">
        <v>69</v>
      </c>
      <c r="C43" s="23">
        <v>0</v>
      </c>
      <c r="D43" s="23">
        <v>0</v>
      </c>
      <c r="E43" s="23">
        <v>2.3866072504822599E-5</v>
      </c>
      <c r="F43" s="23">
        <v>2.38582628899873E-5</v>
      </c>
      <c r="G43" s="23">
        <v>2.36458230684107E-5</v>
      </c>
      <c r="H43" s="23">
        <v>2.3697755297229799E-5</v>
      </c>
      <c r="I43" s="23">
        <v>2.3839249782257201E-5</v>
      </c>
      <c r="J43" s="23">
        <v>2.38434347721379E-5</v>
      </c>
      <c r="K43" s="23">
        <v>2.4321294046779401E-5</v>
      </c>
      <c r="L43" s="23">
        <v>2.4545295511687101E-5</v>
      </c>
      <c r="M43" s="23">
        <v>2.4701591561640001E-5</v>
      </c>
      <c r="N43" s="23">
        <v>2.4715668736516798E-5</v>
      </c>
      <c r="O43" s="23">
        <v>2.4705020319969101E-5</v>
      </c>
      <c r="P43" s="23">
        <v>2.4800096480611199E-5</v>
      </c>
      <c r="Q43" s="23">
        <v>2.55357049727371E-5</v>
      </c>
      <c r="R43" s="23">
        <v>2.6416119588408999E-5</v>
      </c>
      <c r="S43" s="23">
        <v>3.6031379794157903E-5</v>
      </c>
      <c r="T43" s="23">
        <v>3.6682886499848998E-5</v>
      </c>
      <c r="U43" s="23">
        <v>3.5937197304420901E-5</v>
      </c>
      <c r="V43" s="23">
        <v>5.2590028098585805E-5</v>
      </c>
      <c r="W43" s="23">
        <v>4.8739599556417401E-5</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4.2229371930213523E-4</v>
      </c>
      <c r="D45" s="28">
        <v>3.9874923843612783E-4</v>
      </c>
      <c r="E45" s="28">
        <v>3.7621855685123965E-4</v>
      </c>
      <c r="F45" s="28">
        <v>3.4768448498221759E-4</v>
      </c>
      <c r="G45" s="28">
        <v>3.8120033654066984E-4</v>
      </c>
      <c r="H45" s="28">
        <v>3.8455255357241585E-4</v>
      </c>
      <c r="I45" s="28">
        <v>3.6630791198113494E-4</v>
      </c>
      <c r="J45" s="28">
        <v>-17676.971315123646</v>
      </c>
      <c r="K45" s="28">
        <v>-16382.735176606056</v>
      </c>
      <c r="L45" s="28">
        <v>-15183.257705828708</v>
      </c>
      <c r="M45" s="28">
        <v>-14108.683887526242</v>
      </c>
      <c r="N45" s="28">
        <v>-13038.619122103304</v>
      </c>
      <c r="O45" s="28">
        <v>-12083.984295991462</v>
      </c>
      <c r="P45" s="28">
        <v>-11199.243913439859</v>
      </c>
      <c r="Q45" s="28">
        <v>47504.560076887334</v>
      </c>
      <c r="R45" s="28">
        <v>49366.688155591175</v>
      </c>
      <c r="S45" s="28">
        <v>39430.32076503124</v>
      </c>
      <c r="T45" s="28">
        <v>-16298.286311982269</v>
      </c>
      <c r="U45" s="28">
        <v>-13916.362342420658</v>
      </c>
      <c r="V45" s="28">
        <v>-12860.883434162894</v>
      </c>
      <c r="W45" s="28">
        <v>-11411.25752171472</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0</v>
      </c>
      <c r="D49" s="23">
        <v>0</v>
      </c>
      <c r="E49" s="23">
        <v>0</v>
      </c>
      <c r="F49" s="23">
        <v>0</v>
      </c>
      <c r="G49" s="23">
        <v>0</v>
      </c>
      <c r="H49" s="23">
        <v>0</v>
      </c>
      <c r="I49" s="23">
        <v>0</v>
      </c>
      <c r="J49" s="23">
        <v>0</v>
      </c>
      <c r="K49" s="23">
        <v>-23284.398644410201</v>
      </c>
      <c r="L49" s="23">
        <v>-43159.216993598595</v>
      </c>
      <c r="M49" s="23">
        <v>-41843.641540481301</v>
      </c>
      <c r="N49" s="23">
        <v>1179.4476081165001</v>
      </c>
      <c r="O49" s="23">
        <v>-48140.757393775297</v>
      </c>
      <c r="P49" s="23">
        <v>-44616.086405520204</v>
      </c>
      <c r="Q49" s="23">
        <v>-41458.445353385796</v>
      </c>
      <c r="R49" s="23">
        <v>-38314.054313261797</v>
      </c>
      <c r="S49" s="23">
        <v>-35508.8546655752</v>
      </c>
      <c r="T49" s="23">
        <v>-32909.040357666192</v>
      </c>
      <c r="U49" s="23">
        <v>-19670.254049467869</v>
      </c>
      <c r="V49" s="23">
        <v>-8096.1204957191003</v>
      </c>
      <c r="W49" s="23">
        <v>0</v>
      </c>
    </row>
    <row r="50" spans="1:23">
      <c r="A50" s="27" t="s">
        <v>121</v>
      </c>
      <c r="B50" s="27" t="s">
        <v>18</v>
      </c>
      <c r="C50" s="23">
        <v>4.6322240572914799E-6</v>
      </c>
      <c r="D50" s="23">
        <v>4.2930714010031302E-6</v>
      </c>
      <c r="E50" s="23">
        <v>3.9892352829640003E-6</v>
      </c>
      <c r="F50" s="23">
        <v>3.68667411421351E-6</v>
      </c>
      <c r="G50" s="23">
        <v>3.4167507894259502E-6</v>
      </c>
      <c r="H50" s="23">
        <v>3.1665901556187202E-6</v>
      </c>
      <c r="I50" s="23">
        <v>2.9424791706303702E-6</v>
      </c>
      <c r="J50" s="23">
        <v>2.7193085943818797E-6</v>
      </c>
      <c r="K50" s="23">
        <v>3.1284979858639202E-6</v>
      </c>
      <c r="L50" s="23">
        <v>3.5713574064260399E-6</v>
      </c>
      <c r="M50" s="23">
        <v>4.3376104119299604E-6</v>
      </c>
      <c r="N50" s="23">
        <v>5.1795340669192398E-6</v>
      </c>
      <c r="O50" s="23">
        <v>5.9570425077971605E-6</v>
      </c>
      <c r="P50" s="23">
        <v>5.5208920182797398E-6</v>
      </c>
      <c r="Q50" s="23">
        <v>9.1297737003485195E-6</v>
      </c>
      <c r="R50" s="23">
        <v>1.0017715507498999E-5</v>
      </c>
      <c r="S50" s="23">
        <v>1.6448695425656801E-5</v>
      </c>
      <c r="T50" s="23">
        <v>1.5244388665644101E-5</v>
      </c>
      <c r="U50" s="23">
        <v>1.4165488400214899E-5</v>
      </c>
      <c r="V50" s="23">
        <v>1.5797423558848898E-5</v>
      </c>
      <c r="W50" s="23">
        <v>1.46408002832406E-5</v>
      </c>
    </row>
    <row r="51" spans="1:23">
      <c r="A51" s="27" t="s">
        <v>121</v>
      </c>
      <c r="B51" s="27" t="s">
        <v>28</v>
      </c>
      <c r="C51" s="23">
        <v>0</v>
      </c>
      <c r="D51" s="23">
        <v>0</v>
      </c>
      <c r="E51" s="23">
        <v>0</v>
      </c>
      <c r="F51" s="23">
        <v>0</v>
      </c>
      <c r="G51" s="23">
        <v>0</v>
      </c>
      <c r="H51" s="23">
        <v>0</v>
      </c>
      <c r="I51" s="23">
        <v>0</v>
      </c>
      <c r="J51" s="23">
        <v>0</v>
      </c>
      <c r="K51" s="23">
        <v>0</v>
      </c>
      <c r="L51" s="23">
        <v>0</v>
      </c>
      <c r="M51" s="23">
        <v>0</v>
      </c>
      <c r="N51" s="23">
        <v>0</v>
      </c>
      <c r="O51" s="23">
        <v>0</v>
      </c>
      <c r="P51" s="23">
        <v>0</v>
      </c>
      <c r="Q51" s="23">
        <v>0</v>
      </c>
      <c r="R51" s="23">
        <v>0</v>
      </c>
      <c r="S51" s="23">
        <v>0</v>
      </c>
      <c r="T51" s="23">
        <v>0</v>
      </c>
      <c r="U51" s="23">
        <v>0</v>
      </c>
      <c r="V51" s="23">
        <v>0</v>
      </c>
      <c r="W51" s="23">
        <v>0</v>
      </c>
    </row>
    <row r="52" spans="1:23">
      <c r="A52" s="27" t="s">
        <v>121</v>
      </c>
      <c r="B52" s="27" t="s">
        <v>62</v>
      </c>
      <c r="C52" s="23">
        <v>2.30856664881344E-6</v>
      </c>
      <c r="D52" s="23">
        <v>2.13954276277508E-6</v>
      </c>
      <c r="E52" s="23">
        <v>1.9881196191328899E-6</v>
      </c>
      <c r="F52" s="23">
        <v>1.8373318733838599E-6</v>
      </c>
      <c r="G52" s="23">
        <v>1.7028098861841002E-6</v>
      </c>
      <c r="H52" s="23">
        <v>1.5781370532402001E-6</v>
      </c>
      <c r="I52" s="23">
        <v>1.4664466127135901E-6</v>
      </c>
      <c r="J52" s="23">
        <v>1.35522484473526E-6</v>
      </c>
      <c r="K52" s="23">
        <v>1.2560007786548501E-6</v>
      </c>
      <c r="L52" s="23">
        <v>1.3466869778701699E-6</v>
      </c>
      <c r="M52" s="23">
        <v>1.4349982198009601E-6</v>
      </c>
      <c r="N52" s="23">
        <v>1.5222341443463799E-6</v>
      </c>
      <c r="O52" s="23">
        <v>1.59519096967551E-6</v>
      </c>
      <c r="P52" s="23">
        <v>1.6591417665938E-6</v>
      </c>
      <c r="Q52" s="23">
        <v>2.6990046648635203E-6</v>
      </c>
      <c r="R52" s="23">
        <v>4.0650620898357601E-6</v>
      </c>
      <c r="S52" s="23">
        <v>8.6864668928311387E-6</v>
      </c>
      <c r="T52" s="23">
        <v>8.0504790209087503E-6</v>
      </c>
      <c r="U52" s="23">
        <v>7.48071763900003E-6</v>
      </c>
      <c r="V52" s="23">
        <v>1.00685757884352E-4</v>
      </c>
      <c r="W52" s="23">
        <v>9.3313955092746799E-5</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1.9831885767676414E-4</v>
      </c>
      <c r="D54" s="23">
        <v>1.8671315060381788E-4</v>
      </c>
      <c r="E54" s="23">
        <v>1.7349878877115341E-4</v>
      </c>
      <c r="F54" s="23">
        <v>1.8232918306486379E-4</v>
      </c>
      <c r="G54" s="23">
        <v>1.689797798428851E-4</v>
      </c>
      <c r="H54" s="23">
        <v>1.6770876310724699E-4</v>
      </c>
      <c r="I54" s="23">
        <v>1.5583941019321369E-4</v>
      </c>
      <c r="J54" s="23">
        <v>1.8142618176347614E-4</v>
      </c>
      <c r="K54" s="23">
        <v>1.8143609646162017E-4</v>
      </c>
      <c r="L54" s="23">
        <v>1.8773893962664798E-4</v>
      </c>
      <c r="M54" s="23">
        <v>1.7595389995986337E-4</v>
      </c>
      <c r="N54" s="23">
        <v>1.9121343110496919E-4</v>
      </c>
      <c r="O54" s="23">
        <v>1.8144504576236218E-4</v>
      </c>
      <c r="P54" s="23">
        <v>1.9383301132263258E-4</v>
      </c>
      <c r="Q54" s="23">
        <v>2.1082010627167176E-4</v>
      </c>
      <c r="R54" s="23">
        <v>2.7725927400806507E-4</v>
      </c>
      <c r="S54" s="23">
        <v>3.5934655302327488E-4</v>
      </c>
      <c r="T54" s="23">
        <v>3.4707197664385131E-4</v>
      </c>
      <c r="U54" s="23">
        <v>3.4675946545803293E-4</v>
      </c>
      <c r="V54" s="23">
        <v>4.5600743853058335E-4</v>
      </c>
      <c r="W54" s="23">
        <v>4.2833288327609855E-4</v>
      </c>
    </row>
    <row r="55" spans="1:23">
      <c r="A55" s="27" t="s">
        <v>121</v>
      </c>
      <c r="B55" s="27" t="s">
        <v>64</v>
      </c>
      <c r="C55" s="23">
        <v>1.346982933864094E-5</v>
      </c>
      <c r="D55" s="23">
        <v>1.2483623070669082E-5</v>
      </c>
      <c r="E55" s="23">
        <v>1.1600112125109332E-5</v>
      </c>
      <c r="F55" s="23">
        <v>1.7021645228233298E-5</v>
      </c>
      <c r="G55" s="23">
        <v>2.5530968200780431E-5</v>
      </c>
      <c r="H55" s="23">
        <v>2.6581796171108708E-5</v>
      </c>
      <c r="I55" s="23">
        <v>2.7771593290180377E-5</v>
      </c>
      <c r="J55" s="23">
        <v>2.9124960988993857E-5</v>
      </c>
      <c r="K55" s="23">
        <v>2.699254948179068E-5</v>
      </c>
      <c r="L55" s="23">
        <v>3.1551504317677303E-5</v>
      </c>
      <c r="M55" s="23">
        <v>3.1585373060909533E-5</v>
      </c>
      <c r="N55" s="23">
        <v>3.2746887060581403E-5</v>
      </c>
      <c r="O55" s="23">
        <v>3.7464695622446099E-5</v>
      </c>
      <c r="P55" s="23">
        <v>3.4721682572939903E-5</v>
      </c>
      <c r="Q55" s="23">
        <v>4.2554580911951503E-5</v>
      </c>
      <c r="R55" s="23">
        <v>5.1155963587763103E-5</v>
      </c>
      <c r="S55" s="23">
        <v>6.6741613485161994E-5</v>
      </c>
      <c r="T55" s="23">
        <v>6.3762619463358895E-5</v>
      </c>
      <c r="U55" s="23">
        <v>6.1986248444594202E-5</v>
      </c>
      <c r="V55" s="23">
        <v>2.3067429637073299E-4</v>
      </c>
      <c r="W55" s="23">
        <v>2.1923563424336052E-4</v>
      </c>
    </row>
    <row r="56" spans="1:23">
      <c r="A56" s="27" t="s">
        <v>121</v>
      </c>
      <c r="B56" s="27" t="s">
        <v>32</v>
      </c>
      <c r="C56" s="23">
        <v>1.49703784425604E-5</v>
      </c>
      <c r="D56" s="23">
        <v>1.3874308055713699E-5</v>
      </c>
      <c r="E56" s="23">
        <v>1.2892373327318E-5</v>
      </c>
      <c r="F56" s="23">
        <v>1.19145589681252E-5</v>
      </c>
      <c r="G56" s="23">
        <v>1.10422232882085E-5</v>
      </c>
      <c r="H56" s="23">
        <v>1.4943278537967301E-5</v>
      </c>
      <c r="I56" s="23">
        <v>1.9400966392064097E-5</v>
      </c>
      <c r="J56" s="23">
        <v>2.1189015954364803E-5</v>
      </c>
      <c r="K56" s="23">
        <v>1.9637642152886497E-5</v>
      </c>
      <c r="L56" s="23">
        <v>4.0714327512690799E-5</v>
      </c>
      <c r="M56" s="23">
        <v>3.7832827983673201E-5</v>
      </c>
      <c r="N56" s="23">
        <v>3.4963419728722797E-5</v>
      </c>
      <c r="O56" s="23">
        <v>3.2403539954501597E-5</v>
      </c>
      <c r="P56" s="23">
        <v>3.00310841939871E-5</v>
      </c>
      <c r="Q56" s="23">
        <v>6.0734333701343405E-5</v>
      </c>
      <c r="R56" s="23">
        <v>3.9214433307947598E-4</v>
      </c>
      <c r="S56" s="23">
        <v>1726.9270260425401</v>
      </c>
      <c r="T56" s="23">
        <v>1600.48843394194</v>
      </c>
      <c r="U56" s="23">
        <v>1487.2161057384501</v>
      </c>
      <c r="V56" s="23">
        <v>1970.2300277393699</v>
      </c>
      <c r="W56" s="23">
        <v>1825.9777767380299</v>
      </c>
    </row>
    <row r="57" spans="1:23">
      <c r="A57" s="27" t="s">
        <v>121</v>
      </c>
      <c r="B57" s="27" t="s">
        <v>69</v>
      </c>
      <c r="C57" s="23">
        <v>0</v>
      </c>
      <c r="D57" s="23">
        <v>0</v>
      </c>
      <c r="E57" s="23">
        <v>2.4156389988214499E-5</v>
      </c>
      <c r="F57" s="23">
        <v>2.44087087141925E-5</v>
      </c>
      <c r="G57" s="23">
        <v>2.3966416155365099E-5</v>
      </c>
      <c r="H57" s="23">
        <v>2.4257977769788602E-5</v>
      </c>
      <c r="I57" s="23">
        <v>2.5192195619805601E-5</v>
      </c>
      <c r="J57" s="23">
        <v>2.59202897793766E-5</v>
      </c>
      <c r="K57" s="23">
        <v>2.7967692698222701E-5</v>
      </c>
      <c r="L57" s="23">
        <v>3.0847418168007502E-5</v>
      </c>
      <c r="M57" s="23">
        <v>3.8256245011639803E-5</v>
      </c>
      <c r="N57" s="23">
        <v>4.5360700020127394E-5</v>
      </c>
      <c r="O57" s="23">
        <v>5.3113195620614797E-5</v>
      </c>
      <c r="P57" s="23">
        <v>4.9224462874550898E-5</v>
      </c>
      <c r="Q57" s="23">
        <v>2.72281065943813E-4</v>
      </c>
      <c r="R57" s="23">
        <v>56.812571297762503</v>
      </c>
      <c r="S57" s="23">
        <v>822.89831036010696</v>
      </c>
      <c r="T57" s="23">
        <v>762.64903390843699</v>
      </c>
      <c r="U57" s="23">
        <v>708.67361625410103</v>
      </c>
      <c r="V57" s="23">
        <v>786.36696780251202</v>
      </c>
      <c r="W57" s="23">
        <v>728.7923680747989</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2.1872947772151003E-4</v>
      </c>
      <c r="D59" s="28">
        <v>2.0562938783826517E-4</v>
      </c>
      <c r="E59" s="28">
        <v>1.9107625579835964E-4</v>
      </c>
      <c r="F59" s="28">
        <v>2.0487483428069446E-4</v>
      </c>
      <c r="G59" s="28">
        <v>1.9963030871927558E-4</v>
      </c>
      <c r="H59" s="28">
        <v>1.9903528648721462E-4</v>
      </c>
      <c r="I59" s="28">
        <v>1.8801992926673804E-4</v>
      </c>
      <c r="J59" s="28">
        <v>2.1462567619158715E-4</v>
      </c>
      <c r="K59" s="28">
        <v>-23284.398431597056</v>
      </c>
      <c r="L59" s="28">
        <v>-43159.216769390106</v>
      </c>
      <c r="M59" s="28">
        <v>-41843.641327169411</v>
      </c>
      <c r="N59" s="28">
        <v>1179.4478387785866</v>
      </c>
      <c r="O59" s="28">
        <v>-48140.757167313321</v>
      </c>
      <c r="P59" s="28">
        <v>-44616.086169785471</v>
      </c>
      <c r="Q59" s="28">
        <v>-41458.445088182329</v>
      </c>
      <c r="R59" s="28">
        <v>-38314.053970763787</v>
      </c>
      <c r="S59" s="28">
        <v>-35508.854214351872</v>
      </c>
      <c r="T59" s="28">
        <v>-32909.039923536729</v>
      </c>
      <c r="U59" s="28">
        <v>-19670.253619075949</v>
      </c>
      <c r="V59" s="28">
        <v>-8096.1196925541835</v>
      </c>
      <c r="W59" s="28">
        <v>7.555232728954465E-4</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4.6886065288973597E-6</v>
      </c>
      <c r="D64" s="23">
        <v>4.3453257767361098E-6</v>
      </c>
      <c r="E64" s="23">
        <v>5.0040793295593797E-6</v>
      </c>
      <c r="F64" s="23">
        <v>4.6245479198836098E-6</v>
      </c>
      <c r="G64" s="23">
        <v>4.2859572792403802E-6</v>
      </c>
      <c r="H64" s="23">
        <v>3.9721568719166597E-6</v>
      </c>
      <c r="I64" s="23">
        <v>3.6910330303882897E-6</v>
      </c>
      <c r="J64" s="23">
        <v>3.4110888334791499E-6</v>
      </c>
      <c r="K64" s="23">
        <v>3.1613427451203702E-6</v>
      </c>
      <c r="L64" s="23">
        <v>3.3709676643460498E-6</v>
      </c>
      <c r="M64" s="23">
        <v>3.1323921473092198E-6</v>
      </c>
      <c r="N64" s="23">
        <v>3.6315094552175002E-6</v>
      </c>
      <c r="O64" s="23">
        <v>3.8509988721810103E-6</v>
      </c>
      <c r="P64" s="23">
        <v>4.0272913923786793E-6</v>
      </c>
      <c r="Q64" s="23">
        <v>6.1090333148600796E-6</v>
      </c>
      <c r="R64" s="23">
        <v>7.5728901145696994E-6</v>
      </c>
      <c r="S64" s="23">
        <v>1.1499881219013399E-5</v>
      </c>
      <c r="T64" s="23">
        <v>1.0657906561874399E-5</v>
      </c>
      <c r="U64" s="23">
        <v>9.9036081461931092E-6</v>
      </c>
      <c r="V64" s="23">
        <v>1.2645011603029599E-5</v>
      </c>
      <c r="W64" s="23">
        <v>1.17191951440408E-5</v>
      </c>
    </row>
    <row r="65" spans="1:23">
      <c r="A65" s="27" t="s">
        <v>122</v>
      </c>
      <c r="B65" s="27" t="s">
        <v>28</v>
      </c>
      <c r="C65" s="23">
        <v>0</v>
      </c>
      <c r="D65" s="23">
        <v>0</v>
      </c>
      <c r="E65" s="23">
        <v>0</v>
      </c>
      <c r="F65" s="23">
        <v>0</v>
      </c>
      <c r="G65" s="23">
        <v>0</v>
      </c>
      <c r="H65" s="23">
        <v>0</v>
      </c>
      <c r="I65" s="23">
        <v>0</v>
      </c>
      <c r="J65" s="23">
        <v>0</v>
      </c>
      <c r="K65" s="23">
        <v>0</v>
      </c>
      <c r="L65" s="23">
        <v>0</v>
      </c>
      <c r="M65" s="23">
        <v>0</v>
      </c>
      <c r="N65" s="23">
        <v>0</v>
      </c>
      <c r="O65" s="23">
        <v>0</v>
      </c>
      <c r="P65" s="23">
        <v>0</v>
      </c>
      <c r="Q65" s="23">
        <v>0</v>
      </c>
      <c r="R65" s="23">
        <v>0</v>
      </c>
      <c r="S65" s="23">
        <v>0</v>
      </c>
      <c r="T65" s="23">
        <v>0</v>
      </c>
      <c r="U65" s="23">
        <v>0</v>
      </c>
      <c r="V65" s="23">
        <v>0</v>
      </c>
      <c r="W65" s="23">
        <v>0</v>
      </c>
    </row>
    <row r="66" spans="1:23">
      <c r="A66" s="27" t="s">
        <v>122</v>
      </c>
      <c r="B66" s="27" t="s">
        <v>62</v>
      </c>
      <c r="C66" s="23">
        <v>2.3197596772725201E-6</v>
      </c>
      <c r="D66" s="23">
        <v>2.1499162830914502E-6</v>
      </c>
      <c r="E66" s="23">
        <v>1.9977589680719499E-6</v>
      </c>
      <c r="F66" s="23">
        <v>1.8462401316566401E-6</v>
      </c>
      <c r="G66" s="23">
        <v>1.7110659179197399E-6</v>
      </c>
      <c r="H66" s="23">
        <v>1.5857886118202E-6</v>
      </c>
      <c r="I66" s="23">
        <v>1.4735566429474E-6</v>
      </c>
      <c r="J66" s="23">
        <v>1.3617956189701498E-6</v>
      </c>
      <c r="K66" s="23">
        <v>1.26209046745259E-6</v>
      </c>
      <c r="L66" s="23">
        <v>1.3502136896077502E-6</v>
      </c>
      <c r="M66" s="23">
        <v>1.4316592167899301E-6</v>
      </c>
      <c r="N66" s="23">
        <v>1.52116032235455E-6</v>
      </c>
      <c r="O66" s="23">
        <v>1.59128443713599E-6</v>
      </c>
      <c r="P66" s="23">
        <v>1.66072823543079E-6</v>
      </c>
      <c r="Q66" s="23">
        <v>4.8876170690878598E-6</v>
      </c>
      <c r="R66" s="23">
        <v>8.4329137689347806E-6</v>
      </c>
      <c r="S66" s="23">
        <v>8.6300777746904697E-6</v>
      </c>
      <c r="T66" s="23">
        <v>7.9982184852732901E-6</v>
      </c>
      <c r="U66" s="23">
        <v>7.4321557696086005E-6</v>
      </c>
      <c r="V66" s="23">
        <v>195.043667101121</v>
      </c>
      <c r="W66" s="23">
        <v>180.763360930386</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3.4339231095194993E-4</v>
      </c>
      <c r="D68" s="23">
        <v>3.182505188089233E-4</v>
      </c>
      <c r="E68" s="23">
        <v>3.2105213445786927E-4</v>
      </c>
      <c r="F68" s="23">
        <v>2.9912527754561851E-4</v>
      </c>
      <c r="G68" s="23">
        <v>2.7722453803305139E-4</v>
      </c>
      <c r="H68" s="23">
        <v>2.8205525456458276E-4</v>
      </c>
      <c r="I68" s="23">
        <v>2.6209318880452684E-4</v>
      </c>
      <c r="J68" s="23">
        <v>3.1702156386776532E-4</v>
      </c>
      <c r="K68" s="23">
        <v>3.1454385169598406E-4</v>
      </c>
      <c r="L68" s="23">
        <v>3.3574139413399093E-4</v>
      </c>
      <c r="M68" s="23">
        <v>3.1197976700734212E-4</v>
      </c>
      <c r="N68" s="23">
        <v>3.609992675117077E-4</v>
      </c>
      <c r="O68" s="23">
        <v>3.5334694247418196E-4</v>
      </c>
      <c r="P68" s="23">
        <v>3.7829800769933846E-4</v>
      </c>
      <c r="Q68" s="23">
        <v>4.9220795240216726E-4</v>
      </c>
      <c r="R68" s="23">
        <v>6.8877391548755659E-4</v>
      </c>
      <c r="S68" s="23">
        <v>2.1056784360037393E-3</v>
      </c>
      <c r="T68" s="23">
        <v>1.9515092019539216E-3</v>
      </c>
      <c r="U68" s="23">
        <v>1.8339716182296498E-3</v>
      </c>
      <c r="V68" s="23">
        <v>279.18107254098709</v>
      </c>
      <c r="W68" s="23">
        <v>258.7405668213504</v>
      </c>
    </row>
    <row r="69" spans="1:23">
      <c r="A69" s="27" t="s">
        <v>122</v>
      </c>
      <c r="B69" s="27" t="s">
        <v>64</v>
      </c>
      <c r="C69" s="23">
        <v>4.9339905574654201E-5</v>
      </c>
      <c r="D69" s="23">
        <v>4.5727437820569591E-5</v>
      </c>
      <c r="E69" s="23">
        <v>4.2491142427944388E-5</v>
      </c>
      <c r="F69" s="23">
        <v>4.0238746558953929E-5</v>
      </c>
      <c r="G69" s="23">
        <v>6.5540630241610025E-5</v>
      </c>
      <c r="H69" s="23">
        <v>6.6778068947583987E-5</v>
      </c>
      <c r="I69" s="23">
        <v>6.8833198829951848E-5</v>
      </c>
      <c r="J69" s="23">
        <v>7.3767334484025113E-5</v>
      </c>
      <c r="K69" s="23">
        <v>6.8366389467519178E-5</v>
      </c>
      <c r="L69" s="23">
        <v>8.1223054206760992E-5</v>
      </c>
      <c r="M69" s="23">
        <v>8.2563041179297957E-5</v>
      </c>
      <c r="N69" s="23">
        <v>8.8684126921240885E-5</v>
      </c>
      <c r="O69" s="23">
        <v>1.0496781892081705E-4</v>
      </c>
      <c r="P69" s="23">
        <v>1.0040573542096353E-4</v>
      </c>
      <c r="Q69" s="23">
        <v>1.6080637266055651E-4</v>
      </c>
      <c r="R69" s="23">
        <v>2.9261938427746807E-4</v>
      </c>
      <c r="S69" s="23">
        <v>2734.3595540384299</v>
      </c>
      <c r="T69" s="23">
        <v>2534.1608385769337</v>
      </c>
      <c r="U69" s="23">
        <v>2354.8091608183418</v>
      </c>
      <c r="V69" s="23">
        <v>4739.4521005731594</v>
      </c>
      <c r="W69" s="23">
        <v>4392.4486422229666</v>
      </c>
    </row>
    <row r="70" spans="1:23">
      <c r="A70" s="27" t="s">
        <v>122</v>
      </c>
      <c r="B70" s="27" t="s">
        <v>32</v>
      </c>
      <c r="C70" s="23">
        <v>1.5467423639531E-5</v>
      </c>
      <c r="D70" s="23">
        <v>1.43349616194725E-5</v>
      </c>
      <c r="E70" s="23">
        <v>1.3320424780023999E-5</v>
      </c>
      <c r="F70" s="23">
        <v>1.23101451139165E-5</v>
      </c>
      <c r="G70" s="23">
        <v>1.1408846220978E-5</v>
      </c>
      <c r="H70" s="23">
        <v>1.4962714261625199E-5</v>
      </c>
      <c r="I70" s="23">
        <v>1.9533947447486403E-5</v>
      </c>
      <c r="J70" s="23">
        <v>2.1213363932486799E-5</v>
      </c>
      <c r="K70" s="23">
        <v>1.9660207470810502E-5</v>
      </c>
      <c r="L70" s="23">
        <v>4.0398728968943804E-5</v>
      </c>
      <c r="M70" s="23">
        <v>3.7539565485017001E-5</v>
      </c>
      <c r="N70" s="23">
        <v>3.4692399549220599E-5</v>
      </c>
      <c r="O70" s="23">
        <v>3.2152362773232901E-5</v>
      </c>
      <c r="P70" s="23">
        <v>2.97982971871082E-5</v>
      </c>
      <c r="Q70" s="23">
        <v>261.52626562776902</v>
      </c>
      <c r="R70" s="23">
        <v>1267.3394798892</v>
      </c>
      <c r="S70" s="23">
        <v>2182.1015979706099</v>
      </c>
      <c r="T70" s="23">
        <v>2022.33696998854</v>
      </c>
      <c r="U70" s="23">
        <v>1879.20890224087</v>
      </c>
      <c r="V70" s="23">
        <v>3161.9652307847</v>
      </c>
      <c r="W70" s="23">
        <v>2930.4589621222399</v>
      </c>
    </row>
    <row r="71" spans="1:23">
      <c r="A71" s="27" t="s">
        <v>122</v>
      </c>
      <c r="B71" s="27" t="s">
        <v>69</v>
      </c>
      <c r="C71" s="23">
        <v>0</v>
      </c>
      <c r="D71" s="23">
        <v>0</v>
      </c>
      <c r="E71" s="23">
        <v>1.8208040581851701E-5</v>
      </c>
      <c r="F71" s="23">
        <v>1.6827062612808903E-5</v>
      </c>
      <c r="G71" s="23">
        <v>1.5595053342082598E-5</v>
      </c>
      <c r="H71" s="23">
        <v>1.5757014291064099E-5</v>
      </c>
      <c r="I71" s="23">
        <v>1.59481333195046E-5</v>
      </c>
      <c r="J71" s="23">
        <v>1.5981302404246899E-5</v>
      </c>
      <c r="K71" s="23">
        <v>1.6151378901865499E-5</v>
      </c>
      <c r="L71" s="23">
        <v>1.63573862882255E-5</v>
      </c>
      <c r="M71" s="23">
        <v>1.6512080133170299E-5</v>
      </c>
      <c r="N71" s="23">
        <v>1.6826772120632602E-5</v>
      </c>
      <c r="O71" s="23">
        <v>1.6710987617906999E-5</v>
      </c>
      <c r="P71" s="23">
        <v>1.6774863308083399E-5</v>
      </c>
      <c r="Q71" s="23">
        <v>2.3528561538520302E-5</v>
      </c>
      <c r="R71" s="23">
        <v>2.5468113075734598E-5</v>
      </c>
      <c r="S71" s="23">
        <v>2.9896387673796798E-5</v>
      </c>
      <c r="T71" s="23">
        <v>2.7707495433786499E-5</v>
      </c>
      <c r="U71" s="23">
        <v>2.5746536235385703E-5</v>
      </c>
      <c r="V71" s="23">
        <v>3.4570088651865203E-5</v>
      </c>
      <c r="W71" s="23">
        <v>3.20390069836655E-5</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3.9974058273277403E-4</v>
      </c>
      <c r="D73" s="28">
        <v>3.7047319868932044E-4</v>
      </c>
      <c r="E73" s="28">
        <v>3.7054511518344499E-4</v>
      </c>
      <c r="F73" s="28">
        <v>3.458348121561127E-4</v>
      </c>
      <c r="G73" s="28">
        <v>3.4876219147182154E-4</v>
      </c>
      <c r="H73" s="28">
        <v>3.5439126899590364E-4</v>
      </c>
      <c r="I73" s="28">
        <v>3.3609097730781436E-4</v>
      </c>
      <c r="J73" s="28">
        <v>3.9556178280423973E-4</v>
      </c>
      <c r="K73" s="28">
        <v>3.8733367437607615E-4</v>
      </c>
      <c r="L73" s="28">
        <v>4.2168562969470571E-4</v>
      </c>
      <c r="M73" s="28">
        <v>3.9910685955073922E-4</v>
      </c>
      <c r="N73" s="28">
        <v>4.5483606421052066E-4</v>
      </c>
      <c r="O73" s="28">
        <v>4.6375704470431601E-4</v>
      </c>
      <c r="P73" s="28">
        <v>4.8439176274811145E-4</v>
      </c>
      <c r="Q73" s="28">
        <v>6.6401097544667171E-4</v>
      </c>
      <c r="R73" s="28">
        <v>9.9739910364852915E-4</v>
      </c>
      <c r="S73" s="28">
        <v>2734.3616798468247</v>
      </c>
      <c r="T73" s="28">
        <v>2534.1628087422605</v>
      </c>
      <c r="U73" s="28">
        <v>2354.8110121257241</v>
      </c>
      <c r="V73" s="28">
        <v>5213.6768528602788</v>
      </c>
      <c r="W73" s="28">
        <v>4831.9525816938985</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4.3382044512039896E-6</v>
      </c>
      <c r="D78" s="23">
        <v>4.0205787178736203E-6</v>
      </c>
      <c r="E78" s="23">
        <v>3.7360278879889799E-6</v>
      </c>
      <c r="F78" s="23">
        <v>3.4526710829637997E-6</v>
      </c>
      <c r="G78" s="23">
        <v>3.1998805109633097E-6</v>
      </c>
      <c r="H78" s="23">
        <v>2.9655982392777901E-6</v>
      </c>
      <c r="I78" s="23">
        <v>2.7557121757766601E-6</v>
      </c>
      <c r="J78" s="23">
        <v>2.5467068307664201E-6</v>
      </c>
      <c r="K78" s="23">
        <v>2.36024728654757E-6</v>
      </c>
      <c r="L78" s="23">
        <v>2.1874395538408702E-6</v>
      </c>
      <c r="M78" s="23">
        <v>2.0326265818672503E-6</v>
      </c>
      <c r="N78" s="23">
        <v>1.8784632320970801E-6</v>
      </c>
      <c r="O78" s="23">
        <v>1.7409297736489899E-6</v>
      </c>
      <c r="P78" s="23">
        <v>1.6134659571664699E-6</v>
      </c>
      <c r="Q78" s="23">
        <v>1.4992751629254998E-6</v>
      </c>
      <c r="R78" s="23">
        <v>1.6764110733868899E-6</v>
      </c>
      <c r="S78" s="23">
        <v>1.85264114294423E-6</v>
      </c>
      <c r="T78" s="23">
        <v>2.01018135779518E-6</v>
      </c>
      <c r="U78" s="23">
        <v>2.1660471886975E-6</v>
      </c>
      <c r="V78" s="23">
        <v>2.2930137597581698E-6</v>
      </c>
      <c r="W78" s="23">
        <v>2.4285030604161801E-6</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2.3971034076444799E-6</v>
      </c>
      <c r="D80" s="23">
        <v>2.22159721924653E-6</v>
      </c>
      <c r="E80" s="23">
        <v>2.0643667863250901E-6</v>
      </c>
      <c r="F80" s="23">
        <v>1.90779611969443E-6</v>
      </c>
      <c r="G80" s="23">
        <v>1.76811502619627E-6</v>
      </c>
      <c r="H80" s="23">
        <v>1.63866081579081E-6</v>
      </c>
      <c r="I80" s="23">
        <v>1.5226868907039E-6</v>
      </c>
      <c r="J80" s="23">
        <v>1.40719961241278E-6</v>
      </c>
      <c r="K80" s="23">
        <v>1.30417016466262E-6</v>
      </c>
      <c r="L80" s="23">
        <v>1.38921756392612E-6</v>
      </c>
      <c r="M80" s="23">
        <v>1.4722252089909E-6</v>
      </c>
      <c r="N80" s="23">
        <v>1.5424244685766298E-6</v>
      </c>
      <c r="O80" s="23">
        <v>1.61152113015129E-6</v>
      </c>
      <c r="P80" s="23">
        <v>1.67570242896945E-6</v>
      </c>
      <c r="Q80" s="23">
        <v>1.74071139462432E-6</v>
      </c>
      <c r="R80" s="23">
        <v>1.7921567244442001E-6</v>
      </c>
      <c r="S80" s="23">
        <v>1.8452483337809699E-6</v>
      </c>
      <c r="T80" s="23">
        <v>1.89470185020624E-6</v>
      </c>
      <c r="U80" s="23">
        <v>1.9467209030462201E-6</v>
      </c>
      <c r="V80" s="23">
        <v>1.9849450059170999E-6</v>
      </c>
      <c r="W80" s="23">
        <v>2.02918808694453E-6</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1.3641055560715932E-4</v>
      </c>
      <c r="D82" s="23">
        <v>1.2642312803290041E-4</v>
      </c>
      <c r="E82" s="23">
        <v>3730.2425602596245</v>
      </c>
      <c r="F82" s="23">
        <v>6894.6547624428031</v>
      </c>
      <c r="G82" s="23">
        <v>9588.1471188172964</v>
      </c>
      <c r="H82" s="23">
        <v>11900.378422716902</v>
      </c>
      <c r="I82" s="23">
        <v>13859.05866318852</v>
      </c>
      <c r="J82" s="23">
        <v>15396.40176278776</v>
      </c>
      <c r="K82" s="23">
        <v>16668.096976612178</v>
      </c>
      <c r="L82" s="23">
        <v>17634.647299794531</v>
      </c>
      <c r="M82" s="23">
        <v>18421.976478225668</v>
      </c>
      <c r="N82" s="23">
        <v>18934.04426212297</v>
      </c>
      <c r="O82" s="23">
        <v>19317.255869979796</v>
      </c>
      <c r="P82" s="23">
        <v>19542.852945853334</v>
      </c>
      <c r="Q82" s="23">
        <v>19683.599421294668</v>
      </c>
      <c r="R82" s="23">
        <v>19598.998934651179</v>
      </c>
      <c r="S82" s="23">
        <v>19469.218620036991</v>
      </c>
      <c r="T82" s="23">
        <v>19253.38030189171</v>
      </c>
      <c r="U82" s="23">
        <v>19044.10444298822</v>
      </c>
      <c r="V82" s="23">
        <v>18674.648122082948</v>
      </c>
      <c r="W82" s="23">
        <v>17307.366134527707</v>
      </c>
    </row>
    <row r="83" spans="1:23">
      <c r="A83" s="27" t="s">
        <v>123</v>
      </c>
      <c r="B83" s="27" t="s">
        <v>64</v>
      </c>
      <c r="C83" s="23">
        <v>6.4254613256729896E-6</v>
      </c>
      <c r="D83" s="23">
        <v>5.955015110307E-6</v>
      </c>
      <c r="E83" s="23">
        <v>8.8691945835888311E-6</v>
      </c>
      <c r="F83" s="23">
        <v>1.17593400013539E-5</v>
      </c>
      <c r="G83" s="23">
        <v>4.0308409246165501E-5</v>
      </c>
      <c r="H83" s="23">
        <v>5.0008568950175993E-5</v>
      </c>
      <c r="I83" s="23">
        <v>8.6700027631184606E-5</v>
      </c>
      <c r="J83" s="23">
        <v>8.0124315789164397E-5</v>
      </c>
      <c r="K83" s="23">
        <v>7.4257938386627697E-5</v>
      </c>
      <c r="L83" s="23">
        <v>6.8821073342356098E-5</v>
      </c>
      <c r="M83" s="23">
        <v>6.504799466968569E-5</v>
      </c>
      <c r="N83" s="23">
        <v>6.0114468342927504E-5</v>
      </c>
      <c r="O83" s="23">
        <v>7.5981867234173203E-5</v>
      </c>
      <c r="P83" s="23">
        <v>7.0418783112269492E-5</v>
      </c>
      <c r="Q83" s="23">
        <v>1.00558439952034E-4</v>
      </c>
      <c r="R83" s="23">
        <v>9.2931645100012398E-5</v>
      </c>
      <c r="S83" s="23">
        <v>8.6899136503402097E-5</v>
      </c>
      <c r="T83" s="23">
        <v>8.0536734208137107E-5</v>
      </c>
      <c r="U83" s="23">
        <v>1.3419314181820798E-4</v>
      </c>
      <c r="V83" s="23">
        <v>1.58115442282698E-4</v>
      </c>
      <c r="W83" s="23">
        <v>1.46538870945227E-4</v>
      </c>
    </row>
    <row r="84" spans="1:23">
      <c r="A84" s="27" t="s">
        <v>123</v>
      </c>
      <c r="B84" s="27" t="s">
        <v>32</v>
      </c>
      <c r="C84" s="23">
        <v>1.51920996272885E-5</v>
      </c>
      <c r="D84" s="23">
        <v>1.4079795714639499E-5</v>
      </c>
      <c r="E84" s="23">
        <v>1.30833178848693E-5</v>
      </c>
      <c r="F84" s="23">
        <v>1.2091021449689101E-5</v>
      </c>
      <c r="G84" s="23">
        <v>1.12057659026379E-5</v>
      </c>
      <c r="H84" s="23">
        <v>1.54626645432034E-5</v>
      </c>
      <c r="I84" s="23">
        <v>1.9874023687130202E-5</v>
      </c>
      <c r="J84" s="23">
        <v>2.1441232368273102E-5</v>
      </c>
      <c r="K84" s="23">
        <v>1.98713923040065E-5</v>
      </c>
      <c r="L84" s="23">
        <v>3.6079401952030204E-5</v>
      </c>
      <c r="M84" s="23">
        <v>3.3525932790600303E-5</v>
      </c>
      <c r="N84" s="23">
        <v>3.0983178430662496E-5</v>
      </c>
      <c r="O84" s="23">
        <v>2.8714715779665502E-5</v>
      </c>
      <c r="P84" s="23">
        <v>2.6612340762656301E-5</v>
      </c>
      <c r="Q84" s="23">
        <v>2.5900731226334297E-5</v>
      </c>
      <c r="R84" s="23">
        <v>2.6306975607002E-5</v>
      </c>
      <c r="S84" s="23">
        <v>2.6390070922573E-5</v>
      </c>
      <c r="T84" s="23">
        <v>2.6360822634166602E-5</v>
      </c>
      <c r="U84" s="23">
        <v>2.6673757427374398E-5</v>
      </c>
      <c r="V84" s="23">
        <v>2.7022816615333602E-5</v>
      </c>
      <c r="W84" s="23">
        <v>3.0317281785679901E-5</v>
      </c>
    </row>
    <row r="85" spans="1:23">
      <c r="A85" s="27" t="s">
        <v>123</v>
      </c>
      <c r="B85" s="27" t="s">
        <v>69</v>
      </c>
      <c r="C85" s="23">
        <v>0</v>
      </c>
      <c r="D85" s="23">
        <v>0</v>
      </c>
      <c r="E85" s="23">
        <v>6.4291294173299298E-5</v>
      </c>
      <c r="F85" s="23">
        <v>6.3979306909817214E-5</v>
      </c>
      <c r="G85" s="23">
        <v>6.5027810003317105E-5</v>
      </c>
      <c r="H85" s="23">
        <v>6.6625144464688198E-5</v>
      </c>
      <c r="I85" s="23">
        <v>6.7193684507474904E-5</v>
      </c>
      <c r="J85" s="23">
        <v>6.7127173740345105E-5</v>
      </c>
      <c r="K85" s="23">
        <v>6.7406458413725312E-5</v>
      </c>
      <c r="L85" s="23">
        <v>6.7560454398964497E-5</v>
      </c>
      <c r="M85" s="23">
        <v>6.8316975961835505E-5</v>
      </c>
      <c r="N85" s="23">
        <v>6.8096778043140907E-5</v>
      </c>
      <c r="O85" s="23">
        <v>6.8154501340026308E-5</v>
      </c>
      <c r="P85" s="23">
        <v>6.8624295839952307E-5</v>
      </c>
      <c r="Q85" s="23">
        <v>6.8962391315140903E-5</v>
      </c>
      <c r="R85" s="23">
        <v>6.9118711388627108E-5</v>
      </c>
      <c r="S85" s="23">
        <v>6.9033877041759301E-5</v>
      </c>
      <c r="T85" s="23">
        <v>6.9306381837978598E-5</v>
      </c>
      <c r="U85" s="23">
        <v>6.9598472700494409E-5</v>
      </c>
      <c r="V85" s="23">
        <v>6.9714446218328513E-5</v>
      </c>
      <c r="W85" s="23">
        <v>6.9748298703231092E-5</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1.4957132479168078E-4</v>
      </c>
      <c r="D87" s="28">
        <v>1.3862031908032756E-4</v>
      </c>
      <c r="E87" s="28">
        <v>3730.2425749292138</v>
      </c>
      <c r="F87" s="28">
        <v>6894.6547795626102</v>
      </c>
      <c r="G87" s="28">
        <v>9588.1471640936998</v>
      </c>
      <c r="H87" s="28">
        <v>11900.37847732973</v>
      </c>
      <c r="I87" s="28">
        <v>13859.058754166947</v>
      </c>
      <c r="J87" s="28">
        <v>15396.401846865981</v>
      </c>
      <c r="K87" s="28">
        <v>16668.097054534534</v>
      </c>
      <c r="L87" s="28">
        <v>17634.647372192263</v>
      </c>
      <c r="M87" s="28">
        <v>18421.976546778515</v>
      </c>
      <c r="N87" s="28">
        <v>18934.044325658324</v>
      </c>
      <c r="O87" s="28">
        <v>19317.255949314116</v>
      </c>
      <c r="P87" s="28">
        <v>19542.853019561288</v>
      </c>
      <c r="Q87" s="28">
        <v>19683.599525093094</v>
      </c>
      <c r="R87" s="28">
        <v>19598.999031051393</v>
      </c>
      <c r="S87" s="28">
        <v>19469.218710634017</v>
      </c>
      <c r="T87" s="28">
        <v>19253.380386333327</v>
      </c>
      <c r="U87" s="28">
        <v>19044.10458129413</v>
      </c>
      <c r="V87" s="28">
        <v>18674.648284476349</v>
      </c>
      <c r="W87" s="28">
        <v>17307.366285524269</v>
      </c>
    </row>
    <row r="89" spans="1:23" collapsed="1"/>
    <row r="90" spans="1:23">
      <c r="A90" s="7" t="s">
        <v>93</v>
      </c>
    </row>
  </sheetData>
  <sheetProtection algorithmName="SHA-512" hashValue="vysmha+ESu2Z2nHUrC4rFGNFm0ZXHBM1h7UQs/6KmNiZvNd1xVYY0AsZUzr1JzZzDCSlI2mbnQSr7LitYurygA==" saltValue="Kq1vqckmlv8Q/ioEXNdNgQ==" spinCount="100000" sheet="1" objects="1" scenarios="1"/>
  <mergeCells count="7">
    <mergeCell ref="A87:B87"/>
    <mergeCell ref="B2:W3"/>
    <mergeCell ref="A17:B17"/>
    <mergeCell ref="A31:B31"/>
    <mergeCell ref="A45:B45"/>
    <mergeCell ref="A59:B59"/>
    <mergeCell ref="A73:B73"/>
  </mergeCells>
  <pageMargins left="0.7" right="0.7" top="0.75" bottom="0.75" header="0.3" footer="0.3"/>
  <pageSetup paperSize="9" orientation="portrait" horizontalDpi="30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0E91F671F08BF4D8D6533A38A1C492F" ma:contentTypeVersion="13" ma:contentTypeDescription="Create a new document." ma:contentTypeScope="" ma:versionID="4fad6b8e0f938f436ac1bfc9524903a4">
  <xsd:schema xmlns:xsd="http://www.w3.org/2001/XMLSchema" xmlns:xs="http://www.w3.org/2001/XMLSchema" xmlns:p="http://schemas.microsoft.com/office/2006/metadata/properties" xmlns:ns3="084fbc1a-296e-49dc-b380-588a6f097806" xmlns:ns4="140c1bb5-0718-4afd-8867-43e2619b119b" targetNamespace="http://schemas.microsoft.com/office/2006/metadata/properties" ma:root="true" ma:fieldsID="b0438bb359726c931db9f45b3fae7bcc" ns3:_="" ns4:_="">
    <xsd:import namespace="084fbc1a-296e-49dc-b380-588a6f097806"/>
    <xsd:import namespace="140c1bb5-0718-4afd-8867-43e2619b119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4fbc1a-296e-49dc-b380-588a6f097806"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0c1bb5-0718-4afd-8867-43e2619b119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43D93C-0066-473E-AA79-65F8728EF94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07213F8-60CF-492F-A3C9-296268C90D8B}">
  <ds:schemaRefs>
    <ds:schemaRef ds:uri="http://schemas.microsoft.com/sharepoint/v3/contenttype/forms"/>
  </ds:schemaRefs>
</ds:datastoreItem>
</file>

<file path=customXml/itemProps3.xml><?xml version="1.0" encoding="utf-8"?>
<ds:datastoreItem xmlns:ds="http://schemas.openxmlformats.org/officeDocument/2006/customXml" ds:itemID="{F31B306A-2DF1-4EDE-A89A-29CB3411FC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4fbc1a-296e-49dc-b380-588a6f097806"/>
    <ds:schemaRef ds:uri="140c1bb5-0718-4afd-8867-43e2619b11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Cover</vt:lpstr>
      <vt:lpstr>Release notice</vt:lpstr>
      <vt:lpstr>Version notes</vt:lpstr>
      <vt:lpstr>Abbreviations and notes</vt:lpstr>
      <vt:lpstr>---Compare options---</vt:lpstr>
      <vt:lpstr>BaseCase_Generation</vt:lpstr>
      <vt:lpstr>BaseCase_Capacity</vt:lpstr>
      <vt:lpstr>BaseCase_VOM Cost</vt:lpstr>
      <vt:lpstr>BaseCase_FOM Cost</vt:lpstr>
      <vt:lpstr>BaseCase_Fuel Cost</vt:lpstr>
      <vt:lpstr>BaseCase_Build Cost</vt:lpstr>
      <vt:lpstr>BaseCase_REHAB Cost</vt:lpstr>
      <vt:lpstr>BaseCase_REZ Tx Cost</vt:lpstr>
      <vt:lpstr>BaseCase_USE+DSP Cost</vt:lpstr>
      <vt:lpstr>BaseCase_SyncCon Cost</vt:lpstr>
      <vt:lpstr>M27_30_Generation</vt:lpstr>
      <vt:lpstr>M27_30_Capacity</vt:lpstr>
      <vt:lpstr>M27_30_VOM Cost</vt:lpstr>
      <vt:lpstr>M27_30_FOM Cost</vt:lpstr>
      <vt:lpstr>M27_30_Fuel Cost</vt:lpstr>
      <vt:lpstr>M27_30_Build Cost</vt:lpstr>
      <vt:lpstr>M27_30_REHAB Cost</vt:lpstr>
      <vt:lpstr>M27_30_REZ Tx Cost</vt:lpstr>
      <vt:lpstr>M27_30_USE+DSP Cost</vt:lpstr>
      <vt:lpstr>M27_30_SyncCon Cost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2020-11-09T06:21:59Z</dcterms:created>
  <dcterms:modified xsi:type="dcterms:W3CDTF">2020-11-09T23:00:37Z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0x010100A0E91F671F08BF4D8D6533A38A1C492F</vt:lpwstr>
  </property>
</Properties>
</file>