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28680" yWindow="-120" windowWidth="29040" windowHeight="15840"/>
  </bookViews>
  <sheets>
    <sheet name="Cover" sheetId="1" r:id="rId1"/>
    <sheet name="Release notice" sheetId="2" r:id="rId2"/>
    <sheet name="Version notes" sheetId="3" r:id="rId3"/>
    <sheet name="Abbreviations and notes" sheetId="4" r:id="rId4"/>
    <sheet name="---Compare options---" sheetId="8" r:id="rId5"/>
    <sheet name="BaseCase_Generation" sheetId="9" r:id="rId6"/>
    <sheet name="BaseCase_Capacity" sheetId="10" r:id="rId7"/>
    <sheet name="BaseCase_VOM Cost" sheetId="11" r:id="rId8"/>
    <sheet name="BaseCase_FOM Cost" sheetId="12" r:id="rId9"/>
    <sheet name="BaseCase_Fuel Cost" sheetId="13" r:id="rId10"/>
    <sheet name="BaseCase_Build Cost" sheetId="14" r:id="rId11"/>
    <sheet name="BaseCase_REHAB Cost" sheetId="15" r:id="rId12"/>
    <sheet name="BaseCase_REZ Tx Cost" sheetId="16" r:id="rId13"/>
    <sheet name="BaseCase_USE+DSP Cost" sheetId="17" r:id="rId14"/>
    <sheet name="BaseCase_SyncCon Cost" sheetId="18" r:id="rId15"/>
    <sheet name="M31_34_Generation" sheetId="19" r:id="rId16"/>
    <sheet name="M31_34_Capacity" sheetId="20" r:id="rId17"/>
    <sheet name="M31_34_VOM Cost" sheetId="21" r:id="rId18"/>
    <sheet name="M31_34_FOM Cost" sheetId="22" r:id="rId19"/>
    <sheet name="M31_34_Fuel Cost" sheetId="23" r:id="rId20"/>
    <sheet name="M31_34_Build Cost" sheetId="24" r:id="rId21"/>
    <sheet name="M31_34_REHAB Cost" sheetId="25" r:id="rId22"/>
    <sheet name="M31_34_REZ Tx Cost" sheetId="26" r:id="rId23"/>
    <sheet name="M31_34_USE+DSP Cost" sheetId="27" r:id="rId24"/>
    <sheet name="M31_34_SyncCon Cost" sheetId="28" r:id="rId25"/>
  </sheets>
  <definedNames>
    <definedName name="_xlnm._FilterDatabase" localSheetId="3" hidden="1">'Abbreviations and notes'!$A$3:$B$20</definedName>
    <definedName name="CIQWBGuid" hidden="1">"32a91085-3057-4656-87d2-f3c7894ddc12"</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42419.6529050926</definedName>
    <definedName name="IQ_NAMES_REVISION_DATE__1" hidden="1">42118.6535879629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6" i="8" l="1"/>
  <c r="K46" i="8" s="1"/>
  <c r="L46" i="8" s="1"/>
  <c r="M46" i="8" s="1"/>
  <c r="N46" i="8" s="1"/>
  <c r="O46" i="8" s="1"/>
  <c r="P46" i="8" s="1"/>
  <c r="Q46" i="8" s="1"/>
  <c r="R46" i="8" s="1"/>
  <c r="S46" i="8" s="1"/>
  <c r="T46" i="8" s="1"/>
  <c r="U46" i="8" s="1"/>
  <c r="V46" i="8" s="1"/>
  <c r="W46" i="8" s="1"/>
  <c r="X46" i="8" s="1"/>
  <c r="Y46" i="8" s="1"/>
  <c r="Z46" i="8" s="1"/>
  <c r="AA46" i="8" s="1"/>
  <c r="AB46" i="8" s="1"/>
  <c r="AC46" i="8" s="1"/>
  <c r="A43" i="8"/>
  <c r="O25" i="8"/>
  <c r="P25" i="8" s="1"/>
  <c r="Q25" i="8" s="1"/>
  <c r="R25" i="8" s="1"/>
  <c r="S25" i="8" s="1"/>
  <c r="T25" i="8" s="1"/>
  <c r="U25" i="8" s="1"/>
  <c r="V25" i="8" s="1"/>
  <c r="W25" i="8" s="1"/>
  <c r="X25" i="8" s="1"/>
  <c r="Y25" i="8" s="1"/>
  <c r="Z25" i="8" s="1"/>
  <c r="AA25" i="8" s="1"/>
  <c r="AB25" i="8" s="1"/>
  <c r="AC25" i="8" s="1"/>
  <c r="J25" i="8"/>
  <c r="K25" i="8" s="1"/>
  <c r="L25" i="8" s="1"/>
  <c r="M25" i="8" s="1"/>
  <c r="N25" i="8" s="1"/>
  <c r="A22" i="8"/>
  <c r="E14" i="8"/>
  <c r="E11" i="8"/>
  <c r="E10" i="8"/>
  <c r="E9" i="8"/>
  <c r="E8" i="8"/>
  <c r="J6" i="8"/>
  <c r="K6" i="8" s="1"/>
  <c r="L6" i="8" s="1"/>
  <c r="M6" i="8" s="1"/>
  <c r="N6" i="8" s="1"/>
  <c r="O6" i="8" s="1"/>
  <c r="P6" i="8" s="1"/>
  <c r="Q6" i="8" s="1"/>
  <c r="R6" i="8" s="1"/>
  <c r="S6" i="8" s="1"/>
  <c r="T6" i="8" s="1"/>
  <c r="U6" i="8" s="1"/>
  <c r="V6" i="8" s="1"/>
  <c r="W6" i="8" s="1"/>
  <c r="X6" i="8" s="1"/>
  <c r="Y6" i="8" s="1"/>
  <c r="Z6" i="8" s="1"/>
  <c r="AA6" i="8" s="1"/>
  <c r="AB6" i="8" s="1"/>
  <c r="AC6" i="8" s="1"/>
  <c r="A3" i="8"/>
  <c r="R60" i="8" l="1"/>
  <c r="Q56" i="8"/>
  <c r="P53" i="8"/>
  <c r="O50" i="8"/>
  <c r="P40" i="8"/>
  <c r="O36" i="8"/>
  <c r="N33" i="8"/>
  <c r="M30" i="8"/>
  <c r="L27" i="8"/>
  <c r="J8" i="8"/>
  <c r="N59" i="8"/>
  <c r="M55" i="8"/>
  <c r="L52" i="8"/>
  <c r="K49" i="8"/>
  <c r="Y38" i="8"/>
  <c r="X34" i="8"/>
  <c r="W31" i="8"/>
  <c r="V28" i="8"/>
  <c r="U13" i="8"/>
  <c r="O7" i="8"/>
  <c r="M59" i="8"/>
  <c r="L55" i="8"/>
  <c r="K52" i="8"/>
  <c r="J49" i="8"/>
  <c r="AA39" i="8"/>
  <c r="Z35" i="8"/>
  <c r="Y32" i="8"/>
  <c r="X29" i="8"/>
  <c r="W26" i="8"/>
  <c r="Z61" i="8"/>
  <c r="Y57" i="8"/>
  <c r="X54" i="8"/>
  <c r="W51" i="8"/>
  <c r="V48" i="8"/>
  <c r="Z39" i="8"/>
  <c r="Y35" i="8"/>
  <c r="X32" i="8"/>
  <c r="W29" i="8"/>
  <c r="V26" i="8"/>
  <c r="S10" i="8"/>
  <c r="M49" i="8"/>
  <c r="N60" i="8"/>
  <c r="M56" i="8"/>
  <c r="L53" i="8"/>
  <c r="K50" i="8"/>
  <c r="L40" i="8"/>
  <c r="K36" i="8"/>
  <c r="J33" i="8"/>
  <c r="I30" i="8"/>
  <c r="Z13" i="8"/>
  <c r="V8" i="8"/>
  <c r="P50" i="8"/>
  <c r="U60" i="8"/>
  <c r="T56" i="8"/>
  <c r="S53" i="8"/>
  <c r="R50" i="8"/>
  <c r="S40" i="8"/>
  <c r="R36" i="8"/>
  <c r="Q33" i="8"/>
  <c r="P30" i="8"/>
  <c r="O27" i="8"/>
  <c r="I13" i="8"/>
  <c r="K7" i="8"/>
  <c r="R48" i="8"/>
  <c r="Y59" i="8"/>
  <c r="X55" i="8"/>
  <c r="W52" i="8"/>
  <c r="V49" i="8"/>
  <c r="J40" i="8"/>
  <c r="I36" i="8"/>
  <c r="AC32" i="8"/>
  <c r="AB29" i="8"/>
  <c r="AA26" i="8"/>
  <c r="Z7" i="8"/>
  <c r="U49" i="8"/>
  <c r="T12" i="8"/>
  <c r="Z34" i="8"/>
  <c r="J34" i="8"/>
  <c r="W33" i="8"/>
  <c r="X35" i="8"/>
  <c r="R13" i="8"/>
  <c r="J60" i="8"/>
  <c r="I56" i="8"/>
  <c r="AC52" i="8"/>
  <c r="AB49" i="8"/>
  <c r="AC39" i="8"/>
  <c r="AB35" i="8"/>
  <c r="AA32" i="8"/>
  <c r="Z29" i="8"/>
  <c r="V13" i="8"/>
  <c r="AB61" i="8"/>
  <c r="AA57" i="8"/>
  <c r="Z54" i="8"/>
  <c r="Y51" i="8"/>
  <c r="X48" i="8"/>
  <c r="Q38" i="8"/>
  <c r="P34" i="8"/>
  <c r="O31" i="8"/>
  <c r="N28" i="8"/>
  <c r="M13" i="8"/>
  <c r="AA61" i="8"/>
  <c r="Z57" i="8"/>
  <c r="Y54" i="8"/>
  <c r="X51" i="8"/>
  <c r="W48" i="8"/>
  <c r="S39" i="8"/>
  <c r="R35" i="8"/>
  <c r="Q32" i="8"/>
  <c r="P29" i="8"/>
  <c r="O26" i="8"/>
  <c r="R61" i="8"/>
  <c r="Q57" i="8"/>
  <c r="P54" i="8"/>
  <c r="O51" i="8"/>
  <c r="N48" i="8"/>
  <c r="R39" i="8"/>
  <c r="Q35" i="8"/>
  <c r="P32" i="8"/>
  <c r="O29" i="8"/>
  <c r="N26" i="8"/>
  <c r="K10" i="8"/>
  <c r="W47" i="8"/>
  <c r="AA59" i="8"/>
  <c r="Z55" i="8"/>
  <c r="Y52" i="8"/>
  <c r="X49" i="8"/>
  <c r="W59" i="8"/>
  <c r="V55" i="8"/>
  <c r="U52" i="8"/>
  <c r="T49" i="8"/>
  <c r="U39" i="8"/>
  <c r="T35" i="8"/>
  <c r="S32" i="8"/>
  <c r="R29" i="8"/>
  <c r="N13" i="8"/>
  <c r="T61" i="8"/>
  <c r="S57" i="8"/>
  <c r="R54" i="8"/>
  <c r="Q51" i="8"/>
  <c r="P48" i="8"/>
  <c r="I38" i="8"/>
  <c r="AC33" i="8"/>
  <c r="AB30" i="8"/>
  <c r="AA27" i="8"/>
  <c r="Z12" i="8"/>
  <c r="S61" i="8"/>
  <c r="R57" i="8"/>
  <c r="Q54" i="8"/>
  <c r="P51" i="8"/>
  <c r="O48" i="8"/>
  <c r="K39" i="8"/>
  <c r="J35" i="8"/>
  <c r="I32" i="8"/>
  <c r="AC28" i="8"/>
  <c r="AB13" i="8"/>
  <c r="J61" i="8"/>
  <c r="I57" i="8"/>
  <c r="AC53" i="8"/>
  <c r="AB50" i="8"/>
  <c r="AA47" i="8"/>
  <c r="J39" i="8"/>
  <c r="I35" i="8"/>
  <c r="AC31" i="8"/>
  <c r="AB28" i="8"/>
  <c r="AA13" i="8"/>
  <c r="S60" i="8"/>
  <c r="Y40" i="8"/>
  <c r="S59" i="8"/>
  <c r="R55" i="8"/>
  <c r="Q52" i="8"/>
  <c r="P49" i="8"/>
  <c r="Q39" i="8"/>
  <c r="P35" i="8"/>
  <c r="O32" i="8"/>
  <c r="N29" i="8"/>
  <c r="J13" i="8"/>
  <c r="N61" i="8"/>
  <c r="O47" i="8"/>
  <c r="Z59" i="8"/>
  <c r="Y55" i="8"/>
  <c r="X52" i="8"/>
  <c r="W49" i="8"/>
  <c r="X39" i="8"/>
  <c r="W35" i="8"/>
  <c r="V32" i="8"/>
  <c r="U29" i="8"/>
  <c r="T26" i="8"/>
  <c r="N12" i="8"/>
  <c r="AC57" i="8"/>
  <c r="AA38" i="8"/>
  <c r="I59" i="8"/>
  <c r="AC54" i="8"/>
  <c r="AB51" i="8"/>
  <c r="AA48" i="8"/>
  <c r="O39" i="8"/>
  <c r="N35" i="8"/>
  <c r="M32" i="8"/>
  <c r="L29" i="8"/>
  <c r="K26" i="8"/>
  <c r="V61" i="8"/>
  <c r="Q40" i="8"/>
  <c r="X59" i="8"/>
  <c r="X28" i="8"/>
  <c r="AC27" i="8"/>
  <c r="U27" i="8"/>
  <c r="O59" i="8"/>
  <c r="N55" i="8"/>
  <c r="M52" i="8"/>
  <c r="L49" i="8"/>
  <c r="M39" i="8"/>
  <c r="L35" i="8"/>
  <c r="K32" i="8"/>
  <c r="J29" i="8"/>
  <c r="AA12" i="8"/>
  <c r="L61" i="8"/>
  <c r="K57" i="8"/>
  <c r="J54" i="8"/>
  <c r="I51" i="8"/>
  <c r="W40" i="8"/>
  <c r="V36" i="8"/>
  <c r="U33" i="8"/>
  <c r="T30" i="8"/>
  <c r="S27" i="8"/>
  <c r="R12" i="8"/>
  <c r="K61" i="8"/>
  <c r="J57" i="8"/>
  <c r="I54" i="8"/>
  <c r="AC50" i="8"/>
  <c r="AB47" i="8"/>
  <c r="X38" i="8"/>
  <c r="W34" i="8"/>
  <c r="V31" i="8"/>
  <c r="U28" i="8"/>
  <c r="T13" i="8"/>
  <c r="W60" i="8"/>
  <c r="V56" i="8"/>
  <c r="U53" i="8"/>
  <c r="T50" i="8"/>
  <c r="S47" i="8"/>
  <c r="W38" i="8"/>
  <c r="V34" i="8"/>
  <c r="U31" i="8"/>
  <c r="T28" i="8"/>
  <c r="S13" i="8"/>
  <c r="M57" i="8"/>
  <c r="S38" i="8"/>
  <c r="K59" i="8"/>
  <c r="J55" i="8"/>
  <c r="I52" i="8"/>
  <c r="AC48" i="8"/>
  <c r="I39" i="8"/>
  <c r="AC34" i="8"/>
  <c r="AB31" i="8"/>
  <c r="AA28" i="8"/>
  <c r="W12" i="8"/>
  <c r="U57" i="8"/>
  <c r="V39" i="8"/>
  <c r="R59" i="8"/>
  <c r="Q55" i="8"/>
  <c r="P52" i="8"/>
  <c r="O49" i="8"/>
  <c r="P39" i="8"/>
  <c r="O35" i="8"/>
  <c r="N32" i="8"/>
  <c r="M29" i="8"/>
  <c r="AA14" i="8"/>
  <c r="AA11" i="8"/>
  <c r="R56" i="8"/>
  <c r="W61" i="8"/>
  <c r="V57" i="8"/>
  <c r="U54" i="8"/>
  <c r="T51" i="8"/>
  <c r="S48" i="8"/>
  <c r="AB38" i="8"/>
  <c r="AA34" i="8"/>
  <c r="Z31" i="8"/>
  <c r="Y28" i="8"/>
  <c r="X13" i="8"/>
  <c r="Z56" i="8"/>
  <c r="N39" i="8"/>
  <c r="M35" i="8"/>
  <c r="Y11" i="8"/>
  <c r="I11" i="8"/>
  <c r="W13" i="8"/>
  <c r="O13" i="8"/>
  <c r="O55" i="8"/>
  <c r="L32" i="8"/>
  <c r="AB9" i="8"/>
  <c r="W10" i="8"/>
  <c r="M48" i="8"/>
  <c r="N38" i="8"/>
  <c r="L31" i="8"/>
  <c r="Z10" i="8"/>
  <c r="W57" i="8"/>
  <c r="U51" i="8"/>
  <c r="U38" i="8"/>
  <c r="S31" i="8"/>
  <c r="K14" i="8"/>
  <c r="Q53" i="8"/>
  <c r="AA56" i="8"/>
  <c r="Y50" i="8"/>
  <c r="L38" i="8"/>
  <c r="J31" i="8"/>
  <c r="AC12" i="8"/>
  <c r="U35" i="8"/>
  <c r="Q31" i="8"/>
  <c r="AA29" i="8"/>
  <c r="L57" i="8"/>
  <c r="J51" i="8"/>
  <c r="J38" i="8"/>
  <c r="AC30" i="8"/>
  <c r="Z8" i="8"/>
  <c r="AC55" i="8"/>
  <c r="AA49" i="8"/>
  <c r="S35" i="8"/>
  <c r="Q29" i="8"/>
  <c r="O11" i="8"/>
  <c r="AB55" i="8"/>
  <c r="Z49" i="8"/>
  <c r="U36" i="8"/>
  <c r="S30" i="8"/>
  <c r="Q12" i="8"/>
  <c r="R52" i="8"/>
  <c r="U40" i="8"/>
  <c r="S33" i="8"/>
  <c r="Q27" i="8"/>
  <c r="V52" i="8"/>
  <c r="AC56" i="8"/>
  <c r="AA50" i="8"/>
  <c r="AA36" i="8"/>
  <c r="Y30" i="8"/>
  <c r="R10" i="8"/>
  <c r="AC61" i="8"/>
  <c r="AB57" i="8"/>
  <c r="AA54" i="8"/>
  <c r="Z51" i="8"/>
  <c r="Y48" i="8"/>
  <c r="Z38" i="8"/>
  <c r="Y34" i="8"/>
  <c r="X31" i="8"/>
  <c r="W28" i="8"/>
  <c r="S12" i="8"/>
  <c r="Y60" i="8"/>
  <c r="X56" i="8"/>
  <c r="W53" i="8"/>
  <c r="V50" i="8"/>
  <c r="O40" i="8"/>
  <c r="N36" i="8"/>
  <c r="M33" i="8"/>
  <c r="L30" i="8"/>
  <c r="K27" i="8"/>
  <c r="J12" i="8"/>
  <c r="X60" i="8"/>
  <c r="W56" i="8"/>
  <c r="V53" i="8"/>
  <c r="U50" i="8"/>
  <c r="T47" i="8"/>
  <c r="P38" i="8"/>
  <c r="O34" i="8"/>
  <c r="N31" i="8"/>
  <c r="M28" i="8"/>
  <c r="L13" i="8"/>
  <c r="O60" i="8"/>
  <c r="N56" i="8"/>
  <c r="M53" i="8"/>
  <c r="L50" i="8"/>
  <c r="K47" i="8"/>
  <c r="O38" i="8"/>
  <c r="N34" i="8"/>
  <c r="M31" i="8"/>
  <c r="L28" i="8"/>
  <c r="K13" i="8"/>
  <c r="W55" i="8"/>
  <c r="Y61" i="8"/>
  <c r="X57" i="8"/>
  <c r="W54" i="8"/>
  <c r="V51" i="8"/>
  <c r="U48" i="8"/>
  <c r="V38" i="8"/>
  <c r="U34" i="8"/>
  <c r="T31" i="8"/>
  <c r="S28" i="8"/>
  <c r="O12" i="8"/>
  <c r="J56" i="8"/>
  <c r="K38" i="8"/>
  <c r="J59" i="8"/>
  <c r="I55" i="8"/>
  <c r="AC51" i="8"/>
  <c r="AB48" i="8"/>
  <c r="AC38" i="8"/>
  <c r="AB34" i="8"/>
  <c r="AA31" i="8"/>
  <c r="Z28" i="8"/>
  <c r="S14" i="8"/>
  <c r="S11" i="8"/>
  <c r="AB54" i="8"/>
  <c r="O61" i="8"/>
  <c r="N57" i="8"/>
  <c r="M54" i="8"/>
  <c r="L51" i="8"/>
  <c r="K48" i="8"/>
  <c r="T38" i="8"/>
  <c r="S34" i="8"/>
  <c r="R31" i="8"/>
  <c r="Q28" i="8"/>
  <c r="P13" i="8"/>
  <c r="K60" i="8"/>
  <c r="R34" i="8"/>
  <c r="AA8" i="8"/>
  <c r="N51" i="8"/>
  <c r="M34" i="8"/>
  <c r="K28" i="8"/>
  <c r="T54" i="8"/>
  <c r="X61" i="8"/>
  <c r="V54" i="8"/>
  <c r="T48" i="8"/>
  <c r="T34" i="8"/>
  <c r="R28" i="8"/>
  <c r="K11" i="8"/>
  <c r="AB60" i="8"/>
  <c r="Z53" i="8"/>
  <c r="X47" i="8"/>
  <c r="K34" i="8"/>
  <c r="I28" i="8"/>
  <c r="Y53" i="8"/>
  <c r="K29" i="8"/>
  <c r="AC35" i="8"/>
  <c r="S8" i="8"/>
  <c r="M61" i="8"/>
  <c r="K54" i="8"/>
  <c r="I48" i="8"/>
  <c r="I34" i="8"/>
  <c r="AB27" i="8"/>
  <c r="I60" i="8"/>
  <c r="AB52" i="8"/>
  <c r="T39" i="8"/>
  <c r="R32" i="8"/>
  <c r="O14" i="8"/>
  <c r="AC59" i="8"/>
  <c r="AA52" i="8"/>
  <c r="V40" i="8"/>
  <c r="T33" i="8"/>
  <c r="R27" i="8"/>
  <c r="T59" i="8"/>
  <c r="S55" i="8"/>
  <c r="Q49" i="8"/>
  <c r="T36" i="8"/>
  <c r="R30" i="8"/>
  <c r="P12" i="8"/>
  <c r="I61" i="8"/>
  <c r="AB53" i="8"/>
  <c r="AB40" i="8"/>
  <c r="Z33" i="8"/>
  <c r="X27" i="8"/>
  <c r="I53" i="8"/>
  <c r="U61" i="8"/>
  <c r="T57" i="8"/>
  <c r="S54" i="8"/>
  <c r="R51" i="8"/>
  <c r="Q48" i="8"/>
  <c r="R38" i="8"/>
  <c r="Q34" i="8"/>
  <c r="P31" i="8"/>
  <c r="O28" i="8"/>
  <c r="K12" i="8"/>
  <c r="Q60" i="8"/>
  <c r="P56" i="8"/>
  <c r="O53" i="8"/>
  <c r="N50" i="8"/>
  <c r="AB39" i="8"/>
  <c r="AA35" i="8"/>
  <c r="Z32" i="8"/>
  <c r="Y29" i="8"/>
  <c r="W14" i="8"/>
  <c r="W11" i="8"/>
  <c r="P60" i="8"/>
  <c r="O56" i="8"/>
  <c r="N53" i="8"/>
  <c r="M50" i="8"/>
  <c r="L47" i="8"/>
  <c r="AC36" i="8"/>
  <c r="AB33" i="8"/>
  <c r="AA30" i="8"/>
  <c r="Z27" i="8"/>
  <c r="Y12" i="8"/>
  <c r="AB59" i="8"/>
  <c r="AA55" i="8"/>
  <c r="Z52" i="8"/>
  <c r="Y49" i="8"/>
  <c r="AC40" i="8"/>
  <c r="AB36" i="8"/>
  <c r="AA33" i="8"/>
  <c r="Z30" i="8"/>
  <c r="Y27" i="8"/>
  <c r="X12" i="8"/>
  <c r="L54" i="8"/>
  <c r="Q61" i="8"/>
  <c r="P57" i="8"/>
  <c r="O54" i="8"/>
  <c r="Z60" i="8"/>
  <c r="Y56" i="8"/>
  <c r="X53" i="8"/>
  <c r="W50" i="8"/>
  <c r="X40" i="8"/>
  <c r="W36" i="8"/>
  <c r="V33" i="8"/>
  <c r="U30" i="8"/>
  <c r="T27" i="8"/>
  <c r="R8" i="8"/>
  <c r="V59" i="8"/>
  <c r="U55" i="8"/>
  <c r="T52" i="8"/>
  <c r="S49" i="8"/>
  <c r="L39" i="8"/>
  <c r="K35" i="8"/>
  <c r="J32" i="8"/>
  <c r="I29" i="8"/>
  <c r="AC13" i="8"/>
  <c r="W7" i="8"/>
  <c r="U59" i="8"/>
  <c r="T55" i="8"/>
  <c r="S52" i="8"/>
  <c r="R49" i="8"/>
  <c r="N40" i="8"/>
  <c r="M36" i="8"/>
  <c r="L33" i="8"/>
  <c r="K30" i="8"/>
  <c r="J27" i="8"/>
  <c r="I12" i="8"/>
  <c r="L59" i="8"/>
  <c r="K55" i="8"/>
  <c r="J52" i="8"/>
  <c r="I49" i="8"/>
  <c r="M40" i="8"/>
  <c r="L36" i="8"/>
  <c r="K33" i="8"/>
  <c r="J30" i="8"/>
  <c r="I27" i="8"/>
  <c r="AA10" i="8"/>
  <c r="K51" i="8"/>
  <c r="V60" i="8"/>
  <c r="U56" i="8"/>
  <c r="T53" i="8"/>
  <c r="S50" i="8"/>
  <c r="T40" i="8"/>
  <c r="S36" i="8"/>
  <c r="R33" i="8"/>
  <c r="Q30" i="8"/>
  <c r="P27" i="8"/>
  <c r="J10" i="8"/>
  <c r="S51" i="8"/>
  <c r="AC60" i="8"/>
  <c r="AB56" i="8"/>
  <c r="AA53" i="8"/>
  <c r="Z50" i="8"/>
  <c r="AA40" i="8"/>
  <c r="Z36" i="8"/>
  <c r="Y33" i="8"/>
  <c r="X30" i="8"/>
  <c r="W27" i="8"/>
  <c r="Q13" i="8"/>
  <c r="S7" i="8"/>
  <c r="AC49" i="8"/>
  <c r="L60" i="8"/>
  <c r="K56" i="8"/>
  <c r="J53" i="8"/>
  <c r="I50" i="8"/>
  <c r="R40" i="8"/>
  <c r="Q36" i="8"/>
  <c r="P33" i="8"/>
  <c r="O30" i="8"/>
  <c r="N27" i="8"/>
  <c r="M12" i="8"/>
  <c r="X50" i="8"/>
  <c r="S29" i="8"/>
  <c r="P59" i="8"/>
  <c r="Q11" i="8"/>
  <c r="X36" i="8"/>
  <c r="P36" i="8"/>
  <c r="AB12" i="8"/>
  <c r="O33" i="8"/>
  <c r="Y39" i="8"/>
  <c r="W32" i="8"/>
  <c r="V29" i="8"/>
  <c r="N8" i="8"/>
  <c r="M51" i="8"/>
  <c r="K31" i="8"/>
  <c r="AA51" i="8"/>
  <c r="Q50" i="8"/>
  <c r="W30" i="8"/>
  <c r="T32" i="8"/>
  <c r="O10" i="8"/>
  <c r="I33" i="8"/>
  <c r="Z48" i="8"/>
  <c r="J50" i="8"/>
  <c r="AC29" i="8"/>
  <c r="I40" i="8"/>
  <c r="N49" i="8"/>
  <c r="T29" i="8"/>
  <c r="AB10" i="8"/>
  <c r="N30" i="8"/>
  <c r="K8" i="8"/>
  <c r="V30" i="8"/>
  <c r="P61" i="8"/>
  <c r="L48" i="8"/>
  <c r="J28" i="8"/>
  <c r="T60" i="8"/>
  <c r="Z40" i="8"/>
  <c r="V27" i="8"/>
  <c r="L12" i="8"/>
  <c r="M27" i="8"/>
  <c r="K53" i="8"/>
  <c r="M60" i="8"/>
  <c r="K40" i="8"/>
  <c r="AB26" i="8"/>
  <c r="Q59" i="8"/>
  <c r="W39" i="8"/>
  <c r="S26" i="8"/>
  <c r="Y31" i="8"/>
  <c r="AB32" i="8"/>
  <c r="AA60" i="8"/>
  <c r="O57" i="8"/>
  <c r="M38" i="8"/>
  <c r="Y13" i="8"/>
  <c r="S56" i="8"/>
  <c r="Y36" i="8"/>
  <c r="U12" i="8"/>
  <c r="P28" i="8"/>
  <c r="N52" i="8"/>
  <c r="U32" i="8"/>
  <c r="L56" i="8"/>
  <c r="J36" i="8"/>
  <c r="V12" i="8"/>
  <c r="P55" i="8"/>
  <c r="V35" i="8"/>
  <c r="R7" i="8"/>
  <c r="I31" i="8"/>
  <c r="X33" i="8"/>
  <c r="J48" i="8"/>
  <c r="N54" i="8"/>
  <c r="L34" i="8"/>
  <c r="AA7" i="8"/>
  <c r="R53" i="8"/>
  <c r="O52" i="8"/>
  <c r="AB14" i="8"/>
  <c r="P47" i="8"/>
  <c r="I14" i="8"/>
  <c r="X7" i="8"/>
  <c r="P7" i="8"/>
  <c r="W8" i="8"/>
  <c r="N10" i="8"/>
  <c r="U26" i="8"/>
  <c r="Q47" i="8"/>
  <c r="N9" i="8"/>
  <c r="P10" i="8"/>
  <c r="T10" i="8"/>
  <c r="Q9" i="8"/>
  <c r="R11" i="8"/>
  <c r="W9" i="8"/>
  <c r="AA9" i="8"/>
  <c r="AC8" i="8"/>
  <c r="V14" i="8"/>
  <c r="T14" i="8"/>
  <c r="J47" i="8"/>
  <c r="Q14" i="8"/>
  <c r="AB7" i="8"/>
  <c r="Y7" i="8"/>
  <c r="I8" i="8"/>
  <c r="I10" i="8"/>
  <c r="AC26" i="8"/>
  <c r="Y47" i="8"/>
  <c r="R14" i="8"/>
  <c r="O9" i="8"/>
  <c r="L8" i="8"/>
  <c r="P14" i="8"/>
  <c r="N11" i="8"/>
  <c r="T8" i="8"/>
  <c r="P11" i="8"/>
  <c r="T7" i="8"/>
  <c r="Y9" i="8"/>
  <c r="L14" i="8"/>
  <c r="R47" i="8"/>
  <c r="Y14" i="8"/>
  <c r="I7" i="8"/>
  <c r="N7" i="8"/>
  <c r="O8" i="8"/>
  <c r="V10" i="8"/>
  <c r="P26" i="8"/>
  <c r="N47" i="8"/>
  <c r="J9" i="8"/>
  <c r="U11" i="8"/>
  <c r="X9" i="8"/>
  <c r="X10" i="8"/>
  <c r="T9" i="8"/>
  <c r="U7" i="8"/>
  <c r="AB8" i="8"/>
  <c r="J7" i="8"/>
  <c r="Z47" i="8"/>
  <c r="T11" i="8"/>
  <c r="AC7" i="8"/>
  <c r="V7" i="8"/>
  <c r="Q8" i="8"/>
  <c r="Q10" i="8"/>
  <c r="Q26" i="8"/>
  <c r="V47" i="8"/>
  <c r="V9" i="8"/>
  <c r="Z9" i="8"/>
  <c r="U14" i="8"/>
  <c r="I9" i="8"/>
  <c r="X14" i="8"/>
  <c r="K9" i="8"/>
  <c r="R26" i="8"/>
  <c r="M47" i="8"/>
  <c r="AB11" i="8"/>
  <c r="M7" i="8"/>
  <c r="M9" i="8"/>
  <c r="Y8" i="8"/>
  <c r="M10" i="8"/>
  <c r="X26" i="8"/>
  <c r="I47" i="8"/>
  <c r="Z14" i="8"/>
  <c r="S9" i="8"/>
  <c r="AC11" i="8"/>
  <c r="X8" i="8"/>
  <c r="L9" i="8"/>
  <c r="Z26" i="8"/>
  <c r="U47" i="8"/>
  <c r="L11" i="8"/>
  <c r="Q7" i="8"/>
  <c r="AC9" i="8"/>
  <c r="M8" i="8"/>
  <c r="Y10" i="8"/>
  <c r="M26" i="8"/>
  <c r="AC14" i="8"/>
  <c r="M11" i="8"/>
  <c r="J11" i="8"/>
  <c r="Z11" i="8"/>
  <c r="L10" i="8"/>
  <c r="J14" i="8"/>
  <c r="P8" i="8"/>
  <c r="AC10" i="8"/>
  <c r="M14" i="8"/>
  <c r="L26" i="8"/>
  <c r="AC47" i="8"/>
  <c r="X11" i="8"/>
  <c r="L7" i="8"/>
  <c r="U9" i="8"/>
  <c r="U8" i="8"/>
  <c r="U10" i="8"/>
  <c r="I26" i="8"/>
  <c r="N14" i="8"/>
  <c r="R9" i="8"/>
  <c r="P9" i="8"/>
  <c r="V11" i="8"/>
  <c r="J26" i="8"/>
  <c r="Y26" i="8"/>
  <c r="I15" i="8" l="1"/>
  <c r="J15" i="8" s="1"/>
  <c r="K15" i="8" s="1"/>
  <c r="L15" i="8" s="1"/>
  <c r="M15" i="8" s="1"/>
  <c r="N15" i="8" s="1"/>
  <c r="O15" i="8" s="1"/>
  <c r="P15" i="8" s="1"/>
  <c r="Q15" i="8" s="1"/>
  <c r="R15" i="8" s="1"/>
  <c r="S15" i="8" s="1"/>
  <c r="T15" i="8" s="1"/>
  <c r="U15" i="8" s="1"/>
  <c r="V15" i="8" s="1"/>
  <c r="W15" i="8" s="1"/>
  <c r="X15" i="8" s="1"/>
  <c r="Y15" i="8" s="1"/>
  <c r="Z15" i="8" s="1"/>
  <c r="AA15" i="8" s="1"/>
  <c r="AB15" i="8" s="1"/>
  <c r="AC15" i="8" s="1"/>
</calcChain>
</file>

<file path=xl/sharedStrings.xml><?xml version="1.0" encoding="utf-8"?>
<sst xmlns="http://schemas.openxmlformats.org/spreadsheetml/2006/main" count="6365" uniqueCount="155">
  <si>
    <t xml:space="preserve"> </t>
  </si>
  <si>
    <t>Notice</t>
  </si>
  <si>
    <r>
      <t>Ernst &amp; Young ("</t>
    </r>
    <r>
      <rPr>
        <b/>
        <sz val="11"/>
        <color theme="1"/>
        <rFont val="Calibri"/>
        <family val="2"/>
        <scheme val="minor"/>
      </rPr>
      <t>EY</t>
    </r>
    <r>
      <rPr>
        <sz val="11"/>
        <color theme="1"/>
        <rFont val="Calibri"/>
        <family val="2"/>
        <scheme val="minor"/>
      </rPr>
      <t>") was engaged on the instructions of Tasmanian Networks Pty Ltd (“</t>
    </r>
    <r>
      <rPr>
        <b/>
        <sz val="11"/>
        <color theme="1"/>
        <rFont val="Calibri"/>
        <family val="2"/>
        <scheme val="minor"/>
      </rPr>
      <t>TasNetworks</t>
    </r>
    <r>
      <rPr>
        <sz val="11"/>
        <color theme="1"/>
        <rFont val="Calibri"/>
        <family val="2"/>
        <scheme val="minor"/>
      </rPr>
      <t>” or “</t>
    </r>
    <r>
      <rPr>
        <b/>
        <sz val="11"/>
        <color theme="1"/>
        <rFont val="Calibri"/>
        <family val="2"/>
        <scheme val="minor"/>
      </rPr>
      <t>Client</t>
    </r>
    <r>
      <rPr>
        <sz val="11"/>
        <color theme="1"/>
        <rFont val="Calibri"/>
        <family val="2"/>
        <scheme val="minor"/>
      </rPr>
      <t>”) to provide market modelling in relation to the proposed Marinus Link interconnector (“</t>
    </r>
    <r>
      <rPr>
        <b/>
        <sz val="11"/>
        <color theme="1"/>
        <rFont val="Calibri"/>
        <family val="2"/>
        <scheme val="minor"/>
      </rPr>
      <t>Project</t>
    </r>
    <r>
      <rPr>
        <sz val="11"/>
        <color theme="1"/>
        <rFont val="Calibri"/>
        <family val="2"/>
        <scheme val="minor"/>
      </rPr>
      <t xml:space="preserve">”), in accordance with the contract dated 14 June 2018.
</t>
    </r>
  </si>
  <si>
    <r>
      <t>The results of EY’s work, including the assumptions and qualifications made in preparing the workbook dated 9 November 2020 (“</t>
    </r>
    <r>
      <rPr>
        <b/>
        <sz val="11"/>
        <color theme="1"/>
        <rFont val="Calibri"/>
        <family val="2"/>
        <scheme val="minor"/>
      </rPr>
      <t>Workbook</t>
    </r>
    <r>
      <rPr>
        <sz val="11"/>
        <color theme="1"/>
        <rFont val="Calibri"/>
        <family val="2"/>
        <scheme val="minor"/>
      </rPr>
      <t>”), are set out in EY's report dated 27 November 2019 ("</t>
    </r>
    <r>
      <rPr>
        <b/>
        <sz val="11"/>
        <color theme="1"/>
        <rFont val="Calibri"/>
        <family val="2"/>
        <scheme val="minor"/>
      </rPr>
      <t>Report</t>
    </r>
    <r>
      <rPr>
        <sz val="11"/>
        <color theme="1"/>
        <rFont val="Calibri"/>
        <family val="2"/>
        <scheme val="minor"/>
      </rPr>
      <t>") and addendum report dated 9 November 2020 ("</t>
    </r>
    <r>
      <rPr>
        <b/>
        <sz val="11"/>
        <color theme="1"/>
        <rFont val="Calibri"/>
        <family val="2"/>
        <scheme val="minor"/>
      </rPr>
      <t>Addendum</t>
    </r>
    <r>
      <rPr>
        <sz val="11"/>
        <color theme="1"/>
        <rFont val="Calibri"/>
        <family val="2"/>
        <scheme val="minor"/>
      </rPr>
      <t xml:space="preserve">") which is an addendum to the Report prepared at the specific request of the Client to update the scenarios and various input assumptions to align with more recent data. The Workbook must be read in conjunction with the Report and Addendum (https://www.marinuslink.com.au/rit-t-process/) to understand the full context and details of the model used to compute the long-term least-cost generation development plan and gross market benefits of Marinus Link. The Workbook, Report and Addendum should be read in their entirety including this notice, the applicable scope of the work and any limitations. A reference to the Workbook includes any part of the Report, Addendum and Workbook. No further work has been undertaken by EY since the date of the Workbook to update it. Except as described in the Addendum, no further work has been undertaken by EY since the date of the Report to update its contents.
</t>
    </r>
  </si>
  <si>
    <t xml:space="preserve">EY has prepared the Workbook under the directions of the Client. EY has not been engaged to act, and has not acted, as advisor to any other party. Accordingly, EY makes no representations as to the appropriateness, accuracy or completeness of the Workbook for any other party's purposes.
</t>
  </si>
  <si>
    <t xml:space="preserve">No reliance may be placed upon the Workbook or any of its contents by any party other than the Client (“Third Parties”). Any Third Party receiving a copy of the Workbook must make and rely on their own enquiries in relation to the issues to which the Workbook relates, the contents of the Workbook and all matters arising from or relating to or in any way connected with the Workbook or its contents.
</t>
  </si>
  <si>
    <t xml:space="preserve">EY disclaims all responsibility to any Third Parties for any loss or liability that the Third Parties may suffer or incur arising from or relating to or in any way connected with the contents of the Workbook, the provision of the Workbook to the Third Parties or the reliance upon the Workbook by the Third Parties.
</t>
  </si>
  <si>
    <t xml:space="preserve">No claim or demand or any actions or proceedings may be brought against EY arising from or connected with the contents of the Workbook or the provision of the Workbook to the Third Parties. EY will be released and forever discharged from any such claims, demands, actions or proceedings.
</t>
  </si>
  <si>
    <t xml:space="preserve">Our work commenced on 6 January 2020 and was completed on 21 October 2020. Therefore, our Workbook does not take account of events or circumstances arising after 21 October 2020 and we have no responsibility to update the Workbook for such events or circumstances.
</t>
  </si>
  <si>
    <t xml:space="preserve">In preparing this Workbook we have considered and relied upon information from a range of sources believed to be reliable and accurate. We do not imply, and it should not be construed, that we have verified any of the information provided to us, or that our enquiries could have identified any matter that a more extensive examination might disclose.
</t>
  </si>
  <si>
    <t xml:space="preserve">The work performed as part of our scope considers information provided to us and a number of combinations of input assumptions relating to future conditions, which may not necessarily represent actual or most likely future conditions. Additionally, modelling work performed as part of our scope inherently requires assumptions about future behaviours and market interactions, which may result in forecasts that deviate from future conditions. There will usually be differences between estimated and actual results, because events and circumstances frequently do not occur as expected, and those differences may be material. We take no responsibility that the projected outcomes will be achieved, if any.
</t>
  </si>
  <si>
    <t xml:space="preserve">We highlight that our analysis and Workbook do not constitute investment advice or a recommendation to you on a future course of action. We provide no assurance that the scenarios we have modelled will be accepted by any relevant authority or third party.
</t>
  </si>
  <si>
    <t xml:space="preserve">Our conclusions are based, in part, on the assumptions stated and on information provided by the Client and other information sources used during the course of the engagement. The modelled outcomes are contingent on the collection of assumptions as agreed with the Client and no consideration of other market events, announcements or other changing circumstances are reflected in this Workbook. Neither EY nor any member or employee thereof undertakes responsibility in any way whatsoever to any person in respect of errors in this Workbook arising from incorrect information provided by the Client or other information sources used.
</t>
  </si>
  <si>
    <t xml:space="preserve">EY has consented to the Workbook being published electronically on the Client’s website alongside the Report and Addendum for informational purposes only. EY has not consented to distribution or disclosure beyond this. The material contained in the Workbook, including the EY logo, is copyright. The copyright in the material contained in the Workbook itself, excluding EY logo, vests in the Client. The Workbook, including the EY logo, cannot be altered without prior written permission from EY.
</t>
  </si>
  <si>
    <t>EY’s liability is limited by a scheme approved under Professional Standards Legislation.</t>
  </si>
  <si>
    <t>Change log</t>
  </si>
  <si>
    <t>Supporting material for the Economic Modelling Appendix to the TasNetworks Supplementary Analysis Report, High DER Scenario. Marinus Link stage 1 from 1 July 2031 and stage 2 from 1 July 2034.</t>
  </si>
  <si>
    <t>Abbreviations</t>
  </si>
  <si>
    <t>CCGT</t>
  </si>
  <si>
    <t>Closed cycle gas turbine</t>
  </si>
  <si>
    <t>Diesel</t>
  </si>
  <si>
    <t>Diesel generator</t>
  </si>
  <si>
    <t>Distributed PV</t>
  </si>
  <si>
    <t>Small-scale PV (PVNSG) and Rooftop PV</t>
  </si>
  <si>
    <t>DSP</t>
  </si>
  <si>
    <t>Demand-side participation</t>
  </si>
  <si>
    <t>FOM</t>
  </si>
  <si>
    <t>Fixed operations and maintenance</t>
  </si>
  <si>
    <t>Gas - Steam</t>
  </si>
  <si>
    <t>Gas-powered steam turbine</t>
  </si>
  <si>
    <t>GWh</t>
  </si>
  <si>
    <t>Gigawatt-hours</t>
  </si>
  <si>
    <t>LS Battery</t>
  </si>
  <si>
    <t>Explicitly modelled existing and new entrant (4 hour) battery storage</t>
  </si>
  <si>
    <t>MW</t>
  </si>
  <si>
    <t>Megawatts</t>
  </si>
  <si>
    <t>NEM</t>
  </si>
  <si>
    <t>National Electricity Market</t>
  </si>
  <si>
    <t>OCGT</t>
  </si>
  <si>
    <t>Open cycle gas turbine</t>
  </si>
  <si>
    <t>PADR</t>
  </si>
  <si>
    <t>Project Assessment Draft Report</t>
  </si>
  <si>
    <t>PV</t>
  </si>
  <si>
    <t>Photovoltaic</t>
  </si>
  <si>
    <t>PVNSG</t>
  </si>
  <si>
    <t>PV non-scheduled generators</t>
  </si>
  <si>
    <t>Rehab</t>
  </si>
  <si>
    <t>Rehabilitation (after closing an existing generator)</t>
  </si>
  <si>
    <t>USE</t>
  </si>
  <si>
    <t>Unserved energy</t>
  </si>
  <si>
    <t>VOM</t>
  </si>
  <si>
    <t>Variable operations and maintenance</t>
  </si>
  <si>
    <t>VPP</t>
  </si>
  <si>
    <t>Virtual power plants</t>
  </si>
  <si>
    <t>Notes</t>
  </si>
  <si>
    <t>1. BaseCase simulations do not include Marinus Link. M31_34 simulations include Marinus Link stage 1 from 1 July 2031 and stage 2 from 1 July 2034.</t>
  </si>
  <si>
    <t>2. Tumut 3 generation is included in Hydro, whereas Tumut 3 pump is included in Pumped Hydro Pump.</t>
  </si>
  <si>
    <t>3. REZ expansion costs only capture intra-regional network augmentations. These costs do not include the cost of interconnectors.</t>
  </si>
  <si>
    <t>4. New entrant capacity and retiring capacity for allowable generators are made at the beginning of each financial year, on 1 July.</t>
  </si>
  <si>
    <t>5. Other non-scheduled generation is handled on the demand side as per Australian Energy Market Operator's (AEMO's) 2020 Electricity Statement of Opportunities (ESOO).</t>
  </si>
  <si>
    <t>Black Coal</t>
  </si>
  <si>
    <t>Hydro</t>
  </si>
  <si>
    <t>OCGT / Diesel</t>
  </si>
  <si>
    <t>USE / DSP</t>
  </si>
  <si>
    <t>Solar PV</t>
  </si>
  <si>
    <t>Wind</t>
  </si>
  <si>
    <t>LS Battery pump</t>
  </si>
  <si>
    <t>Brown Coal</t>
  </si>
  <si>
    <t>Pumped Hydro Pump</t>
  </si>
  <si>
    <t>Pumped Hydro</t>
  </si>
  <si>
    <t>Transmission</t>
  </si>
  <si>
    <t>SyncCon</t>
  </si>
  <si>
    <t>VPP pump</t>
  </si>
  <si>
    <t>Behind the meter battery</t>
  </si>
  <si>
    <t>Behind the meter battery pump</t>
  </si>
  <si>
    <t>2021-22</t>
  </si>
  <si>
    <t>Fuel</t>
  </si>
  <si>
    <t>REHAB</t>
  </si>
  <si>
    <t>Compare</t>
  </si>
  <si>
    <t>M31_34</t>
  </si>
  <si>
    <t>to</t>
  </si>
  <si>
    <t>BaseCase</t>
  </si>
  <si>
    <t>Select region</t>
  </si>
  <si>
    <t>Real June 2019 dollars ($m) discounted to 1 July 2019</t>
  </si>
  <si>
    <t>Build</t>
  </si>
  <si>
    <t>CAPEX</t>
  </si>
  <si>
    <t>REZ Tx</t>
  </si>
  <si>
    <t>REZ</t>
  </si>
  <si>
    <t>USE+DSP</t>
  </si>
  <si>
    <t>Total cumulative gross benefits</t>
  </si>
  <si>
    <t>Capacity difference (MW)</t>
  </si>
  <si>
    <t>Sent-out generation difference (GWh)*</t>
  </si>
  <si>
    <t>*Generation shown is sent-out, as is demand. The difference in sent-out generation with the Marinus Link option and the Base Case is due to the difference in losses from interconnectors and storage.</t>
  </si>
  <si>
    <t>Ernst &amp; Young’s liability is limited by a scheme approved under Professional Standards Legislation</t>
  </si>
  <si>
    <t>Annual sent-out generation by technology (GWh) - Base Case, High DER Scenario</t>
  </si>
  <si>
    <t>Explicitly modelled generation</t>
  </si>
  <si>
    <t>Region</t>
  </si>
  <si>
    <t>Technology</t>
  </si>
  <si>
    <t>2022-23</t>
  </si>
  <si>
    <t>2023-24</t>
  </si>
  <si>
    <t>2024-25</t>
  </si>
  <si>
    <t>2025-26</t>
  </si>
  <si>
    <t>2026-27</t>
  </si>
  <si>
    <t>2027-28</t>
  </si>
  <si>
    <t>2028-29</t>
  </si>
  <si>
    <t>2029-30</t>
  </si>
  <si>
    <t>2030-31</t>
  </si>
  <si>
    <t>2031-32</t>
  </si>
  <si>
    <t>2032-33</t>
  </si>
  <si>
    <t>2033-34</t>
  </si>
  <si>
    <t>2034-35</t>
  </si>
  <si>
    <t>2035-36</t>
  </si>
  <si>
    <t>2036-37</t>
  </si>
  <si>
    <t>2037-38</t>
  </si>
  <si>
    <t>2038-39</t>
  </si>
  <si>
    <t>2039-40</t>
  </si>
  <si>
    <t>2040-41</t>
  </si>
  <si>
    <t>2041-42</t>
  </si>
  <si>
    <t>Total excluding storage</t>
  </si>
  <si>
    <t>NSW1</t>
  </si>
  <si>
    <t>QLD1</t>
  </si>
  <si>
    <t>VIC1</t>
  </si>
  <si>
    <t>SA1</t>
  </si>
  <si>
    <t>TAS1</t>
  </si>
  <si>
    <t>Explicitly modelled pumping</t>
  </si>
  <si>
    <t>Non-controllable generation</t>
  </si>
  <si>
    <t>Installed capacity by technology (MW) - Base Case, High DER Scenario</t>
  </si>
  <si>
    <t>Capacity calculated on 1 July. In early study years some wind and solar projects enter later in the financial year and are reflected in the following financial year's capacity.</t>
  </si>
  <si>
    <t>Non-controllable capacity</t>
  </si>
  <si>
    <t>VOM cost by technology ($000s) - Base Case, High DER Scenario</t>
  </si>
  <si>
    <t>Real June 2019 dollars discounted to 1 July 2019</t>
  </si>
  <si>
    <t>FOM cost by technology ($000s) - Base Case, High DER Scenario</t>
  </si>
  <si>
    <t>Real June 2019 dollars discounted to 1 July 2019. For new entrant capacity, the FOM is incurred annually in modelling. For existing capacity, FOM is considered to be a sunk cost, since the fixed retirement dates are assumed to be the same in the Base Case and the case with Marinus Link. As such, early retirements are presented as an annual FOM saving, or negative cost, that continues until the assumed fixed date retirement.</t>
  </si>
  <si>
    <t>Fuel cost by technology ($000s) - Base Case, High DER Scenario</t>
  </si>
  <si>
    <t>New generation build cost (CAPEX) by technology ($000s) - Base Case, High DER Scenario</t>
  </si>
  <si>
    <t>CAPEX (Install)</t>
  </si>
  <si>
    <t>Real June 2019 dollars discounted to 1 July 2019. The total capital costs are annualised for modelling purposes.</t>
  </si>
  <si>
    <t>Rehabilition cost by technology ($000s) - Base Case, High DER Scenario</t>
  </si>
  <si>
    <t>REZ transmission expansion cost by region ($000s) - Base Case, High DER Scenario</t>
  </si>
  <si>
    <t>REZ Expansion</t>
  </si>
  <si>
    <t>Real June 2019 dollars discounted to 1 July 2019. As with the total capital costs, the REZ transmission expansion costs are annualised for modelling purposes.</t>
  </si>
  <si>
    <t>Aggregation</t>
  </si>
  <si>
    <t>Total</t>
  </si>
  <si>
    <t>USE and USE / DSP cost by region ($000s) - Base Case, High DER Scenario</t>
  </si>
  <si>
    <t>Synchronous Condenser cost by region ($000s) - Base Case, High DER Scenario</t>
  </si>
  <si>
    <t>Annual sent-out generation by technology (GWh) - Marinus 1500MW M31_34, High DER Scenario</t>
  </si>
  <si>
    <t>Installed capacity by technology (MW) - Marinus 1500MW M31_34, High DER Scenario</t>
  </si>
  <si>
    <t>VOM cost by technology ($000s) - Marinus 1500MW M31_34, High DER Scenario</t>
  </si>
  <si>
    <t>FOM cost by technology ($000s) - Marinus 1500MW M31_34, High DER Scenario</t>
  </si>
  <si>
    <t>Fuel cost by technology ($000s) - Marinus 1500MW M31_34, High DER Scenario</t>
  </si>
  <si>
    <t>New generation build cost (CAPEX) by technology ($000s) - Marinus 1500MW M31_34, High DER Scenario</t>
  </si>
  <si>
    <t>Rehabilitation cost by technology ($000s) - Marinus 1500MW M31_34, High DER Scenario</t>
  </si>
  <si>
    <t>REZ transmission expansion cost by region ($000s) - Marinus 1500MW M31_34, High DER Scenario</t>
  </si>
  <si>
    <t>USE and USE / DSP cost by region ($000s) - Marinus 1500MW M31_34, High DER Scenario</t>
  </si>
  <si>
    <t>Synchronous Condenser cost by region ($000s) - Marinus 1500MW M31_34, High DER Scenario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</si>
</sst>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quot;$&quot;#,##0"/>
  </numFmts>
  <fonts count="16">
    <font>
      <sz val="11"/>
      <color theme="1"/>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i/>
      <sz val="11"/>
      <color theme="1"/>
      <name val="Calibri"/>
      <family val="2"/>
      <scheme val="minor"/>
    </font>
    <font>
      <sz val="18"/>
      <color rgb="FFFFE600"/>
      <name val="Arial"/>
      <family val="2"/>
    </font>
    <font>
      <sz val="18"/>
      <color rgb="FFFFD200"/>
      <name val="Arial"/>
      <family val="2"/>
    </font>
    <font>
      <b/>
      <sz val="18"/>
      <color rgb="FF3F3F3F"/>
      <name val="Arial"/>
      <family val="2"/>
    </font>
    <font>
      <sz val="18"/>
      <color rgb="FFFFE600"/>
      <name val="EYInterstate"/>
    </font>
    <font>
      <sz val="18"/>
      <color rgb="FFFFD200"/>
      <name val="EYInterstate"/>
    </font>
    <font>
      <i/>
      <sz val="11"/>
      <color theme="1"/>
      <name val="Calibri"/>
      <family val="2"/>
      <scheme val="minor"/>
    </font>
    <font>
      <b/>
      <sz val="11"/>
      <name val="Calibri"/>
      <family val="2"/>
      <scheme val="minor"/>
    </font>
    <font>
      <b/>
      <sz val="12"/>
      <color rgb="FFFFE600"/>
      <name val="Arial"/>
      <family val="2"/>
    </font>
  </fonts>
  <fills count="10">
    <fill>
      <patternFill patternType="none"/>
    </fill>
    <fill>
      <patternFill patternType="gray125"/>
    </fill>
    <fill>
      <patternFill patternType="solid">
        <fgColor rgb="FFFFCC99"/>
      </patternFill>
    </fill>
    <fill>
      <patternFill patternType="solid">
        <fgColor rgb="FFF2F2F2"/>
      </patternFill>
    </fill>
    <fill>
      <patternFill patternType="solid">
        <fgColor theme="0"/>
        <bgColor indexed="64"/>
      </patternFill>
    </fill>
    <fill>
      <patternFill patternType="solid">
        <fgColor theme="0" tint="-0.499984740745262"/>
        <bgColor indexed="64"/>
      </patternFill>
    </fill>
    <fill>
      <patternFill patternType="solid">
        <fgColor rgb="FFFFFFFF"/>
        <bgColor indexed="64"/>
      </patternFill>
    </fill>
    <fill>
      <patternFill patternType="solid">
        <fgColor rgb="FF747480"/>
        <bgColor indexed="64"/>
      </patternFill>
    </fill>
    <fill>
      <patternFill patternType="solid">
        <fgColor rgb="FFC4C4CD"/>
        <bgColor indexed="64"/>
      </patternFill>
    </fill>
    <fill>
      <patternFill patternType="solid">
        <fgColor rgb="FFFFE600"/>
        <bgColor indexed="64"/>
      </patternFill>
    </fill>
  </fills>
  <borders count="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
    <xf numFmtId="0" fontId="0" fillId="0" borderId="0"/>
    <xf numFmtId="0" fontId="1" fillId="2" borderId="1" applyNumberFormat="0" applyAlignment="0" applyProtection="0"/>
    <xf numFmtId="0" fontId="2" fillId="3" borderId="2" applyNumberFormat="0" applyAlignment="0" applyProtection="0"/>
    <xf numFmtId="0" fontId="6" fillId="0" borderId="0"/>
  </cellStyleXfs>
  <cellXfs count="31">
    <xf numFmtId="0" fontId="0" fillId="0" borderId="0" xfId="0"/>
    <xf numFmtId="0" fontId="6" fillId="0" borderId="0" xfId="3"/>
    <xf numFmtId="0" fontId="7" fillId="0" borderId="0" xfId="0" applyFont="1"/>
    <xf numFmtId="14" fontId="0" fillId="0" borderId="0" xfId="0" applyNumberFormat="1"/>
    <xf numFmtId="164" fontId="0" fillId="0" borderId="0" xfId="0" applyNumberFormat="1" applyAlignment="1">
      <alignment wrapText="1"/>
    </xf>
    <xf numFmtId="164" fontId="0" fillId="0" borderId="0" xfId="0" applyNumberFormat="1"/>
    <xf numFmtId="0" fontId="0" fillId="0" borderId="0" xfId="0" applyAlignment="1">
      <alignment horizontal="left"/>
    </xf>
    <xf numFmtId="0" fontId="0" fillId="4" borderId="0" xfId="0" applyFill="1"/>
    <xf numFmtId="0" fontId="1" fillId="2" borderId="1" xfId="1"/>
    <xf numFmtId="0" fontId="8" fillId="5" borderId="0" xfId="0" applyFont="1" applyFill="1"/>
    <xf numFmtId="0" fontId="9" fillId="5" borderId="0" xfId="0" applyFont="1" applyFill="1"/>
    <xf numFmtId="0" fontId="10" fillId="3" borderId="2" xfId="2" applyFont="1"/>
    <xf numFmtId="0" fontId="5" fillId="4" borderId="0" xfId="0" applyFont="1" applyFill="1"/>
    <xf numFmtId="0" fontId="11" fillId="5" borderId="0" xfId="0" applyFont="1" applyFill="1"/>
    <xf numFmtId="0" fontId="12" fillId="5" borderId="0" xfId="0" applyFont="1" applyFill="1"/>
    <xf numFmtId="0" fontId="4" fillId="4" borderId="0" xfId="0" applyFont="1" applyFill="1"/>
    <xf numFmtId="0" fontId="13" fillId="6" borderId="0" xfId="0" applyFont="1" applyFill="1"/>
    <xf numFmtId="0" fontId="3" fillId="7" borderId="0" xfId="0" applyFont="1" applyFill="1"/>
    <xf numFmtId="165" fontId="0" fillId="4" borderId="0" xfId="0" applyNumberFormat="1" applyFill="1"/>
    <xf numFmtId="165" fontId="4" fillId="8" borderId="0" xfId="0" applyNumberFormat="1" applyFont="1" applyFill="1"/>
    <xf numFmtId="165" fontId="0" fillId="8" borderId="0" xfId="0" applyNumberFormat="1" applyFill="1"/>
    <xf numFmtId="0" fontId="14" fillId="9" borderId="0" xfId="0" applyFont="1" applyFill="1"/>
    <xf numFmtId="165" fontId="14" fillId="9" borderId="0" xfId="0" applyNumberFormat="1" applyFont="1" applyFill="1"/>
    <xf numFmtId="3" fontId="0" fillId="8" borderId="0" xfId="0" applyNumberFormat="1" applyFill="1"/>
    <xf numFmtId="0" fontId="13" fillId="4" borderId="0" xfId="0" applyFont="1" applyFill="1"/>
    <xf numFmtId="0" fontId="15" fillId="7" borderId="0" xfId="0" applyFont="1" applyFill="1" applyAlignment="1">
      <alignment vertical="center"/>
    </xf>
    <xf numFmtId="0" fontId="0" fillId="6" borderId="0" xfId="0" applyFill="1"/>
    <xf numFmtId="0" fontId="0" fillId="8" borderId="0" xfId="0" applyFill="1"/>
    <xf numFmtId="3" fontId="0" fillId="9" borderId="0" xfId="0" applyNumberFormat="1" applyFill="1"/>
    <xf numFmtId="0" fontId="14" fillId="9" borderId="0" xfId="0" applyFont="1" applyFill="1" applyAlignment="1">
      <alignment horizontal="center"/>
    </xf>
    <xf numFmtId="0" fontId="13" fillId="6" borderId="0" xfId="0" applyFont="1" applyFill="1" applyAlignment="1">
      <alignment horizontal="left" wrapText="1"/>
    </xf>
  </cellXfs>
  <cellStyles count="4">
    <cellStyle name="Input" xfId="1" builtinId="20"/>
    <cellStyle name="Normal" xfId="0" builtinId="0"/>
    <cellStyle name="Normal 2" xfId="3"/>
    <cellStyle name="Output" xfId="2"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options---'!$H$7</c:f>
              <c:strCache>
                <c:ptCount val="1"/>
                <c:pt idx="0">
                  <c:v>CAPEX</c:v>
                </c:pt>
              </c:strCache>
            </c:strRef>
          </c:tx>
          <c:spPr>
            <a:solidFill>
              <a:srgbClr val="FF6D00"/>
            </a:solidFill>
            <a:ln w="25400">
              <a:noFill/>
              <a:prstDash val="solid"/>
            </a:ln>
            <a:effectLst/>
            <a:extLst>
              <a:ext uri="{91240B29-F687-4F45-9708-019B960494DF}">
                <a14:hiddenLine xmlns:a14="http://schemas.microsoft.com/office/drawing/2010/main" w="25400">
                  <a:solidFill>
                    <a:srgbClr val="FF6D00"/>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options---'!$I$7:$AC$7</c:f>
              <c:numCache>
                <c:formatCode>"$"#,##0</c:formatCode>
                <c:ptCount val="21"/>
                <c:pt idx="0">
                  <c:v>4.8974763380728038E-6</c:v>
                </c:pt>
                <c:pt idx="1">
                  <c:v>5.0962256472861997E-6</c:v>
                </c:pt>
                <c:pt idx="2">
                  <c:v>5.8448867021070328E-6</c:v>
                </c:pt>
                <c:pt idx="3">
                  <c:v>6.4188391843345019E-6</c:v>
                </c:pt>
                <c:pt idx="4">
                  <c:v>8.2375245122966591E-4</c:v>
                </c:pt>
                <c:pt idx="5">
                  <c:v>-1.7170318454154767E-3</c:v>
                </c:pt>
                <c:pt idx="6">
                  <c:v>-5.7660029808757826E-3</c:v>
                </c:pt>
                <c:pt idx="7">
                  <c:v>-6.3594587871572003E-2</c:v>
                </c:pt>
                <c:pt idx="8">
                  <c:v>-1.7475653178116772E-2</c:v>
                </c:pt>
                <c:pt idx="9">
                  <c:v>1.558988845397369</c:v>
                </c:pt>
                <c:pt idx="10">
                  <c:v>55.325999913074661</c:v>
                </c:pt>
                <c:pt idx="11">
                  <c:v>97.047730149475044</c:v>
                </c:pt>
                <c:pt idx="12">
                  <c:v>109.31861915894284</c:v>
                </c:pt>
                <c:pt idx="13">
                  <c:v>108.21565418983589</c:v>
                </c:pt>
                <c:pt idx="14">
                  <c:v>97.766439814331704</c:v>
                </c:pt>
                <c:pt idx="15">
                  <c:v>67.529976487015844</c:v>
                </c:pt>
                <c:pt idx="16">
                  <c:v>104.34967309444281</c:v>
                </c:pt>
                <c:pt idx="17">
                  <c:v>84.289951535413039</c:v>
                </c:pt>
                <c:pt idx="18">
                  <c:v>80.114530929077887</c:v>
                </c:pt>
                <c:pt idx="19">
                  <c:v>90.907451556621581</c:v>
                </c:pt>
                <c:pt idx="20">
                  <c:v>81.79305171878822</c:v>
                </c:pt>
              </c:numCache>
            </c:numRef>
          </c:val>
          <c:extLst>
            <c:ext xmlns:c16="http://schemas.microsoft.com/office/drawing/2014/chart" uri="{C3380CC4-5D6E-409C-BE32-E72D297353CC}">
              <c16:uniqueId val="{00000000-CD17-4216-9FFE-48DF2D13C3FB}"/>
            </c:ext>
          </c:extLst>
        </c:ser>
        <c:ser>
          <c:idx val="1"/>
          <c:order val="1"/>
          <c:tx>
            <c:strRef>
              <c:f>'---Compare options---'!$H$8</c:f>
              <c:strCache>
                <c:ptCount val="1"/>
                <c:pt idx="0">
                  <c:v>FOM</c:v>
                </c:pt>
              </c:strCache>
            </c:strRef>
          </c:tx>
          <c:spPr>
            <a:solidFill>
              <a:srgbClr val="188CE5"/>
            </a:solidFill>
            <a:ln w="25400">
              <a:noFill/>
              <a:prstDash val="solid"/>
            </a:ln>
            <a:effectLst/>
            <a:extLst>
              <a:ext uri="{91240B29-F687-4F45-9708-019B960494DF}">
                <a14:hiddenLine xmlns:a14="http://schemas.microsoft.com/office/drawing/2010/main" w="25400">
                  <a:solidFill>
                    <a:srgbClr val="188CE5"/>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options---'!$I$8:$AC$8</c:f>
              <c:numCache>
                <c:formatCode>"$"#,##0</c:formatCode>
                <c:ptCount val="21"/>
                <c:pt idx="0">
                  <c:v>8.6759331093581602E-7</c:v>
                </c:pt>
                <c:pt idx="1">
                  <c:v>9.168528456458568E-7</c:v>
                </c:pt>
                <c:pt idx="2">
                  <c:v>9.1933302701363573E-7</c:v>
                </c:pt>
                <c:pt idx="3">
                  <c:v>-6.3701882356677668</c:v>
                </c:pt>
                <c:pt idx="4">
                  <c:v>-25.083576141279075</c:v>
                </c:pt>
                <c:pt idx="5">
                  <c:v>-8.1984032574466248</c:v>
                </c:pt>
                <c:pt idx="6">
                  <c:v>-8.7677076004536936</c:v>
                </c:pt>
                <c:pt idx="7">
                  <c:v>-7.32361087939376</c:v>
                </c:pt>
                <c:pt idx="8">
                  <c:v>-1.4901691649418354</c:v>
                </c:pt>
                <c:pt idx="9">
                  <c:v>0.43900356429849491</c:v>
                </c:pt>
                <c:pt idx="10">
                  <c:v>9.8279318097478825</c:v>
                </c:pt>
                <c:pt idx="11">
                  <c:v>20.100159395901485</c:v>
                </c:pt>
                <c:pt idx="12">
                  <c:v>20.445267145400109</c:v>
                </c:pt>
                <c:pt idx="13">
                  <c:v>21.334860824234696</c:v>
                </c:pt>
                <c:pt idx="14">
                  <c:v>20.392455377689679</c:v>
                </c:pt>
                <c:pt idx="15">
                  <c:v>15.441720193268033</c:v>
                </c:pt>
                <c:pt idx="16">
                  <c:v>24.784807324461639</c:v>
                </c:pt>
                <c:pt idx="17">
                  <c:v>19.935851582527395</c:v>
                </c:pt>
                <c:pt idx="18">
                  <c:v>20.321761372077745</c:v>
                </c:pt>
                <c:pt idx="19">
                  <c:v>23.081580060280686</c:v>
                </c:pt>
                <c:pt idx="20">
                  <c:v>21.589346965544568</c:v>
                </c:pt>
              </c:numCache>
            </c:numRef>
          </c:val>
          <c:extLst>
            <c:ext xmlns:c16="http://schemas.microsoft.com/office/drawing/2014/chart" uri="{C3380CC4-5D6E-409C-BE32-E72D297353CC}">
              <c16:uniqueId val="{00000001-CD17-4216-9FFE-48DF2D13C3FB}"/>
            </c:ext>
          </c:extLst>
        </c:ser>
        <c:ser>
          <c:idx val="2"/>
          <c:order val="2"/>
          <c:tx>
            <c:strRef>
              <c:f>'---Compare options---'!$H$9</c:f>
              <c:strCache>
                <c:ptCount val="1"/>
                <c:pt idx="0">
                  <c:v>Fuel</c:v>
                </c:pt>
              </c:strCache>
            </c:strRef>
          </c:tx>
          <c:spPr>
            <a:solidFill>
              <a:srgbClr val="2DB757"/>
            </a:solidFill>
            <a:ln w="25400">
              <a:noFill/>
              <a:prstDash val="solid"/>
            </a:ln>
            <a:effectLst/>
            <a:extLst>
              <a:ext uri="{91240B29-F687-4F45-9708-019B960494DF}">
                <a14:hiddenLine xmlns:a14="http://schemas.microsoft.com/office/drawing/2010/main" w="25400">
                  <a:solidFill>
                    <a:srgbClr val="2DB757"/>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options---'!$I$9:$AC$9</c:f>
              <c:numCache>
                <c:formatCode>"$"#,##0</c:formatCode>
                <c:ptCount val="21"/>
                <c:pt idx="0">
                  <c:v>-9.0173455653712157E-4</c:v>
                </c:pt>
                <c:pt idx="1">
                  <c:v>-1.3722216981116218</c:v>
                </c:pt>
                <c:pt idx="2">
                  <c:v>-0.38541435901983639</c:v>
                </c:pt>
                <c:pt idx="3">
                  <c:v>3.0410993940753395</c:v>
                </c:pt>
                <c:pt idx="4">
                  <c:v>-2.5768065856401807</c:v>
                </c:pt>
                <c:pt idx="5">
                  <c:v>-2.9176283362943214</c:v>
                </c:pt>
                <c:pt idx="6">
                  <c:v>-6.9300029806687959</c:v>
                </c:pt>
                <c:pt idx="7">
                  <c:v>-3.099049026417779</c:v>
                </c:pt>
                <c:pt idx="8">
                  <c:v>-12.049666224682005</c:v>
                </c:pt>
                <c:pt idx="9">
                  <c:v>-4.3183923405329701</c:v>
                </c:pt>
                <c:pt idx="10">
                  <c:v>15.624828846404329</c:v>
                </c:pt>
                <c:pt idx="11">
                  <c:v>24.180546591360006</c:v>
                </c:pt>
                <c:pt idx="12">
                  <c:v>19.273660169996088</c:v>
                </c:pt>
                <c:pt idx="13">
                  <c:v>26.023025386396796</c:v>
                </c:pt>
                <c:pt idx="14">
                  <c:v>52.929011447512195</c:v>
                </c:pt>
                <c:pt idx="15">
                  <c:v>40.845465728275592</c:v>
                </c:pt>
                <c:pt idx="16">
                  <c:v>30.737294895515429</c:v>
                </c:pt>
                <c:pt idx="17">
                  <c:v>32.419096672844141</c:v>
                </c:pt>
                <c:pt idx="18">
                  <c:v>26.01717375003075</c:v>
                </c:pt>
                <c:pt idx="19">
                  <c:v>41.535722538001252</c:v>
                </c:pt>
                <c:pt idx="20">
                  <c:v>27.671681577530048</c:v>
                </c:pt>
              </c:numCache>
            </c:numRef>
          </c:val>
          <c:extLst>
            <c:ext xmlns:c16="http://schemas.microsoft.com/office/drawing/2014/chart" uri="{C3380CC4-5D6E-409C-BE32-E72D297353CC}">
              <c16:uniqueId val="{00000002-CD17-4216-9FFE-48DF2D13C3FB}"/>
            </c:ext>
          </c:extLst>
        </c:ser>
        <c:ser>
          <c:idx val="3"/>
          <c:order val="3"/>
          <c:tx>
            <c:strRef>
              <c:f>'---Compare options---'!$H$10</c:f>
              <c:strCache>
                <c:ptCount val="1"/>
                <c:pt idx="0">
                  <c:v>VOM</c:v>
                </c:pt>
              </c:strCache>
            </c:strRef>
          </c:tx>
          <c:spPr>
            <a:solidFill>
              <a:srgbClr val="3D108A"/>
            </a:solidFill>
            <a:ln w="25400">
              <a:noFill/>
              <a:prstDash val="solid"/>
            </a:ln>
            <a:effectLst/>
            <a:extLst>
              <a:ext uri="{91240B29-F687-4F45-9708-019B960494DF}">
                <a14:hiddenLine xmlns:a14="http://schemas.microsoft.com/office/drawing/2010/main" w="25400">
                  <a:solidFill>
                    <a:srgbClr val="3D108A"/>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options---'!$I$10:$AC$10</c:f>
              <c:numCache>
                <c:formatCode>"$"#,##0</c:formatCode>
                <c:ptCount val="21"/>
                <c:pt idx="0">
                  <c:v>2.2985577781219036E-4</c:v>
                </c:pt>
                <c:pt idx="1">
                  <c:v>0.21306879372429102</c:v>
                </c:pt>
                <c:pt idx="2">
                  <c:v>6.6201151516288526E-2</c:v>
                </c:pt>
                <c:pt idx="3">
                  <c:v>0.69781965063005924</c:v>
                </c:pt>
                <c:pt idx="4">
                  <c:v>3.3592890208074242</c:v>
                </c:pt>
                <c:pt idx="5">
                  <c:v>3.0942703391166289</c:v>
                </c:pt>
                <c:pt idx="6">
                  <c:v>3.3801155602648505</c:v>
                </c:pt>
                <c:pt idx="7">
                  <c:v>2.5836171533414163</c:v>
                </c:pt>
                <c:pt idx="8">
                  <c:v>2.2799751121897134</c:v>
                </c:pt>
                <c:pt idx="9">
                  <c:v>2.2255811548726632</c:v>
                </c:pt>
                <c:pt idx="10">
                  <c:v>-1.730740279767313</c:v>
                </c:pt>
                <c:pt idx="11">
                  <c:v>-1.2487557286072406</c:v>
                </c:pt>
                <c:pt idx="12">
                  <c:v>-3.4662638476442664</c:v>
                </c:pt>
                <c:pt idx="13">
                  <c:v>-3.2657720546716011</c:v>
                </c:pt>
                <c:pt idx="14">
                  <c:v>-4.1981574753136668</c:v>
                </c:pt>
                <c:pt idx="15">
                  <c:v>-0.55502942479605555</c:v>
                </c:pt>
                <c:pt idx="16">
                  <c:v>-4.6788478976032053</c:v>
                </c:pt>
                <c:pt idx="17">
                  <c:v>-2.2685096403954956</c:v>
                </c:pt>
                <c:pt idx="18">
                  <c:v>-2.1290183383638794</c:v>
                </c:pt>
                <c:pt idx="19">
                  <c:v>-4.4882836568180648</c:v>
                </c:pt>
                <c:pt idx="20">
                  <c:v>-3.0228623096860536</c:v>
                </c:pt>
              </c:numCache>
            </c:numRef>
          </c:val>
          <c:extLst>
            <c:ext xmlns:c16="http://schemas.microsoft.com/office/drawing/2014/chart" uri="{C3380CC4-5D6E-409C-BE32-E72D297353CC}">
              <c16:uniqueId val="{00000003-CD17-4216-9FFE-48DF2D13C3FB}"/>
            </c:ext>
          </c:extLst>
        </c:ser>
        <c:ser>
          <c:idx val="4"/>
          <c:order val="4"/>
          <c:tx>
            <c:strRef>
              <c:f>'---Compare options---'!$H$11</c:f>
              <c:strCache>
                <c:ptCount val="1"/>
                <c:pt idx="0">
                  <c:v>REHAB</c:v>
                </c:pt>
              </c:strCache>
            </c:strRef>
          </c:tx>
          <c:spPr>
            <a:solidFill>
              <a:srgbClr val="750E5C"/>
            </a:solidFill>
            <a:ln w="25400">
              <a:noFill/>
              <a:prstDash val="solid"/>
            </a:ln>
            <a:effectLst/>
            <a:extLst>
              <a:ext uri="{91240B29-F687-4F45-9708-019B960494DF}">
                <a14:hiddenLine xmlns:a14="http://schemas.microsoft.com/office/drawing/2010/main" w="25400">
                  <a:solidFill>
                    <a:srgbClr val="750E5C"/>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options---'!$I$11:$AC$11</c:f>
              <c:numCache>
                <c:formatCode>"$"#,##0</c:formatCode>
                <c:ptCount val="21"/>
                <c:pt idx="0">
                  <c:v>0</c:v>
                </c:pt>
                <c:pt idx="1">
                  <c:v>0</c:v>
                </c:pt>
                <c:pt idx="2">
                  <c:v>0</c:v>
                </c:pt>
                <c:pt idx="3">
                  <c:v>2.326496125100908</c:v>
                </c:pt>
                <c:pt idx="4">
                  <c:v>1.3521737585512601</c:v>
                </c:pt>
                <c:pt idx="5">
                  <c:v>-0.18984153196097123</c:v>
                </c:pt>
                <c:pt idx="6">
                  <c:v>0.17821449354913374</c:v>
                </c:pt>
                <c:pt idx="7">
                  <c:v>4.3395737498030941E-7</c:v>
                </c:pt>
                <c:pt idx="8">
                  <c:v>-6.1263373208930717E-7</c:v>
                </c:pt>
                <c:pt idx="9">
                  <c:v>0</c:v>
                </c:pt>
                <c:pt idx="10">
                  <c:v>0</c:v>
                </c:pt>
                <c:pt idx="11">
                  <c:v>0</c:v>
                </c:pt>
                <c:pt idx="12">
                  <c:v>-0.17744591585676142</c:v>
                </c:pt>
                <c:pt idx="13">
                  <c:v>-5.3862873841132995E-2</c:v>
                </c:pt>
                <c:pt idx="14">
                  <c:v>0</c:v>
                </c:pt>
                <c:pt idx="15">
                  <c:v>0</c:v>
                </c:pt>
                <c:pt idx="16">
                  <c:v>0</c:v>
                </c:pt>
                <c:pt idx="17">
                  <c:v>5.0482085214298421E-8</c:v>
                </c:pt>
                <c:pt idx="18">
                  <c:v>0</c:v>
                </c:pt>
                <c:pt idx="19">
                  <c:v>0</c:v>
                </c:pt>
                <c:pt idx="20">
                  <c:v>2.1588635718217118E-8</c:v>
                </c:pt>
              </c:numCache>
            </c:numRef>
          </c:val>
          <c:extLst>
            <c:ext xmlns:c16="http://schemas.microsoft.com/office/drawing/2014/chart" uri="{C3380CC4-5D6E-409C-BE32-E72D297353CC}">
              <c16:uniqueId val="{00000004-CD17-4216-9FFE-48DF2D13C3FB}"/>
            </c:ext>
          </c:extLst>
        </c:ser>
        <c:ser>
          <c:idx val="5"/>
          <c:order val="5"/>
          <c:tx>
            <c:strRef>
              <c:f>'---Compare options---'!$H$12</c:f>
              <c:strCache>
                <c:ptCount val="1"/>
                <c:pt idx="0">
                  <c:v>REZ</c:v>
                </c:pt>
              </c:strCache>
            </c:strRef>
          </c:tx>
          <c:spPr>
            <a:solidFill>
              <a:srgbClr val="FF4136"/>
            </a:solidFill>
            <a:ln w="25400">
              <a:noFill/>
              <a:prstDash val="solid"/>
            </a:ln>
            <a:effectLst/>
            <a:extLst>
              <a:ext uri="{91240B29-F687-4F45-9708-019B960494DF}">
                <a14:hiddenLine xmlns:a14="http://schemas.microsoft.com/office/drawing/2010/main" w="25400">
                  <a:solidFill>
                    <a:srgbClr val="FF4136"/>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options---'!$I$12:$AC$12</c:f>
              <c:numCache>
                <c:formatCode>"$"#,##0</c:formatCode>
                <c:ptCount val="21"/>
                <c:pt idx="0">
                  <c:v>1.9846464626211044E-7</c:v>
                </c:pt>
                <c:pt idx="1">
                  <c:v>2.0953335683455054E-7</c:v>
                </c:pt>
                <c:pt idx="2">
                  <c:v>2.1192635578811747E-7</c:v>
                </c:pt>
                <c:pt idx="3">
                  <c:v>2.1446788502292179E-7</c:v>
                </c:pt>
                <c:pt idx="4">
                  <c:v>2.5192126217209599E-7</c:v>
                </c:pt>
                <c:pt idx="5">
                  <c:v>2.6391379233548331E-7</c:v>
                </c:pt>
                <c:pt idx="6">
                  <c:v>3.2660629907911489E-7</c:v>
                </c:pt>
                <c:pt idx="7">
                  <c:v>5.1492590481383157E-7</c:v>
                </c:pt>
                <c:pt idx="8">
                  <c:v>-0.11434698905845835</c:v>
                </c:pt>
                <c:pt idx="9">
                  <c:v>-0.15565428815400992</c:v>
                </c:pt>
                <c:pt idx="10">
                  <c:v>0.10417811016168525</c:v>
                </c:pt>
                <c:pt idx="11">
                  <c:v>3.8928292121163066</c:v>
                </c:pt>
                <c:pt idx="12">
                  <c:v>4.128862318368558</c:v>
                </c:pt>
                <c:pt idx="13">
                  <c:v>5.0358847670634388</c:v>
                </c:pt>
                <c:pt idx="14">
                  <c:v>2.7425879057542626</c:v>
                </c:pt>
                <c:pt idx="15">
                  <c:v>5.1291483111012637</c:v>
                </c:pt>
                <c:pt idx="16">
                  <c:v>21.958666037248129</c:v>
                </c:pt>
                <c:pt idx="17">
                  <c:v>22.15173275467135</c:v>
                </c:pt>
                <c:pt idx="18">
                  <c:v>23.292149883118807</c:v>
                </c:pt>
                <c:pt idx="19">
                  <c:v>24.753429275250411</c:v>
                </c:pt>
                <c:pt idx="20">
                  <c:v>25.163202127146739</c:v>
                </c:pt>
              </c:numCache>
            </c:numRef>
          </c:val>
          <c:extLst>
            <c:ext xmlns:c16="http://schemas.microsoft.com/office/drawing/2014/chart" uri="{C3380CC4-5D6E-409C-BE32-E72D297353CC}">
              <c16:uniqueId val="{00000005-CD17-4216-9FFE-48DF2D13C3FB}"/>
            </c:ext>
          </c:extLst>
        </c:ser>
        <c:ser>
          <c:idx val="6"/>
          <c:order val="6"/>
          <c:tx>
            <c:strRef>
              <c:f>'---Compare options---'!$H$13</c:f>
              <c:strCache>
                <c:ptCount val="1"/>
                <c:pt idx="0">
                  <c:v>USE+DSP</c:v>
                </c:pt>
              </c:strCache>
            </c:strRef>
          </c:tx>
          <c:spPr>
            <a:solidFill>
              <a:srgbClr val="27ACAA"/>
            </a:solidFill>
            <a:ln>
              <a:noFill/>
              <a:prstDash val="solid"/>
            </a:ln>
            <a:effectLst/>
            <a:extLst>
              <a:ext uri="{91240B29-F687-4F45-9708-019B960494DF}">
                <a14:hiddenLine xmlns:a14="http://schemas.microsoft.com/office/drawing/2010/main">
                  <a:solidFill>
                    <a:srgbClr val="27ACAA"/>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options---'!$I$13:$AC$13</c:f>
              <c:numCache>
                <c:formatCode>"$"#,##0</c:formatCode>
                <c:ptCount val="21"/>
                <c:pt idx="0">
                  <c:v>7.9937431399379476E-7</c:v>
                </c:pt>
                <c:pt idx="1">
                  <c:v>7.9713913999999762E-7</c:v>
                </c:pt>
                <c:pt idx="2">
                  <c:v>8.0288487699498033E-7</c:v>
                </c:pt>
                <c:pt idx="3">
                  <c:v>-1.1606151004798448E-5</c:v>
                </c:pt>
                <c:pt idx="4">
                  <c:v>8.0430043599999996E-7</c:v>
                </c:pt>
                <c:pt idx="5">
                  <c:v>1.4906796594146809</c:v>
                </c:pt>
                <c:pt idx="6">
                  <c:v>7.9838702199808156E-7</c:v>
                </c:pt>
                <c:pt idx="7">
                  <c:v>-1.2330962820929017E-2</c:v>
                </c:pt>
                <c:pt idx="8">
                  <c:v>7.9841453400000037E-7</c:v>
                </c:pt>
                <c:pt idx="9">
                  <c:v>8.0511565199999815E-7</c:v>
                </c:pt>
                <c:pt idx="10">
                  <c:v>0.96662252726104614</c:v>
                </c:pt>
                <c:pt idx="11">
                  <c:v>-1.8808251172009163</c:v>
                </c:pt>
                <c:pt idx="12">
                  <c:v>-28.974376154102909</c:v>
                </c:pt>
                <c:pt idx="13">
                  <c:v>1.9574126116360628</c:v>
                </c:pt>
                <c:pt idx="14">
                  <c:v>-0.28875786608416865</c:v>
                </c:pt>
                <c:pt idx="15">
                  <c:v>1.452059549880818</c:v>
                </c:pt>
                <c:pt idx="16">
                  <c:v>-0.48920301710903552</c:v>
                </c:pt>
                <c:pt idx="17">
                  <c:v>-5.3863364286610002E-3</c:v>
                </c:pt>
                <c:pt idx="18">
                  <c:v>0.1392849749981997</c:v>
                </c:pt>
                <c:pt idx="19">
                  <c:v>0.35116870406430106</c:v>
                </c:pt>
                <c:pt idx="20">
                  <c:v>3.9613070641386381</c:v>
                </c:pt>
              </c:numCache>
            </c:numRef>
          </c:val>
          <c:extLst>
            <c:ext xmlns:c16="http://schemas.microsoft.com/office/drawing/2014/chart" uri="{C3380CC4-5D6E-409C-BE32-E72D297353CC}">
              <c16:uniqueId val="{00000006-CD17-4216-9FFE-48DF2D13C3FB}"/>
            </c:ext>
          </c:extLst>
        </c:ser>
        <c:ser>
          <c:idx val="7"/>
          <c:order val="7"/>
          <c:tx>
            <c:strRef>
              <c:f>'---Compare options---'!$H$14</c:f>
              <c:strCache>
                <c:ptCount val="1"/>
                <c:pt idx="0">
                  <c:v>SyncCon</c:v>
                </c:pt>
              </c:strCache>
            </c:strRef>
          </c:tx>
          <c:spPr>
            <a:solidFill>
              <a:srgbClr val="9C82D4"/>
            </a:solidFill>
            <a:ln>
              <a:noFill/>
              <a:prstDash val="solid"/>
            </a:ln>
            <a:effectLst/>
            <a:extLst>
              <a:ext uri="{91240B29-F687-4F45-9708-019B960494DF}">
                <a14:hiddenLine xmlns:a14="http://schemas.microsoft.com/office/drawing/2010/main">
                  <a:solidFill>
                    <a:srgbClr val="9C82D4"/>
                  </a:solidFill>
                  <a:prstDash val="solid"/>
                </a14:hiddenLine>
              </a:ext>
            </a:extLst>
          </c:spPr>
          <c:invertIfNegative val="0"/>
          <c:cat>
            <c:strRef>
              <c:f>'---Compare options---'!$I$6:$AC$6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options---'!$I$14:$AC$14</c:f>
              <c:numCache>
                <c:formatCode>"$"#,##0</c:formatCode>
                <c:ptCount val="21"/>
                <c:pt idx="0">
                  <c:v>-2.4580397141562571E-6</c:v>
                </c:pt>
                <c:pt idx="1">
                  <c:v>-5.7522480353100038E-3</c:v>
                </c:pt>
                <c:pt idx="2">
                  <c:v>-2.4482179570400149E-3</c:v>
                </c:pt>
                <c:pt idx="3">
                  <c:v>1.2667441099999906E-2</c:v>
                </c:pt>
                <c:pt idx="4">
                  <c:v>-0.58527078750000006</c:v>
                </c:pt>
                <c:pt idx="5">
                  <c:v>-0.71058566199999984</c:v>
                </c:pt>
                <c:pt idx="6">
                  <c:v>-0.56098278299999993</c:v>
                </c:pt>
                <c:pt idx="7">
                  <c:v>-0.40397219600000028</c:v>
                </c:pt>
                <c:pt idx="8">
                  <c:v>-0.44915483599999995</c:v>
                </c:pt>
                <c:pt idx="9">
                  <c:v>-0.10836765000000002</c:v>
                </c:pt>
                <c:pt idx="10">
                  <c:v>-0.35565423700000021</c:v>
                </c:pt>
                <c:pt idx="11">
                  <c:v>-0.38459367300000008</c:v>
                </c:pt>
                <c:pt idx="12">
                  <c:v>-0.2753292100000001</c:v>
                </c:pt>
                <c:pt idx="13">
                  <c:v>-0.37047180000000002</c:v>
                </c:pt>
                <c:pt idx="14">
                  <c:v>-5.7022959999999331E-3</c:v>
                </c:pt>
                <c:pt idx="15">
                  <c:v>-0.11145658600000001</c:v>
                </c:pt>
                <c:pt idx="16">
                  <c:v>0.13676218000000018</c:v>
                </c:pt>
                <c:pt idx="17">
                  <c:v>6.371486000000004E-2</c:v>
                </c:pt>
                <c:pt idx="18">
                  <c:v>0.13103854699999964</c:v>
                </c:pt>
                <c:pt idx="19">
                  <c:v>0.29044850000000022</c:v>
                </c:pt>
                <c:pt idx="20">
                  <c:v>0.12995663400000013</c:v>
                </c:pt>
              </c:numCache>
            </c:numRef>
          </c:val>
          <c:extLst>
            <c:ext xmlns:c16="http://schemas.microsoft.com/office/drawing/2014/chart" uri="{C3380CC4-5D6E-409C-BE32-E72D297353CC}">
              <c16:uniqueId val="{00000007-CD17-4216-9FFE-48DF2D13C3FB}"/>
            </c:ext>
          </c:extLst>
        </c:ser>
        <c:dLbls>
          <c:showLegendKey val="0"/>
          <c:showVal val="0"/>
          <c:showCatName val="0"/>
          <c:showSerName val="0"/>
          <c:showPercent val="0"/>
          <c:showBubbleSize val="0"/>
        </c:dLbls>
        <c:gapWidth val="150"/>
        <c:overlap val="100"/>
        <c:axId val="1837395552"/>
        <c:axId val="1837396096"/>
      </c:barChart>
      <c:catAx>
        <c:axId val="1837395552"/>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37396096"/>
        <c:crosses val="autoZero"/>
        <c:auto val="1"/>
        <c:lblAlgn val="ctr"/>
        <c:lblOffset val="100"/>
        <c:noMultiLvlLbl val="0"/>
      </c:catAx>
      <c:valAx>
        <c:axId val="183739609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Annual gross market benefits
($m, discounted to 1 July 2019)</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0"/>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373955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options---'!$H$47</c:f>
              <c:strCache>
                <c:ptCount val="1"/>
                <c:pt idx="0">
                  <c:v>Black Coal</c:v>
                </c:pt>
              </c:strCache>
            </c:strRef>
          </c:tx>
          <c:spPr>
            <a:solidFill>
              <a:srgbClr val="351C21"/>
            </a:solidFill>
            <a:ln w="25400">
              <a:noFill/>
              <a:prstDash val="solid"/>
            </a:ln>
            <a:effectLst/>
            <a:extLst>
              <a:ext uri="{91240B29-F687-4F45-9708-019B960494DF}">
                <a14:hiddenLine xmlns:a14="http://schemas.microsoft.com/office/drawing/2010/main" w="25400">
                  <a:solidFill>
                    <a:srgbClr val="351C21"/>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options---'!$I$47:$AC$47</c:f>
              <c:numCache>
                <c:formatCode>#,##0</c:formatCode>
                <c:ptCount val="21"/>
                <c:pt idx="0">
                  <c:v>2.7600000001257285E-2</c:v>
                </c:pt>
                <c:pt idx="1">
                  <c:v>64.066070000029868</c:v>
                </c:pt>
                <c:pt idx="2">
                  <c:v>20.459000000002561</c:v>
                </c:pt>
                <c:pt idx="3">
                  <c:v>-285.50388899999962</c:v>
                </c:pt>
                <c:pt idx="4">
                  <c:v>-70.777430786503828</c:v>
                </c:pt>
                <c:pt idx="5">
                  <c:v>-121.62186741782352</c:v>
                </c:pt>
                <c:pt idx="6">
                  <c:v>425.64990078471601</c:v>
                </c:pt>
                <c:pt idx="7">
                  <c:v>126.19115812292148</c:v>
                </c:pt>
                <c:pt idx="8">
                  <c:v>805.07320272910874</c:v>
                </c:pt>
                <c:pt idx="9">
                  <c:v>-333.20806796658144</c:v>
                </c:pt>
                <c:pt idx="10">
                  <c:v>-210.02626087149838</c:v>
                </c:pt>
                <c:pt idx="11">
                  <c:v>912.52309393459291</c:v>
                </c:pt>
                <c:pt idx="12">
                  <c:v>751.5999435025733</c:v>
                </c:pt>
                <c:pt idx="13">
                  <c:v>825.35793751863821</c:v>
                </c:pt>
                <c:pt idx="14">
                  <c:v>438.94100000000617</c:v>
                </c:pt>
                <c:pt idx="15">
                  <c:v>317.31770000001416</c:v>
                </c:pt>
                <c:pt idx="16">
                  <c:v>327.96609999999782</c:v>
                </c:pt>
                <c:pt idx="17">
                  <c:v>278.81670000000304</c:v>
                </c:pt>
                <c:pt idx="18">
                  <c:v>1122.3933999999972</c:v>
                </c:pt>
                <c:pt idx="19">
                  <c:v>989.95139999999446</c:v>
                </c:pt>
                <c:pt idx="20">
                  <c:v>1119.7737887502553</c:v>
                </c:pt>
              </c:numCache>
            </c:numRef>
          </c:val>
          <c:extLst>
            <c:ext xmlns:c16="http://schemas.microsoft.com/office/drawing/2014/chart" uri="{C3380CC4-5D6E-409C-BE32-E72D297353CC}">
              <c16:uniqueId val="{00000000-73FC-4370-B4FD-1A12C7AC7E66}"/>
            </c:ext>
          </c:extLst>
        </c:ser>
        <c:ser>
          <c:idx val="1"/>
          <c:order val="1"/>
          <c:tx>
            <c:strRef>
              <c:f>'---Compare options---'!$H$48</c:f>
              <c:strCache>
                <c:ptCount val="1"/>
                <c:pt idx="0">
                  <c:v>Brown Coal</c:v>
                </c:pt>
              </c:strCache>
            </c:strRef>
          </c:tx>
          <c:spPr>
            <a:solidFill>
              <a:srgbClr val="BC2F00"/>
            </a:solidFill>
            <a:ln w="25400">
              <a:noFill/>
              <a:prstDash val="solid"/>
            </a:ln>
            <a:effectLst/>
            <a:extLst>
              <a:ext uri="{91240B29-F687-4F45-9708-019B960494DF}">
                <a14:hiddenLine xmlns:a14="http://schemas.microsoft.com/office/drawing/2010/main" w="25400">
                  <a:solidFill>
                    <a:srgbClr val="BC2F00"/>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options---'!$I$48:$AC$48</c:f>
              <c:numCache>
                <c:formatCode>#,##0</c:formatCode>
                <c:ptCount val="21"/>
                <c:pt idx="0">
                  <c:v>1.0000000474974513E-4</c:v>
                </c:pt>
                <c:pt idx="1">
                  <c:v>1.7000000007101335E-3</c:v>
                </c:pt>
                <c:pt idx="2">
                  <c:v>-4.1146999999982654</c:v>
                </c:pt>
                <c:pt idx="3">
                  <c:v>341.54999999999927</c:v>
                </c:pt>
                <c:pt idx="4">
                  <c:v>1141.8344499999948</c:v>
                </c:pt>
                <c:pt idx="5">
                  <c:v>1360.2727599999998</c:v>
                </c:pt>
                <c:pt idx="6">
                  <c:v>840.02226000000519</c:v>
                </c:pt>
                <c:pt idx="7">
                  <c:v>795.23293000001286</c:v>
                </c:pt>
                <c:pt idx="8">
                  <c:v>310.51660000001721</c:v>
                </c:pt>
                <c:pt idx="9">
                  <c:v>21.759500000014668</c:v>
                </c:pt>
                <c:pt idx="10">
                  <c:v>141.80919999999969</c:v>
                </c:pt>
                <c:pt idx="11">
                  <c:v>317.64799999999377</c:v>
                </c:pt>
                <c:pt idx="12">
                  <c:v>256.31190000001516</c:v>
                </c:pt>
                <c:pt idx="13">
                  <c:v>140.47660000000542</c:v>
                </c:pt>
                <c:pt idx="14">
                  <c:v>158.05439999998998</c:v>
                </c:pt>
                <c:pt idx="15">
                  <c:v>70.53240000000369</c:v>
                </c:pt>
                <c:pt idx="16">
                  <c:v>363.03340000000026</c:v>
                </c:pt>
                <c:pt idx="17">
                  <c:v>174.57819999999629</c:v>
                </c:pt>
                <c:pt idx="18">
                  <c:v>214.58129999999073</c:v>
                </c:pt>
                <c:pt idx="19">
                  <c:v>196.87429999998858</c:v>
                </c:pt>
                <c:pt idx="20">
                  <c:v>351.34469999999783</c:v>
                </c:pt>
              </c:numCache>
            </c:numRef>
          </c:val>
          <c:extLst>
            <c:ext xmlns:c16="http://schemas.microsoft.com/office/drawing/2014/chart" uri="{C3380CC4-5D6E-409C-BE32-E72D297353CC}">
              <c16:uniqueId val="{00000001-73FC-4370-B4FD-1A12C7AC7E66}"/>
            </c:ext>
          </c:extLst>
        </c:ser>
        <c:ser>
          <c:idx val="2"/>
          <c:order val="2"/>
          <c:tx>
            <c:strRef>
              <c:f>'---Compare options---'!$H$49</c:f>
              <c:strCache>
                <c:ptCount val="1"/>
                <c:pt idx="0">
                  <c:v>CCGT</c:v>
                </c:pt>
              </c:strCache>
            </c:strRef>
          </c:tx>
          <c:spPr>
            <a:solidFill>
              <a:srgbClr val="750E5C"/>
            </a:solidFill>
            <a:ln w="25400">
              <a:noFill/>
              <a:prstDash val="solid"/>
            </a:ln>
            <a:effectLst/>
            <a:extLst>
              <a:ext uri="{91240B29-F687-4F45-9708-019B960494DF}">
                <a14:hiddenLine xmlns:a14="http://schemas.microsoft.com/office/drawing/2010/main" w="25400">
                  <a:solidFill>
                    <a:srgbClr val="750E5C"/>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options---'!$I$49:$AC$49</c:f>
              <c:numCache>
                <c:formatCode>#,##0</c:formatCode>
                <c:ptCount val="21"/>
                <c:pt idx="0">
                  <c:v>-7.9612345871282741E-6</c:v>
                </c:pt>
                <c:pt idx="1">
                  <c:v>-7.8334801401069853E-6</c:v>
                </c:pt>
                <c:pt idx="2">
                  <c:v>-2.5988088652866281E-3</c:v>
                </c:pt>
                <c:pt idx="3">
                  <c:v>9.5465415701482925E-2</c:v>
                </c:pt>
                <c:pt idx="4">
                  <c:v>0.14769568268252442</c:v>
                </c:pt>
                <c:pt idx="5">
                  <c:v>-1.798280004550179E-5</c:v>
                </c:pt>
                <c:pt idx="6">
                  <c:v>-4.7024655728819198E-2</c:v>
                </c:pt>
                <c:pt idx="7">
                  <c:v>-8.0266582007880061</c:v>
                </c:pt>
                <c:pt idx="8">
                  <c:v>0.91957454069722644</c:v>
                </c:pt>
                <c:pt idx="9">
                  <c:v>225.49297625244981</c:v>
                </c:pt>
                <c:pt idx="10">
                  <c:v>-181.70404302042095</c:v>
                </c:pt>
                <c:pt idx="11">
                  <c:v>-814.58992540540248</c:v>
                </c:pt>
                <c:pt idx="12">
                  <c:v>-723.16854444588762</c:v>
                </c:pt>
                <c:pt idx="13">
                  <c:v>-914.65897327975904</c:v>
                </c:pt>
                <c:pt idx="14">
                  <c:v>-1458.3333139551792</c:v>
                </c:pt>
                <c:pt idx="15">
                  <c:v>-1125.4290279320653</c:v>
                </c:pt>
                <c:pt idx="16">
                  <c:v>-670.26366427662515</c:v>
                </c:pt>
                <c:pt idx="17">
                  <c:v>-886.69746108043637</c:v>
                </c:pt>
                <c:pt idx="18">
                  <c:v>-538.34235960211799</c:v>
                </c:pt>
                <c:pt idx="19">
                  <c:v>-344.36992106744037</c:v>
                </c:pt>
                <c:pt idx="20">
                  <c:v>-440.38901133573336</c:v>
                </c:pt>
              </c:numCache>
            </c:numRef>
          </c:val>
          <c:extLst>
            <c:ext xmlns:c16="http://schemas.microsoft.com/office/drawing/2014/chart" uri="{C3380CC4-5D6E-409C-BE32-E72D297353CC}">
              <c16:uniqueId val="{00000002-73FC-4370-B4FD-1A12C7AC7E66}"/>
            </c:ext>
          </c:extLst>
        </c:ser>
        <c:ser>
          <c:idx val="3"/>
          <c:order val="3"/>
          <c:tx>
            <c:strRef>
              <c:f>'---Compare options---'!$H$50</c:f>
              <c:strCache>
                <c:ptCount val="1"/>
                <c:pt idx="0">
                  <c:v>Gas - Steam</c:v>
                </c:pt>
              </c:strCache>
            </c:strRef>
          </c:tx>
          <c:spPr>
            <a:solidFill>
              <a:srgbClr val="8CE8AD"/>
            </a:solidFill>
            <a:ln w="25400">
              <a:noFill/>
              <a:prstDash val="solid"/>
            </a:ln>
            <a:effectLst/>
            <a:extLst>
              <a:ext uri="{91240B29-F687-4F45-9708-019B960494DF}">
                <a14:hiddenLine xmlns:a14="http://schemas.microsoft.com/office/drawing/2010/main" w="25400">
                  <a:solidFill>
                    <a:srgbClr val="8CE8AD"/>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options---'!$I$50:$AC$50</c:f>
              <c:numCache>
                <c:formatCode>#,##0</c:formatCode>
                <c:ptCount val="21"/>
                <c:pt idx="0">
                  <c:v>-6.0000002122251317E-7</c:v>
                </c:pt>
                <c:pt idx="1">
                  <c:v>0</c:v>
                </c:pt>
                <c:pt idx="2">
                  <c:v>-9.9999999747524271E-7</c:v>
                </c:pt>
                <c:pt idx="3">
                  <c:v>-1.5090498095560179E-6</c:v>
                </c:pt>
                <c:pt idx="4">
                  <c:v>-1.4383786179905655E-6</c:v>
                </c:pt>
                <c:pt idx="5">
                  <c:v>-1.4555032095131537E-6</c:v>
                </c:pt>
                <c:pt idx="6">
                  <c:v>-1.4718983010197917E-6</c:v>
                </c:pt>
                <c:pt idx="7">
                  <c:v>-1.7183692051503385E-6</c:v>
                </c:pt>
                <c:pt idx="8">
                  <c:v>-1.5845718053242308E-6</c:v>
                </c:pt>
                <c:pt idx="9">
                  <c:v>21.356237901561684</c:v>
                </c:pt>
                <c:pt idx="10">
                  <c:v>-47.011356761474119</c:v>
                </c:pt>
                <c:pt idx="11">
                  <c:v>-16.676035051321321</c:v>
                </c:pt>
                <c:pt idx="12">
                  <c:v>4.3060148002720666</c:v>
                </c:pt>
                <c:pt idx="13">
                  <c:v>-17.106765995405311</c:v>
                </c:pt>
                <c:pt idx="14">
                  <c:v>-6.1861554657870101</c:v>
                </c:pt>
                <c:pt idx="15">
                  <c:v>-23.304365157591405</c:v>
                </c:pt>
                <c:pt idx="16">
                  <c:v>-6.7203688638703625</c:v>
                </c:pt>
                <c:pt idx="17">
                  <c:v>15.630334471704543</c:v>
                </c:pt>
                <c:pt idx="18">
                  <c:v>24.817099999999982</c:v>
                </c:pt>
                <c:pt idx="19">
                  <c:v>0.27154000000001588</c:v>
                </c:pt>
                <c:pt idx="20">
                  <c:v>-0.11034999999998263</c:v>
                </c:pt>
              </c:numCache>
            </c:numRef>
          </c:val>
          <c:extLst>
            <c:ext xmlns:c16="http://schemas.microsoft.com/office/drawing/2014/chart" uri="{C3380CC4-5D6E-409C-BE32-E72D297353CC}">
              <c16:uniqueId val="{00000003-73FC-4370-B4FD-1A12C7AC7E66}"/>
            </c:ext>
          </c:extLst>
        </c:ser>
        <c:ser>
          <c:idx val="4"/>
          <c:order val="4"/>
          <c:tx>
            <c:strRef>
              <c:f>'---Compare options---'!$H$51</c:f>
              <c:strCache>
                <c:ptCount val="1"/>
                <c:pt idx="0">
                  <c:v>OCGT / Diesel</c:v>
                </c:pt>
              </c:strCache>
            </c:strRef>
          </c:tx>
          <c:spPr>
            <a:solidFill>
              <a:srgbClr val="C981B2"/>
            </a:solidFill>
            <a:ln w="25400">
              <a:noFill/>
              <a:prstDash val="solid"/>
            </a:ln>
            <a:effectLst/>
            <a:extLst>
              <a:ext uri="{91240B29-F687-4F45-9708-019B960494DF}">
                <a14:hiddenLine xmlns:a14="http://schemas.microsoft.com/office/drawing/2010/main" w="25400">
                  <a:solidFill>
                    <a:srgbClr val="C981B2"/>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options---'!$I$51:$AC$51</c:f>
              <c:numCache>
                <c:formatCode>#,##0</c:formatCode>
                <c:ptCount val="21"/>
                <c:pt idx="0">
                  <c:v>-1.0740901551287152E-5</c:v>
                </c:pt>
                <c:pt idx="1">
                  <c:v>-8.931036248327473E-6</c:v>
                </c:pt>
                <c:pt idx="2">
                  <c:v>-1.060554141929515E-5</c:v>
                </c:pt>
                <c:pt idx="3">
                  <c:v>-1.1635711014261076</c:v>
                </c:pt>
                <c:pt idx="4">
                  <c:v>-2.4820983142695781</c:v>
                </c:pt>
                <c:pt idx="5">
                  <c:v>-1.8699437611824408</c:v>
                </c:pt>
                <c:pt idx="6">
                  <c:v>-1.7710504353816106</c:v>
                </c:pt>
                <c:pt idx="7">
                  <c:v>-2.3530680096662877</c:v>
                </c:pt>
                <c:pt idx="8">
                  <c:v>3.6035633018341002</c:v>
                </c:pt>
                <c:pt idx="9">
                  <c:v>12.74629094957794</c:v>
                </c:pt>
                <c:pt idx="10">
                  <c:v>-31.004574628732556</c:v>
                </c:pt>
                <c:pt idx="11">
                  <c:v>-66.796902789475837</c:v>
                </c:pt>
                <c:pt idx="12">
                  <c:v>-46.931551454092244</c:v>
                </c:pt>
                <c:pt idx="13">
                  <c:v>-84.724339465316376</c:v>
                </c:pt>
                <c:pt idx="14">
                  <c:v>-180.64244164051723</c:v>
                </c:pt>
                <c:pt idx="15">
                  <c:v>-183.39166040349369</c:v>
                </c:pt>
                <c:pt idx="16">
                  <c:v>-324.93480211474923</c:v>
                </c:pt>
                <c:pt idx="17">
                  <c:v>-255.15897124575315</c:v>
                </c:pt>
                <c:pt idx="18">
                  <c:v>-551.70826927761868</c:v>
                </c:pt>
                <c:pt idx="19">
                  <c:v>-1056.2782101399398</c:v>
                </c:pt>
                <c:pt idx="20">
                  <c:v>-729.22693561832375</c:v>
                </c:pt>
              </c:numCache>
            </c:numRef>
          </c:val>
          <c:extLst>
            <c:ext xmlns:c16="http://schemas.microsoft.com/office/drawing/2014/chart" uri="{C3380CC4-5D6E-409C-BE32-E72D297353CC}">
              <c16:uniqueId val="{00000004-73FC-4370-B4FD-1A12C7AC7E66}"/>
            </c:ext>
          </c:extLst>
        </c:ser>
        <c:ser>
          <c:idx val="5"/>
          <c:order val="5"/>
          <c:tx>
            <c:strRef>
              <c:f>'---Compare options---'!$H$52</c:f>
              <c:strCache>
                <c:ptCount val="1"/>
                <c:pt idx="0">
                  <c:v>Hydro</c:v>
                </c:pt>
              </c:strCache>
            </c:strRef>
          </c:tx>
          <c:spPr>
            <a:solidFill>
              <a:srgbClr val="188CE5"/>
            </a:solidFill>
            <a:ln w="25400">
              <a:noFill/>
              <a:prstDash val="solid"/>
            </a:ln>
            <a:effectLst/>
            <a:extLst>
              <a:ext uri="{91240B29-F687-4F45-9708-019B960494DF}">
                <a14:hiddenLine xmlns:a14="http://schemas.microsoft.com/office/drawing/2010/main" w="25400">
                  <a:solidFill>
                    <a:srgbClr val="188CE5"/>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options---'!$I$52:$AC$52</c:f>
              <c:numCache>
                <c:formatCode>#,##0</c:formatCode>
                <c:ptCount val="21"/>
                <c:pt idx="0">
                  <c:v>-0.46302600000126404</c:v>
                </c:pt>
                <c:pt idx="1">
                  <c:v>-75.311433000000761</c:v>
                </c:pt>
                <c:pt idx="2">
                  <c:v>-18.677212999999028</c:v>
                </c:pt>
                <c:pt idx="3">
                  <c:v>-97.497835999998642</c:v>
                </c:pt>
                <c:pt idx="4">
                  <c:v>-1201.7841400000034</c:v>
                </c:pt>
                <c:pt idx="5">
                  <c:v>-1340.1797059999935</c:v>
                </c:pt>
                <c:pt idx="6">
                  <c:v>-1471.0955760000033</c:v>
                </c:pt>
                <c:pt idx="7">
                  <c:v>-1109.1770840000027</c:v>
                </c:pt>
                <c:pt idx="8">
                  <c:v>-1285.5147140000008</c:v>
                </c:pt>
                <c:pt idx="9">
                  <c:v>-446.10866899999746</c:v>
                </c:pt>
                <c:pt idx="10">
                  <c:v>1751.3091300000015</c:v>
                </c:pt>
                <c:pt idx="11">
                  <c:v>2420.1344409999983</c:v>
                </c:pt>
                <c:pt idx="12">
                  <c:v>2794.2538280000008</c:v>
                </c:pt>
                <c:pt idx="13">
                  <c:v>3273.5483310000018</c:v>
                </c:pt>
                <c:pt idx="14">
                  <c:v>4449.8794789999902</c:v>
                </c:pt>
                <c:pt idx="15">
                  <c:v>3227.6598840000024</c:v>
                </c:pt>
                <c:pt idx="16">
                  <c:v>4592.2764059999972</c:v>
                </c:pt>
                <c:pt idx="17">
                  <c:v>4166.0127859999993</c:v>
                </c:pt>
                <c:pt idx="18">
                  <c:v>3270.988341000002</c:v>
                </c:pt>
                <c:pt idx="19">
                  <c:v>4503.0360849999943</c:v>
                </c:pt>
                <c:pt idx="20">
                  <c:v>3408.7916230000028</c:v>
                </c:pt>
              </c:numCache>
            </c:numRef>
          </c:val>
          <c:extLst>
            <c:ext xmlns:c16="http://schemas.microsoft.com/office/drawing/2014/chart" uri="{C3380CC4-5D6E-409C-BE32-E72D297353CC}">
              <c16:uniqueId val="{00000005-73FC-4370-B4FD-1A12C7AC7E66}"/>
            </c:ext>
          </c:extLst>
        </c:ser>
        <c:ser>
          <c:idx val="6"/>
          <c:order val="6"/>
          <c:tx>
            <c:strRef>
              <c:f>'---Compare options---'!$H$53</c:f>
              <c:strCache>
                <c:ptCount val="1"/>
                <c:pt idx="0">
                  <c:v>Wind</c:v>
                </c:pt>
              </c:strCache>
            </c:strRef>
          </c:tx>
          <c:spPr>
            <a:solidFill>
              <a:srgbClr val="168736"/>
            </a:solidFill>
            <a:ln w="25400">
              <a:noFill/>
              <a:prstDash val="solid"/>
            </a:ln>
            <a:effectLst/>
            <a:extLst>
              <a:ext uri="{91240B29-F687-4F45-9708-019B960494DF}">
                <a14:hiddenLine xmlns:a14="http://schemas.microsoft.com/office/drawing/2010/main" w="25400">
                  <a:solidFill>
                    <a:srgbClr val="168736"/>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options---'!$I$53:$AC$53</c:f>
              <c:numCache>
                <c:formatCode>#,##0</c:formatCode>
                <c:ptCount val="21"/>
                <c:pt idx="0">
                  <c:v>-2.8494553043856286E-4</c:v>
                </c:pt>
                <c:pt idx="1">
                  <c:v>-2.9404326414805837E-4</c:v>
                </c:pt>
                <c:pt idx="2">
                  <c:v>-5.8236899349140003E-5</c:v>
                </c:pt>
                <c:pt idx="3">
                  <c:v>-4.4862333029013826</c:v>
                </c:pt>
                <c:pt idx="4">
                  <c:v>-20.06376531207934</c:v>
                </c:pt>
                <c:pt idx="5">
                  <c:v>-18.862865547904221</c:v>
                </c:pt>
                <c:pt idx="6">
                  <c:v>-10.286952831040253</c:v>
                </c:pt>
                <c:pt idx="7">
                  <c:v>2.507824985710613</c:v>
                </c:pt>
                <c:pt idx="8">
                  <c:v>2.8013579923717771</c:v>
                </c:pt>
                <c:pt idx="9">
                  <c:v>8.3408238988849916</c:v>
                </c:pt>
                <c:pt idx="10">
                  <c:v>-397.09220137635566</c:v>
                </c:pt>
                <c:pt idx="11">
                  <c:v>-3813.3155382089317</c:v>
                </c:pt>
                <c:pt idx="12">
                  <c:v>-3240.6932066879817</c:v>
                </c:pt>
                <c:pt idx="13">
                  <c:v>-3459.6114514641304</c:v>
                </c:pt>
                <c:pt idx="14">
                  <c:v>-3272.6294264264579</c:v>
                </c:pt>
                <c:pt idx="15">
                  <c:v>-3251.2731057353376</c:v>
                </c:pt>
                <c:pt idx="16">
                  <c:v>-4013.2538945432461</c:v>
                </c:pt>
                <c:pt idx="17">
                  <c:v>-4382.6034161964199</c:v>
                </c:pt>
                <c:pt idx="18">
                  <c:v>-4172.2609743596404</c:v>
                </c:pt>
                <c:pt idx="19">
                  <c:v>-3057.8432576527994</c:v>
                </c:pt>
                <c:pt idx="20">
                  <c:v>-3133.076563446346</c:v>
                </c:pt>
              </c:numCache>
            </c:numRef>
          </c:val>
          <c:extLst>
            <c:ext xmlns:c16="http://schemas.microsoft.com/office/drawing/2014/chart" uri="{C3380CC4-5D6E-409C-BE32-E72D297353CC}">
              <c16:uniqueId val="{00000006-73FC-4370-B4FD-1A12C7AC7E66}"/>
            </c:ext>
          </c:extLst>
        </c:ser>
        <c:ser>
          <c:idx val="7"/>
          <c:order val="7"/>
          <c:tx>
            <c:strRef>
              <c:f>'---Compare options---'!$H$54</c:f>
              <c:strCache>
                <c:ptCount val="1"/>
                <c:pt idx="0">
                  <c:v>Solar PV</c:v>
                </c:pt>
              </c:strCache>
            </c:strRef>
          </c:tx>
          <c:spPr>
            <a:solidFill>
              <a:srgbClr val="FFB46A"/>
            </a:solidFill>
            <a:ln w="25400">
              <a:noFill/>
              <a:prstDash val="solid"/>
            </a:ln>
            <a:effectLst/>
            <a:extLst>
              <a:ext uri="{91240B29-F687-4F45-9708-019B960494DF}">
                <a14:hiddenLine xmlns:a14="http://schemas.microsoft.com/office/drawing/2010/main" w="25400">
                  <a:solidFill>
                    <a:srgbClr val="FFB46A"/>
                  </a:solidFill>
                  <a:prstDash val="solid"/>
                </a14:hiddenLine>
              </a:ext>
            </a:extLst>
          </c:spPr>
          <c:invertIfNegative val="0"/>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options---'!$I$54:$AC$54</c:f>
              <c:numCache>
                <c:formatCode>#,##0</c:formatCode>
                <c:ptCount val="21"/>
                <c:pt idx="0">
                  <c:v>-6.8253702920628712E-6</c:v>
                </c:pt>
                <c:pt idx="1">
                  <c:v>-1.135556522058323E-5</c:v>
                </c:pt>
                <c:pt idx="2">
                  <c:v>-9.7744741651695222E-6</c:v>
                </c:pt>
                <c:pt idx="3">
                  <c:v>-1.1820251529570669E-5</c:v>
                </c:pt>
                <c:pt idx="4">
                  <c:v>3.1428135116584599E-6</c:v>
                </c:pt>
                <c:pt idx="5">
                  <c:v>-4.2163381294813007E-5</c:v>
                </c:pt>
                <c:pt idx="6">
                  <c:v>-4.5623539335792884E-5</c:v>
                </c:pt>
                <c:pt idx="7">
                  <c:v>1.6571810709301644</c:v>
                </c:pt>
                <c:pt idx="8">
                  <c:v>0.99423500634657103</c:v>
                </c:pt>
                <c:pt idx="9">
                  <c:v>22.320282350332491</c:v>
                </c:pt>
                <c:pt idx="10">
                  <c:v>-1617.810744181781</c:v>
                </c:pt>
                <c:pt idx="11">
                  <c:v>787.57276045382241</c:v>
                </c:pt>
                <c:pt idx="12">
                  <c:v>-102.79801246627176</c:v>
                </c:pt>
                <c:pt idx="13">
                  <c:v>-116.41504536247157</c:v>
                </c:pt>
                <c:pt idx="14">
                  <c:v>-332.13913699873956</c:v>
                </c:pt>
                <c:pt idx="15">
                  <c:v>592.40318874768491</c:v>
                </c:pt>
                <c:pt idx="16">
                  <c:v>-582.18455398164224</c:v>
                </c:pt>
                <c:pt idx="17">
                  <c:v>553.58617960655829</c:v>
                </c:pt>
                <c:pt idx="18">
                  <c:v>555.46634881744831</c:v>
                </c:pt>
                <c:pt idx="19">
                  <c:v>-998.40539465779875</c:v>
                </c:pt>
                <c:pt idx="20">
                  <c:v>-510.89477704517049</c:v>
                </c:pt>
              </c:numCache>
            </c:numRef>
          </c:val>
          <c:extLst>
            <c:ext xmlns:c16="http://schemas.microsoft.com/office/drawing/2014/chart" uri="{C3380CC4-5D6E-409C-BE32-E72D297353CC}">
              <c16:uniqueId val="{00000007-73FC-4370-B4FD-1A12C7AC7E66}"/>
            </c:ext>
          </c:extLst>
        </c:ser>
        <c:dLbls>
          <c:showLegendKey val="0"/>
          <c:showVal val="0"/>
          <c:showCatName val="0"/>
          <c:showSerName val="0"/>
          <c:showPercent val="0"/>
          <c:showBubbleSize val="0"/>
        </c:dLbls>
        <c:gapWidth val="150"/>
        <c:overlap val="100"/>
        <c:axId val="1534325776"/>
        <c:axId val="1738317216"/>
      </c:barChart>
      <c:lineChart>
        <c:grouping val="standard"/>
        <c:varyColors val="0"/>
        <c:ser>
          <c:idx val="8"/>
          <c:order val="8"/>
          <c:tx>
            <c:strRef>
              <c:f>'---Compare options---'!$H$55</c:f>
              <c:strCache>
                <c:ptCount val="1"/>
                <c:pt idx="0">
                  <c:v>LS Battery</c:v>
                </c:pt>
              </c:strCache>
            </c:strRef>
          </c:tx>
          <c:spPr>
            <a:ln w="28575" cap="rnd">
              <a:solidFill>
                <a:srgbClr val="724BC3"/>
              </a:solidFill>
              <a:prstDash val="sysDot"/>
              <a:round/>
            </a:ln>
            <a:effectLst/>
          </c:spPr>
          <c:marker>
            <c:symbol val="none"/>
          </c:marker>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options---'!$I$55:$AC$55</c:f>
              <c:numCache>
                <c:formatCode>#,##0</c:formatCode>
                <c:ptCount val="21"/>
                <c:pt idx="0">
                  <c:v>-1.5919351596949127E-4</c:v>
                </c:pt>
                <c:pt idx="1">
                  <c:v>0.12969449125895949</c:v>
                </c:pt>
                <c:pt idx="2">
                  <c:v>-0.18765100247659916</c:v>
                </c:pt>
                <c:pt idx="3">
                  <c:v>-1.5923961911486515</c:v>
                </c:pt>
                <c:pt idx="4">
                  <c:v>-0.70415969857208438</c:v>
                </c:pt>
                <c:pt idx="5">
                  <c:v>1.2332307999755017</c:v>
                </c:pt>
                <c:pt idx="6">
                  <c:v>-0.67560771087102012</c:v>
                </c:pt>
                <c:pt idx="7">
                  <c:v>-0.25095080289801786</c:v>
                </c:pt>
                <c:pt idx="8">
                  <c:v>-3.2702803166017702E-2</c:v>
                </c:pt>
                <c:pt idx="9">
                  <c:v>0.59471541268476358</c:v>
                </c:pt>
                <c:pt idx="10">
                  <c:v>-284.43197905233075</c:v>
                </c:pt>
                <c:pt idx="11">
                  <c:v>-320.81356292351114</c:v>
                </c:pt>
                <c:pt idx="12">
                  <c:v>-674.07527094926013</c:v>
                </c:pt>
                <c:pt idx="13">
                  <c:v>-671.5174393116049</c:v>
                </c:pt>
                <c:pt idx="14">
                  <c:v>-55.125955133782099</c:v>
                </c:pt>
                <c:pt idx="15">
                  <c:v>-47.371774717264884</c:v>
                </c:pt>
                <c:pt idx="16">
                  <c:v>-51.088167870362895</c:v>
                </c:pt>
                <c:pt idx="17">
                  <c:v>-56.85835541820893</c:v>
                </c:pt>
                <c:pt idx="18">
                  <c:v>-85.622493674331963</c:v>
                </c:pt>
                <c:pt idx="19">
                  <c:v>-52.803831451991073</c:v>
                </c:pt>
                <c:pt idx="20">
                  <c:v>-65.596935299870438</c:v>
                </c:pt>
              </c:numCache>
            </c:numRef>
          </c:val>
          <c:smooth val="0"/>
          <c:extLst>
            <c:ext xmlns:c16="http://schemas.microsoft.com/office/drawing/2014/chart" uri="{C3380CC4-5D6E-409C-BE32-E72D297353CC}">
              <c16:uniqueId val="{00000008-73FC-4370-B4FD-1A12C7AC7E66}"/>
            </c:ext>
          </c:extLst>
        </c:ser>
        <c:ser>
          <c:idx val="9"/>
          <c:order val="9"/>
          <c:tx>
            <c:strRef>
              <c:f>'---Compare options---'!$H$56</c:f>
              <c:strCache>
                <c:ptCount val="1"/>
                <c:pt idx="0">
                  <c:v>Pumped Hydro</c:v>
                </c:pt>
              </c:strCache>
            </c:strRef>
          </c:tx>
          <c:spPr>
            <a:ln w="28575" cap="rnd">
              <a:solidFill>
                <a:srgbClr val="87D3F2"/>
              </a:solidFill>
              <a:prstDash val="sysDot"/>
              <a:round/>
            </a:ln>
            <a:effectLst/>
          </c:spPr>
          <c:marker>
            <c:symbol val="none"/>
          </c:marker>
          <c:cat>
            <c:strRef>
              <c:f>'---Compare options---'!$I$46:$AC$46</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options---'!$I$56:$AC$56</c:f>
              <c:numCache>
                <c:formatCode>#,##0</c:formatCode>
                <c:ptCount val="21"/>
                <c:pt idx="0">
                  <c:v>0.42409470000001193</c:v>
                </c:pt>
                <c:pt idx="1">
                  <c:v>0.79395970000000204</c:v>
                </c:pt>
                <c:pt idx="2">
                  <c:v>0.1903978884323223</c:v>
                </c:pt>
                <c:pt idx="3">
                  <c:v>-42.294320065602051</c:v>
                </c:pt>
                <c:pt idx="4">
                  <c:v>-154.1637090635968</c:v>
                </c:pt>
                <c:pt idx="5">
                  <c:v>-81.243268412121779</c:v>
                </c:pt>
                <c:pt idx="6">
                  <c:v>-299.96573368565123</c:v>
                </c:pt>
                <c:pt idx="7">
                  <c:v>-229.82250992760601</c:v>
                </c:pt>
                <c:pt idx="8">
                  <c:v>47.849339389000306</c:v>
                </c:pt>
                <c:pt idx="9">
                  <c:v>43.872975616463009</c:v>
                </c:pt>
                <c:pt idx="10">
                  <c:v>-963.85799163238789</c:v>
                </c:pt>
                <c:pt idx="11">
                  <c:v>-210.26773851413236</c:v>
                </c:pt>
                <c:pt idx="12">
                  <c:v>-220.40145621202555</c:v>
                </c:pt>
                <c:pt idx="13">
                  <c:v>-363.15270131992565</c:v>
                </c:pt>
                <c:pt idx="14">
                  <c:v>-625.36531028257559</c:v>
                </c:pt>
                <c:pt idx="15">
                  <c:v>-585.03647617355091</c:v>
                </c:pt>
                <c:pt idx="16">
                  <c:v>-752.77722509760133</c:v>
                </c:pt>
                <c:pt idx="17">
                  <c:v>-771.28364162655453</c:v>
                </c:pt>
                <c:pt idx="18">
                  <c:v>165.57835875821183</c:v>
                </c:pt>
                <c:pt idx="19">
                  <c:v>224.92240159247376</c:v>
                </c:pt>
                <c:pt idx="20">
                  <c:v>-77.243544508921332</c:v>
                </c:pt>
              </c:numCache>
            </c:numRef>
          </c:val>
          <c:smooth val="0"/>
          <c:extLst>
            <c:ext xmlns:c16="http://schemas.microsoft.com/office/drawing/2014/chart" uri="{C3380CC4-5D6E-409C-BE32-E72D297353CC}">
              <c16:uniqueId val="{00000009-73FC-4370-B4FD-1A12C7AC7E66}"/>
            </c:ext>
          </c:extLst>
        </c:ser>
        <c:dLbls>
          <c:showLegendKey val="0"/>
          <c:showVal val="0"/>
          <c:showCatName val="0"/>
          <c:showSerName val="0"/>
          <c:showPercent val="0"/>
          <c:showBubbleSize val="0"/>
        </c:dLbls>
        <c:marker val="1"/>
        <c:smooth val="0"/>
        <c:axId val="1534325776"/>
        <c:axId val="1738317216"/>
      </c:lineChart>
      <c:catAx>
        <c:axId val="1534325776"/>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738317216"/>
        <c:crosses val="autoZero"/>
        <c:auto val="1"/>
        <c:lblAlgn val="ctr"/>
        <c:lblOffset val="100"/>
        <c:noMultiLvlLbl val="0"/>
      </c:catAx>
      <c:valAx>
        <c:axId val="173831721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Sent-out generation difference (GWh)</a:t>
                </a:r>
              </a:p>
            </c:rich>
          </c:tx>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1"/>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5343257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'---Compare options---'!$H$26</c:f>
              <c:strCache>
                <c:ptCount val="1"/>
                <c:pt idx="0">
                  <c:v>Black Coal</c:v>
                </c:pt>
              </c:strCache>
            </c:strRef>
          </c:tx>
          <c:spPr>
            <a:solidFill>
              <a:srgbClr val="351C21"/>
            </a:solidFill>
            <a:ln>
              <a:noFill/>
              <a:prstDash val="solid"/>
            </a:ln>
            <a:effectLst/>
            <a:extLst>
              <a:ext uri="{91240B29-F687-4F45-9708-019B960494DF}">
                <a14:hiddenLine xmlns:a14="http://schemas.microsoft.com/office/drawing/2010/main">
                  <a:solidFill>
                    <a:srgbClr val="351C21"/>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options---'!$I$26:$AC$26</c:f>
              <c:numCache>
                <c:formatCode>#,##0</c:formatCode>
                <c:ptCount val="21"/>
                <c:pt idx="0">
                  <c:v>0</c:v>
                </c:pt>
                <c:pt idx="1">
                  <c:v>0</c:v>
                </c:pt>
                <c:pt idx="2">
                  <c:v>0</c:v>
                </c:pt>
                <c:pt idx="3">
                  <c:v>-18.777098999998998</c:v>
                </c:pt>
                <c:pt idx="4">
                  <c:v>-23.53724918386979</c:v>
                </c:pt>
                <c:pt idx="5">
                  <c:v>-34.572747534301016</c:v>
                </c:pt>
                <c:pt idx="6">
                  <c:v>-3.5162576319507934</c:v>
                </c:pt>
                <c:pt idx="7">
                  <c:v>-34.572747749511109</c:v>
                </c:pt>
                <c:pt idx="8">
                  <c:v>-34.572747470223476</c:v>
                </c:pt>
                <c:pt idx="9">
                  <c:v>-34.572747625490592</c:v>
                </c:pt>
                <c:pt idx="10">
                  <c:v>-34.572747627542412</c:v>
                </c:pt>
                <c:pt idx="11">
                  <c:v>59.267653245899055</c:v>
                </c:pt>
                <c:pt idx="12">
                  <c:v>59.267653251999945</c:v>
                </c:pt>
                <c:pt idx="13">
                  <c:v>59.267653458200584</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A3B3-4CA9-89A9-7BDA3E853053}"/>
            </c:ext>
          </c:extLst>
        </c:ser>
        <c:ser>
          <c:idx val="1"/>
          <c:order val="1"/>
          <c:tx>
            <c:strRef>
              <c:f>'---Compare options---'!$H$27</c:f>
              <c:strCache>
                <c:ptCount val="1"/>
                <c:pt idx="0">
                  <c:v>Brown Coal</c:v>
                </c:pt>
              </c:strCache>
            </c:strRef>
          </c:tx>
          <c:spPr>
            <a:solidFill>
              <a:srgbClr val="BC2F00"/>
            </a:solidFill>
            <a:ln>
              <a:noFill/>
              <a:prstDash val="solid"/>
            </a:ln>
            <a:effectLst/>
            <a:extLst>
              <a:ext uri="{91240B29-F687-4F45-9708-019B960494DF}">
                <a14:hiddenLine xmlns:a14="http://schemas.microsoft.com/office/drawing/2010/main">
                  <a:solidFill>
                    <a:srgbClr val="BC2F00"/>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options---'!$I$27:$AC$27</c:f>
              <c:numCache>
                <c:formatCode>#,##0</c:formatCode>
                <c:ptCount val="21"/>
                <c:pt idx="0">
                  <c:v>0</c:v>
                </c:pt>
                <c:pt idx="1">
                  <c:v>0</c:v>
                </c:pt>
                <c:pt idx="2">
                  <c:v>0</c:v>
                </c:pt>
                <c:pt idx="3">
                  <c:v>57.886729999999261</c:v>
                </c:pt>
                <c:pt idx="4">
                  <c:v>89.326269999999568</c:v>
                </c:pt>
                <c:pt idx="5">
                  <c:v>89.326269999999568</c:v>
                </c:pt>
                <c:pt idx="6">
                  <c:v>89.326269999999568</c:v>
                </c:pt>
                <c:pt idx="7">
                  <c:v>89.326269999999568</c:v>
                </c:pt>
                <c:pt idx="8">
                  <c:v>23.087430000000495</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A3B3-4CA9-89A9-7BDA3E853053}"/>
            </c:ext>
          </c:extLst>
        </c:ser>
        <c:ser>
          <c:idx val="2"/>
          <c:order val="2"/>
          <c:tx>
            <c:strRef>
              <c:f>'---Compare options---'!$H$28</c:f>
              <c:strCache>
                <c:ptCount val="1"/>
                <c:pt idx="0">
                  <c:v>CCGT</c:v>
                </c:pt>
              </c:strCache>
            </c:strRef>
          </c:tx>
          <c:spPr>
            <a:solidFill>
              <a:srgbClr val="750E5C"/>
            </a:solidFill>
            <a:ln>
              <a:noFill/>
              <a:prstDash val="solid"/>
            </a:ln>
            <a:effectLst/>
            <a:extLst>
              <a:ext uri="{91240B29-F687-4F45-9708-019B960494DF}">
                <a14:hiddenLine xmlns:a14="http://schemas.microsoft.com/office/drawing/2010/main">
                  <a:solidFill>
                    <a:srgbClr val="750E5C"/>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options---'!$I$28:$AC$28</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2-A3B3-4CA9-89A9-7BDA3E853053}"/>
            </c:ext>
          </c:extLst>
        </c:ser>
        <c:ser>
          <c:idx val="3"/>
          <c:order val="3"/>
          <c:tx>
            <c:strRef>
              <c:f>'---Compare options---'!$H$29</c:f>
              <c:strCache>
                <c:ptCount val="1"/>
                <c:pt idx="0">
                  <c:v>Gas - Steam</c:v>
                </c:pt>
              </c:strCache>
            </c:strRef>
          </c:tx>
          <c:spPr>
            <a:solidFill>
              <a:srgbClr val="8CE8AD"/>
            </a:solidFill>
            <a:ln>
              <a:noFill/>
              <a:prstDash val="solid"/>
            </a:ln>
            <a:effectLst/>
            <a:extLst>
              <a:ext uri="{91240B29-F687-4F45-9708-019B960494DF}">
                <a14:hiddenLine xmlns:a14="http://schemas.microsoft.com/office/drawing/2010/main">
                  <a:solidFill>
                    <a:srgbClr val="8CE8AD"/>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options---'!$I$29:$AC$29</c:f>
              <c:numCache>
                <c:formatCode>#,##0</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3-A3B3-4CA9-89A9-7BDA3E853053}"/>
            </c:ext>
          </c:extLst>
        </c:ser>
        <c:ser>
          <c:idx val="4"/>
          <c:order val="4"/>
          <c:tx>
            <c:strRef>
              <c:f>'---Compare options---'!$H$30</c:f>
              <c:strCache>
                <c:ptCount val="1"/>
                <c:pt idx="0">
                  <c:v>OCGT / Diesel</c:v>
                </c:pt>
              </c:strCache>
            </c:strRef>
          </c:tx>
          <c:spPr>
            <a:solidFill>
              <a:srgbClr val="C981B2"/>
            </a:solidFill>
            <a:ln>
              <a:noFill/>
              <a:prstDash val="solid"/>
            </a:ln>
            <a:effectLst/>
            <a:extLst>
              <a:ext uri="{91240B29-F687-4F45-9708-019B960494DF}">
                <a14:hiddenLine xmlns:a14="http://schemas.microsoft.com/office/drawing/2010/main">
                  <a:solidFill>
                    <a:srgbClr val="C981B2"/>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options---'!$I$30:$AC$30</c:f>
              <c:numCache>
                <c:formatCode>#,##0</c:formatCode>
                <c:ptCount val="21"/>
                <c:pt idx="0">
                  <c:v>0</c:v>
                </c:pt>
                <c:pt idx="1">
                  <c:v>0</c:v>
                </c:pt>
                <c:pt idx="2">
                  <c:v>0</c:v>
                </c:pt>
                <c:pt idx="3">
                  <c:v>73.312473827960275</c:v>
                </c:pt>
                <c:pt idx="4">
                  <c:v>73.312473830681483</c:v>
                </c:pt>
                <c:pt idx="5">
                  <c:v>73.312473831420903</c:v>
                </c:pt>
                <c:pt idx="6">
                  <c:v>73.312473842875079</c:v>
                </c:pt>
                <c:pt idx="7">
                  <c:v>73.312486108559824</c:v>
                </c:pt>
                <c:pt idx="8">
                  <c:v>73.312446604480101</c:v>
                </c:pt>
                <c:pt idx="9">
                  <c:v>73.312446604789329</c:v>
                </c:pt>
                <c:pt idx="10">
                  <c:v>73.312446605049445</c:v>
                </c:pt>
                <c:pt idx="11">
                  <c:v>73.312446605380501</c:v>
                </c:pt>
                <c:pt idx="12">
                  <c:v>-6.6872600128708655</c:v>
                </c:pt>
                <c:pt idx="13">
                  <c:v>-93.687361999999666</c:v>
                </c:pt>
                <c:pt idx="14">
                  <c:v>36.312638000000334</c:v>
                </c:pt>
                <c:pt idx="15">
                  <c:v>235.61842799999977</c:v>
                </c:pt>
                <c:pt idx="16">
                  <c:v>235.61842799999977</c:v>
                </c:pt>
                <c:pt idx="17">
                  <c:v>235.61844799999926</c:v>
                </c:pt>
                <c:pt idx="18">
                  <c:v>235.61844799999926</c:v>
                </c:pt>
                <c:pt idx="19">
                  <c:v>235.61844799999926</c:v>
                </c:pt>
                <c:pt idx="20">
                  <c:v>235.61844799999926</c:v>
                </c:pt>
              </c:numCache>
            </c:numRef>
          </c:val>
          <c:extLst>
            <c:ext xmlns:c16="http://schemas.microsoft.com/office/drawing/2014/chart" uri="{C3380CC4-5D6E-409C-BE32-E72D297353CC}">
              <c16:uniqueId val="{00000004-A3B3-4CA9-89A9-7BDA3E853053}"/>
            </c:ext>
          </c:extLst>
        </c:ser>
        <c:ser>
          <c:idx val="5"/>
          <c:order val="5"/>
          <c:tx>
            <c:strRef>
              <c:f>'---Compare options---'!$H$31</c:f>
              <c:strCache>
                <c:ptCount val="1"/>
                <c:pt idx="0">
                  <c:v>Hydro</c:v>
                </c:pt>
              </c:strCache>
            </c:strRef>
          </c:tx>
          <c:spPr>
            <a:solidFill>
              <a:srgbClr val="188CE5"/>
            </a:solidFill>
            <a:ln>
              <a:noFill/>
              <a:prstDash val="solid"/>
            </a:ln>
            <a:effectLst/>
            <a:extLst>
              <a:ext uri="{91240B29-F687-4F45-9708-019B960494DF}">
                <a14:hiddenLine xmlns:a14="http://schemas.microsoft.com/office/drawing/2010/main">
                  <a:solidFill>
                    <a:srgbClr val="188CE5"/>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options---'!$I$31:$AC$31</c:f>
              <c:numCache>
                <c:formatCode>#,##0</c:formatCode>
                <c:ptCount val="21"/>
                <c:pt idx="0">
                  <c:v>0</c:v>
                </c:pt>
                <c:pt idx="1">
                  <c:v>0</c:v>
                </c:pt>
                <c:pt idx="2">
                  <c:v>0</c:v>
                </c:pt>
                <c:pt idx="3">
                  <c:v>0</c:v>
                </c:pt>
                <c:pt idx="4">
                  <c:v>0</c:v>
                </c:pt>
                <c:pt idx="5">
                  <c:v>0</c:v>
                </c:pt>
                <c:pt idx="6">
                  <c:v>0</c:v>
                </c:pt>
                <c:pt idx="7">
                  <c:v>0</c:v>
                </c:pt>
                <c:pt idx="8">
                  <c:v>0</c:v>
                </c:pt>
                <c:pt idx="9">
                  <c:v>0</c:v>
                </c:pt>
                <c:pt idx="10">
                  <c:v>250</c:v>
                </c:pt>
                <c:pt idx="11">
                  <c:v>250</c:v>
                </c:pt>
                <c:pt idx="12">
                  <c:v>250</c:v>
                </c:pt>
                <c:pt idx="13">
                  <c:v>250</c:v>
                </c:pt>
                <c:pt idx="14">
                  <c:v>250</c:v>
                </c:pt>
                <c:pt idx="15">
                  <c:v>250</c:v>
                </c:pt>
                <c:pt idx="16">
                  <c:v>250</c:v>
                </c:pt>
                <c:pt idx="17">
                  <c:v>250</c:v>
                </c:pt>
                <c:pt idx="18">
                  <c:v>250</c:v>
                </c:pt>
                <c:pt idx="19">
                  <c:v>250</c:v>
                </c:pt>
                <c:pt idx="20">
                  <c:v>250</c:v>
                </c:pt>
              </c:numCache>
            </c:numRef>
          </c:val>
          <c:extLst>
            <c:ext xmlns:c16="http://schemas.microsoft.com/office/drawing/2014/chart" uri="{C3380CC4-5D6E-409C-BE32-E72D297353CC}">
              <c16:uniqueId val="{00000005-A3B3-4CA9-89A9-7BDA3E853053}"/>
            </c:ext>
          </c:extLst>
        </c:ser>
        <c:ser>
          <c:idx val="6"/>
          <c:order val="6"/>
          <c:tx>
            <c:strRef>
              <c:f>'---Compare options---'!$H$32</c:f>
              <c:strCache>
                <c:ptCount val="1"/>
                <c:pt idx="0">
                  <c:v>Wind</c:v>
                </c:pt>
              </c:strCache>
            </c:strRef>
          </c:tx>
          <c:spPr>
            <a:solidFill>
              <a:srgbClr val="168736"/>
            </a:solidFill>
            <a:ln>
              <a:noFill/>
              <a:prstDash val="solid"/>
            </a:ln>
            <a:effectLst/>
            <a:extLst>
              <a:ext uri="{91240B29-F687-4F45-9708-019B960494DF}">
                <a14:hiddenLine xmlns:a14="http://schemas.microsoft.com/office/drawing/2010/main">
                  <a:solidFill>
                    <a:srgbClr val="168736"/>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options---'!$I$32:$AC$32</c:f>
              <c:numCache>
                <c:formatCode>#,##0</c:formatCode>
                <c:ptCount val="21"/>
                <c:pt idx="0">
                  <c:v>0</c:v>
                </c:pt>
                <c:pt idx="1">
                  <c:v>0</c:v>
                </c:pt>
                <c:pt idx="2">
                  <c:v>1.0000001566368155E-5</c:v>
                </c:pt>
                <c:pt idx="3">
                  <c:v>1.5000001440057531E-5</c:v>
                </c:pt>
                <c:pt idx="4">
                  <c:v>-0.32834530000036466</c:v>
                </c:pt>
                <c:pt idx="5">
                  <c:v>-0.30242999999791209</c:v>
                </c:pt>
                <c:pt idx="6">
                  <c:v>-0.25665999999910127</c:v>
                </c:pt>
                <c:pt idx="7">
                  <c:v>0.13915000000088185</c:v>
                </c:pt>
                <c:pt idx="8">
                  <c:v>-0.39842924950062297</c:v>
                </c:pt>
                <c:pt idx="9">
                  <c:v>-0.80002924940163211</c:v>
                </c:pt>
                <c:pt idx="10">
                  <c:v>-157.04623924899897</c:v>
                </c:pt>
                <c:pt idx="11">
                  <c:v>-1237.681204999999</c:v>
                </c:pt>
                <c:pt idx="12">
                  <c:v>-1083.7298303637399</c:v>
                </c:pt>
                <c:pt idx="13">
                  <c:v>-1168.029740359907</c:v>
                </c:pt>
                <c:pt idx="14">
                  <c:v>-1208.5442339100955</c:v>
                </c:pt>
                <c:pt idx="15">
                  <c:v>-1176.7712689850268</c:v>
                </c:pt>
                <c:pt idx="16">
                  <c:v>-1708.4782603587591</c:v>
                </c:pt>
                <c:pt idx="17">
                  <c:v>-1611.7500604074085</c:v>
                </c:pt>
                <c:pt idx="18">
                  <c:v>-1833.53048586152</c:v>
                </c:pt>
                <c:pt idx="19">
                  <c:v>-1949.7332569628561</c:v>
                </c:pt>
                <c:pt idx="20">
                  <c:v>-2029.910998942476</c:v>
                </c:pt>
              </c:numCache>
            </c:numRef>
          </c:val>
          <c:extLst>
            <c:ext xmlns:c16="http://schemas.microsoft.com/office/drawing/2014/chart" uri="{C3380CC4-5D6E-409C-BE32-E72D297353CC}">
              <c16:uniqueId val="{00000006-A3B3-4CA9-89A9-7BDA3E853053}"/>
            </c:ext>
          </c:extLst>
        </c:ser>
        <c:ser>
          <c:idx val="7"/>
          <c:order val="7"/>
          <c:tx>
            <c:strRef>
              <c:f>'---Compare options---'!$H$33</c:f>
              <c:strCache>
                <c:ptCount val="1"/>
                <c:pt idx="0">
                  <c:v>Solar PV</c:v>
                </c:pt>
              </c:strCache>
            </c:strRef>
          </c:tx>
          <c:spPr>
            <a:solidFill>
              <a:srgbClr val="FFB46A"/>
            </a:solidFill>
            <a:ln>
              <a:noFill/>
              <a:prstDash val="solid"/>
            </a:ln>
            <a:effectLst/>
            <a:extLst>
              <a:ext uri="{91240B29-F687-4F45-9708-019B960494DF}">
                <a14:hiddenLine xmlns:a14="http://schemas.microsoft.com/office/drawing/2010/main">
                  <a:solidFill>
                    <a:srgbClr val="FFB46A"/>
                  </a:solidFill>
                  <a:prstDash val="solid"/>
                </a14:hiddenLine>
              </a:ext>
            </a:extLst>
          </c:spPr>
          <c:invertIfNegative val="0"/>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options---'!$I$33:$AC$33</c:f>
              <c:numCache>
                <c:formatCode>#,##0</c:formatCode>
                <c:ptCount val="21"/>
                <c:pt idx="0">
                  <c:v>0</c:v>
                </c:pt>
                <c:pt idx="1">
                  <c:v>0</c:v>
                </c:pt>
                <c:pt idx="2">
                  <c:v>0</c:v>
                </c:pt>
                <c:pt idx="3">
                  <c:v>0</c:v>
                </c:pt>
                <c:pt idx="4">
                  <c:v>0</c:v>
                </c:pt>
                <c:pt idx="5">
                  <c:v>0</c:v>
                </c:pt>
                <c:pt idx="6">
                  <c:v>0</c:v>
                </c:pt>
                <c:pt idx="7">
                  <c:v>0.55011999999987893</c:v>
                </c:pt>
                <c:pt idx="8">
                  <c:v>0.55011999999987893</c:v>
                </c:pt>
                <c:pt idx="9">
                  <c:v>8.489366699999664</c:v>
                </c:pt>
                <c:pt idx="10">
                  <c:v>-595.8495069999999</c:v>
                </c:pt>
                <c:pt idx="11">
                  <c:v>311.80864005458534</c:v>
                </c:pt>
                <c:pt idx="12">
                  <c:v>-26.674819944539195</c:v>
                </c:pt>
                <c:pt idx="13">
                  <c:v>-26.674819944018964</c:v>
                </c:pt>
                <c:pt idx="14">
                  <c:v>-110.63844294333103</c:v>
                </c:pt>
                <c:pt idx="15">
                  <c:v>272.00512345694915</c:v>
                </c:pt>
                <c:pt idx="16">
                  <c:v>-229.68822979474498</c:v>
                </c:pt>
                <c:pt idx="17">
                  <c:v>244.37252018273466</c:v>
                </c:pt>
                <c:pt idx="18">
                  <c:v>244.37252017259743</c:v>
                </c:pt>
                <c:pt idx="19">
                  <c:v>-374.85063881764472</c:v>
                </c:pt>
                <c:pt idx="20">
                  <c:v>-184.32047881686049</c:v>
                </c:pt>
              </c:numCache>
            </c:numRef>
          </c:val>
          <c:extLst>
            <c:ext xmlns:c16="http://schemas.microsoft.com/office/drawing/2014/chart" uri="{C3380CC4-5D6E-409C-BE32-E72D297353CC}">
              <c16:uniqueId val="{00000007-A3B3-4CA9-89A9-7BDA3E853053}"/>
            </c:ext>
          </c:extLst>
        </c:ser>
        <c:dLbls>
          <c:showLegendKey val="0"/>
          <c:showVal val="0"/>
          <c:showCatName val="0"/>
          <c:showSerName val="0"/>
          <c:showPercent val="0"/>
          <c:showBubbleSize val="0"/>
        </c:dLbls>
        <c:gapWidth val="150"/>
        <c:overlap val="100"/>
        <c:axId val="1844338624"/>
        <c:axId val="1844337536"/>
      </c:barChart>
      <c:lineChart>
        <c:grouping val="standard"/>
        <c:varyColors val="0"/>
        <c:ser>
          <c:idx val="8"/>
          <c:order val="8"/>
          <c:tx>
            <c:strRef>
              <c:f>'---Compare options---'!$H$34</c:f>
              <c:strCache>
                <c:ptCount val="1"/>
                <c:pt idx="0">
                  <c:v>LS Battery</c:v>
                </c:pt>
              </c:strCache>
            </c:strRef>
          </c:tx>
          <c:spPr>
            <a:ln w="28575" cap="rnd">
              <a:solidFill>
                <a:srgbClr val="724BC3"/>
              </a:solidFill>
              <a:prstDash val="sysDot"/>
              <a:round/>
            </a:ln>
            <a:effectLst/>
          </c:spPr>
          <c:marker>
            <c:symbol val="none"/>
          </c:marker>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options---'!$I$34:$AC$34</c:f>
              <c:numCache>
                <c:formatCode>#,##0</c:formatCode>
                <c:ptCount val="21"/>
                <c:pt idx="0">
                  <c:v>0</c:v>
                </c:pt>
                <c:pt idx="1">
                  <c:v>0</c:v>
                </c:pt>
                <c:pt idx="2">
                  <c:v>0</c:v>
                </c:pt>
                <c:pt idx="3">
                  <c:v>0</c:v>
                </c:pt>
                <c:pt idx="4">
                  <c:v>0</c:v>
                </c:pt>
                <c:pt idx="5">
                  <c:v>0</c:v>
                </c:pt>
                <c:pt idx="6">
                  <c:v>0</c:v>
                </c:pt>
                <c:pt idx="7">
                  <c:v>0</c:v>
                </c:pt>
                <c:pt idx="8">
                  <c:v>0</c:v>
                </c:pt>
                <c:pt idx="9">
                  <c:v>1.0427000000000248</c:v>
                </c:pt>
                <c:pt idx="10">
                  <c:v>-248.30312999999904</c:v>
                </c:pt>
                <c:pt idx="11">
                  <c:v>-283.06749066513908</c:v>
                </c:pt>
                <c:pt idx="12">
                  <c:v>-616.77765570202894</c:v>
                </c:pt>
                <c:pt idx="13">
                  <c:v>-616.77765570220504</c:v>
                </c:pt>
                <c:pt idx="14">
                  <c:v>-59.583955080110172</c:v>
                </c:pt>
                <c:pt idx="15">
                  <c:v>-59.58608282750015</c:v>
                </c:pt>
                <c:pt idx="16">
                  <c:v>-59.586082831699969</c:v>
                </c:pt>
                <c:pt idx="17">
                  <c:v>-59.586082833500086</c:v>
                </c:pt>
                <c:pt idx="18">
                  <c:v>-95.213964362118986</c:v>
                </c:pt>
                <c:pt idx="19">
                  <c:v>-95.21396436546911</c:v>
                </c:pt>
                <c:pt idx="20">
                  <c:v>-115.55482653279887</c:v>
                </c:pt>
              </c:numCache>
            </c:numRef>
          </c:val>
          <c:smooth val="0"/>
          <c:extLst>
            <c:ext xmlns:c16="http://schemas.microsoft.com/office/drawing/2014/chart" uri="{C3380CC4-5D6E-409C-BE32-E72D297353CC}">
              <c16:uniqueId val="{00000008-A3B3-4CA9-89A9-7BDA3E853053}"/>
            </c:ext>
          </c:extLst>
        </c:ser>
        <c:ser>
          <c:idx val="9"/>
          <c:order val="9"/>
          <c:tx>
            <c:strRef>
              <c:f>'---Compare options---'!$H$35</c:f>
              <c:strCache>
                <c:ptCount val="1"/>
                <c:pt idx="0">
                  <c:v>Pumped Hydro</c:v>
                </c:pt>
              </c:strCache>
            </c:strRef>
          </c:tx>
          <c:spPr>
            <a:ln w="28575" cap="rnd">
              <a:solidFill>
                <a:srgbClr val="87D3F2"/>
              </a:solidFill>
              <a:prstDash val="sysDot"/>
              <a:round/>
            </a:ln>
            <a:effectLst/>
          </c:spPr>
          <c:marker>
            <c:symbol val="none"/>
          </c:marker>
          <c:cat>
            <c:strRef>
              <c:f>'---Compare options---'!$I$25:$AC$25</c:f>
              <c:strCache>
                <c:ptCount val="21"/>
                <c:pt idx="0">
                  <c:v>2021-22</c:v>
                </c:pt>
                <c:pt idx="1">
                  <c:v>2022-23</c:v>
                </c:pt>
                <c:pt idx="2">
                  <c:v>2023-24</c:v>
                </c:pt>
                <c:pt idx="3">
                  <c:v>2024-25</c:v>
                </c:pt>
                <c:pt idx="4">
                  <c:v>2025-26</c:v>
                </c:pt>
                <c:pt idx="5">
                  <c:v>2026-27</c:v>
                </c:pt>
                <c:pt idx="6">
                  <c:v>2027-28</c:v>
                </c:pt>
                <c:pt idx="7">
                  <c:v>2028-29</c:v>
                </c:pt>
                <c:pt idx="8">
                  <c:v>2029-30</c:v>
                </c:pt>
                <c:pt idx="9">
                  <c:v>2030-31</c:v>
                </c:pt>
                <c:pt idx="10">
                  <c:v>2031-32</c:v>
                </c:pt>
                <c:pt idx="11">
                  <c:v>2032-33</c:v>
                </c:pt>
                <c:pt idx="12">
                  <c:v>2033-34</c:v>
                </c:pt>
                <c:pt idx="13">
                  <c:v>2034-35</c:v>
                </c:pt>
                <c:pt idx="14">
                  <c:v>2035-36</c:v>
                </c:pt>
                <c:pt idx="15">
                  <c:v>2036-37</c:v>
                </c:pt>
                <c:pt idx="16">
                  <c:v>2037-38</c:v>
                </c:pt>
                <c:pt idx="17">
                  <c:v>2038-39</c:v>
                </c:pt>
                <c:pt idx="18">
                  <c:v>2039-40</c:v>
                </c:pt>
                <c:pt idx="19">
                  <c:v>2040-41</c:v>
                </c:pt>
                <c:pt idx="20">
                  <c:v>2041-42</c:v>
                </c:pt>
              </c:strCache>
            </c:strRef>
          </c:cat>
          <c:val>
            <c:numRef>
              <c:f>'---Compare options---'!$I$35:$AC$35</c:f>
              <c:numCache>
                <c:formatCode>#,##0</c:formatCode>
                <c:ptCount val="21"/>
                <c:pt idx="0">
                  <c:v>0</c:v>
                </c:pt>
                <c:pt idx="1">
                  <c:v>0</c:v>
                </c:pt>
                <c:pt idx="2">
                  <c:v>0</c:v>
                </c:pt>
                <c:pt idx="3">
                  <c:v>0</c:v>
                </c:pt>
                <c:pt idx="4">
                  <c:v>0</c:v>
                </c:pt>
                <c:pt idx="5">
                  <c:v>0</c:v>
                </c:pt>
                <c:pt idx="6">
                  <c:v>0</c:v>
                </c:pt>
                <c:pt idx="7">
                  <c:v>0</c:v>
                </c:pt>
                <c:pt idx="8">
                  <c:v>0</c:v>
                </c:pt>
                <c:pt idx="9">
                  <c:v>-17.659392999999909</c:v>
                </c:pt>
                <c:pt idx="10">
                  <c:v>-87.406924999998864</c:v>
                </c:pt>
                <c:pt idx="11">
                  <c:v>-96.79923000000008</c:v>
                </c:pt>
                <c:pt idx="12">
                  <c:v>-96.79923000000008</c:v>
                </c:pt>
                <c:pt idx="13">
                  <c:v>-96.79923000000008</c:v>
                </c:pt>
                <c:pt idx="14">
                  <c:v>-270.07318475942975</c:v>
                </c:pt>
                <c:pt idx="15">
                  <c:v>-176.56601092130131</c:v>
                </c:pt>
                <c:pt idx="16">
                  <c:v>-185.14995085900136</c:v>
                </c:pt>
                <c:pt idx="17">
                  <c:v>-185.14995085890223</c:v>
                </c:pt>
                <c:pt idx="18">
                  <c:v>25.47968043669789</c:v>
                </c:pt>
                <c:pt idx="19">
                  <c:v>25.479680434998045</c:v>
                </c:pt>
                <c:pt idx="20">
                  <c:v>8.9074302605986304</c:v>
                </c:pt>
              </c:numCache>
            </c:numRef>
          </c:val>
          <c:smooth val="0"/>
          <c:extLst>
            <c:ext xmlns:c16="http://schemas.microsoft.com/office/drawing/2014/chart" uri="{C3380CC4-5D6E-409C-BE32-E72D297353CC}">
              <c16:uniqueId val="{00000009-A3B3-4CA9-89A9-7BDA3E853053}"/>
            </c:ext>
          </c:extLst>
        </c:ser>
        <c:dLbls>
          <c:showLegendKey val="0"/>
          <c:showVal val="0"/>
          <c:showCatName val="0"/>
          <c:showSerName val="0"/>
          <c:showPercent val="0"/>
          <c:showBubbleSize val="0"/>
        </c:dLbls>
        <c:marker val="1"/>
        <c:smooth val="0"/>
        <c:axId val="1844338624"/>
        <c:axId val="1844337536"/>
      </c:lineChart>
      <c:catAx>
        <c:axId val="1844338624"/>
        <c:scaling>
          <c:orientation val="minMax"/>
        </c:scaling>
        <c:delete val="0"/>
        <c:axPos val="b"/>
        <c:numFmt formatCode="General" sourceLinked="1"/>
        <c:majorTickMark val="out"/>
        <c:minorTickMark val="none"/>
        <c:tickLblPos val="low"/>
        <c:spPr>
          <a:noFill/>
          <a:ln w="9525" cap="flat" cmpd="sng" algn="ctr">
            <a:solidFill>
              <a:srgbClr val="868686"/>
            </a:solidFill>
            <a:round/>
          </a:ln>
          <a:effectLst/>
        </c:spPr>
        <c:txPr>
          <a:bodyPr rot="-2700000" spcFirstLastPara="1" vertOverflow="ellipsis"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44337536"/>
        <c:crosses val="autoZero"/>
        <c:auto val="1"/>
        <c:lblAlgn val="ctr"/>
        <c:lblOffset val="100"/>
        <c:noMultiLvlLbl val="0"/>
      </c:catAx>
      <c:valAx>
        <c:axId val="1844337536"/>
        <c:scaling>
          <c:orientation val="minMax"/>
        </c:scaling>
        <c:delete val="0"/>
        <c:axPos val="l"/>
        <c:majorGridlines>
          <c:spPr>
            <a:ln w="3175" cap="flat" cmpd="sng" algn="ctr">
              <a:solidFill>
                <a:srgbClr val="A5A5A5"/>
              </a:solidFill>
              <a:prstDash val="dash"/>
              <a:round/>
            </a:ln>
            <a:effectLst/>
          </c:spPr>
        </c:majorGridlines>
        <c:title>
          <c:tx>
            <c:rich>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r>
                  <a:rPr lang="en-AU"/>
                  <a:t>Capacity difference (MW)</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rgbClr val="000000"/>
                  </a:solidFill>
                  <a:latin typeface="Arial Narrow"/>
                  <a:ea typeface="Arial Narrow"/>
                  <a:cs typeface="Arial Narrow"/>
                </a:defRPr>
              </a:pPr>
              <a:endParaRPr lang="en-US"/>
            </a:p>
          </c:txPr>
        </c:title>
        <c:numFmt formatCode="#,##0" sourceLinked="1"/>
        <c:majorTickMark val="out"/>
        <c:minorTickMark val="none"/>
        <c:tickLblPos val="nextTo"/>
        <c:spPr>
          <a:noFill/>
          <a:ln>
            <a:solidFill>
              <a:srgbClr val="868686"/>
            </a:solidFill>
          </a:ln>
          <a:effectLst/>
        </c:spPr>
        <c:txPr>
          <a:bodyPr rot="-6000000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crossAx val="18443386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Arial Narrow"/>
              <a:ea typeface="Arial Narrow"/>
              <a:cs typeface="Arial Narrow"/>
            </a:defRPr>
          </a:pPr>
          <a:endParaRPr lang="en-US"/>
        </a:p>
      </c:txPr>
    </c:legend>
    <c:plotVisOnly val="1"/>
    <c:dispBlanksAs val="gap"/>
    <c:showDLblsOverMax val="0"/>
  </c:chart>
  <c:spPr>
    <a:solidFill>
      <a:schemeClr val="bg1"/>
    </a:solidFill>
    <a:ln w="25400" cap="flat" cmpd="sng" algn="ctr">
      <a:noFill/>
      <a:round/>
    </a:ln>
    <a:effectLst/>
  </c:spPr>
  <c:txPr>
    <a:bodyPr/>
    <a:lstStyle/>
    <a:p>
      <a:pPr>
        <a:defRPr sz="1200" b="0">
          <a:latin typeface="Arial Narrow"/>
          <a:ea typeface="Arial Narrow"/>
          <a:cs typeface="Arial Narrow"/>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4</xdr:col>
      <xdr:colOff>543116</xdr:colOff>
      <xdr:row>5</xdr:row>
      <xdr:rowOff>1118</xdr:rowOff>
    </xdr:from>
    <xdr:to>
      <xdr:col>14</xdr:col>
      <xdr:colOff>1226571</xdr:colOff>
      <xdr:row>31</xdr:row>
      <xdr:rowOff>47998</xdr:rowOff>
    </xdr:to>
    <xdr:sp macro="" textlink="">
      <xdr:nvSpPr>
        <xdr:cNvPr id="2" name="Rectangle 1">
          <a:extLst>
            <a:ext uri="{FF2B5EF4-FFF2-40B4-BE49-F238E27FC236}">
              <a16:creationId xmlns:a16="http://schemas.microsoft.com/office/drawing/2014/main" id="{7387DE9F-313E-486A-802E-400DFD9A5587}"/>
            </a:ext>
          </a:extLst>
        </xdr:cNvPr>
        <xdr:cNvSpPr>
          <a:spLocks noChangeAspect="1"/>
        </xdr:cNvSpPr>
      </xdr:nvSpPr>
      <xdr:spPr>
        <a:xfrm>
          <a:off x="2981516" y="810743"/>
          <a:ext cx="6779455" cy="4256930"/>
        </a:xfrm>
        <a:custGeom>
          <a:avLst/>
          <a:gdLst>
            <a:gd name="connsiteX0" fmla="*/ 0 w 6753225"/>
            <a:gd name="connsiteY0" fmla="*/ 0 h 3400425"/>
            <a:gd name="connsiteX1" fmla="*/ 6753225 w 6753225"/>
            <a:gd name="connsiteY1" fmla="*/ 0 h 3400425"/>
            <a:gd name="connsiteX2" fmla="*/ 6753225 w 6753225"/>
            <a:gd name="connsiteY2" fmla="*/ 3400425 h 3400425"/>
            <a:gd name="connsiteX3" fmla="*/ 0 w 6753225"/>
            <a:gd name="connsiteY3" fmla="*/ 3400425 h 3400425"/>
            <a:gd name="connsiteX4" fmla="*/ 0 w 6753225"/>
            <a:gd name="connsiteY4" fmla="*/ 0 h 3400425"/>
            <a:gd name="connsiteX0" fmla="*/ 0 w 6755607"/>
            <a:gd name="connsiteY0" fmla="*/ 1197768 h 3400425"/>
            <a:gd name="connsiteX1" fmla="*/ 6755607 w 6755607"/>
            <a:gd name="connsiteY1" fmla="*/ 0 h 3400425"/>
            <a:gd name="connsiteX2" fmla="*/ 6755607 w 6755607"/>
            <a:gd name="connsiteY2" fmla="*/ 3400425 h 3400425"/>
            <a:gd name="connsiteX3" fmla="*/ 2382 w 6755607"/>
            <a:gd name="connsiteY3" fmla="*/ 3400425 h 3400425"/>
            <a:gd name="connsiteX4" fmla="*/ 0 w 6755607"/>
            <a:gd name="connsiteY4" fmla="*/ 1197768 h 340042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755607" h="3400425">
              <a:moveTo>
                <a:pt x="0" y="1197768"/>
              </a:moveTo>
              <a:lnTo>
                <a:pt x="6755607" y="0"/>
              </a:lnTo>
              <a:lnTo>
                <a:pt x="6755607" y="3400425"/>
              </a:lnTo>
              <a:lnTo>
                <a:pt x="2382" y="3400425"/>
              </a:lnTo>
              <a:lnTo>
                <a:pt x="0" y="1197768"/>
              </a:lnTo>
              <a:close/>
            </a:path>
          </a:pathLst>
        </a:custGeom>
        <a:solidFill>
          <a:srgbClr val="FFE600"/>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nchorCtr="0"/>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sz="1200">
            <a:solidFill>
              <a:schemeClr val="tx1"/>
            </a:solidFill>
          </a:endParaRPr>
        </a:p>
      </xdr:txBody>
    </xdr:sp>
    <xdr:clientData/>
  </xdr:twoCellAnchor>
  <xdr:twoCellAnchor editAs="absolute">
    <xdr:from>
      <xdr:col>5</xdr:col>
      <xdr:colOff>227966</xdr:colOff>
      <xdr:row>15</xdr:row>
      <xdr:rowOff>35014</xdr:rowOff>
    </xdr:from>
    <xdr:to>
      <xdr:col>14</xdr:col>
      <xdr:colOff>989741</xdr:colOff>
      <xdr:row>21</xdr:row>
      <xdr:rowOff>29463</xdr:rowOff>
    </xdr:to>
    <xdr:sp macro="" textlink="">
      <xdr:nvSpPr>
        <xdr:cNvPr id="3" name="Title 1">
          <a:extLst>
            <a:ext uri="{FF2B5EF4-FFF2-40B4-BE49-F238E27FC236}">
              <a16:creationId xmlns:a16="http://schemas.microsoft.com/office/drawing/2014/main" id="{096A37D0-9B09-49A5-B690-9435F7D87763}"/>
            </a:ext>
          </a:extLst>
        </xdr:cNvPr>
        <xdr:cNvSpPr>
          <a:spLocks noGrp="1"/>
        </xdr:cNvSpPr>
      </xdr:nvSpPr>
      <xdr:spPr>
        <a:xfrm>
          <a:off x="3275966" y="2463889"/>
          <a:ext cx="6248175" cy="965999"/>
        </a:xfrm>
        <a:prstGeom prst="rect">
          <a:avLst/>
        </a:prstGeom>
      </xdr:spPr>
      <xdr:txBody>
        <a:bodyPr vert="horz" wrap="square" lIns="0" tIns="0" rIns="0" bIns="0" rtlCol="0" anchor="t" anchorCtr="0">
          <a:noAutofit/>
        </a:bodyPr>
        <a:lstStyle>
          <a:lvl1pPr algn="l" defTabSz="914400" rtl="0" eaLnBrk="1" latinLnBrk="0" hangingPunct="1">
            <a:lnSpc>
              <a:spcPct val="85000"/>
            </a:lnSpc>
            <a:spcBef>
              <a:spcPct val="0"/>
            </a:spcBef>
            <a:buNone/>
            <a:defRPr sz="3000" b="1" kern="1200">
              <a:solidFill>
                <a:schemeClr val="bg1"/>
              </a:solidFill>
              <a:latin typeface="+mn-lt"/>
              <a:ea typeface="+mj-ea"/>
              <a:cs typeface="Arial" pitchFamily="34" charset="0"/>
            </a:defRPr>
          </a:lvl1pPr>
        </a:lstStyle>
        <a:p>
          <a:pPr algn="l"/>
          <a:r>
            <a:rPr lang="en-US">
              <a:solidFill>
                <a:schemeClr val="tx1"/>
              </a:solidFill>
              <a:latin typeface="EYInterstate Light" panose="02000506000000020004" pitchFamily="2" charset="0"/>
            </a:rPr>
            <a:t>Project</a:t>
          </a:r>
          <a:r>
            <a:rPr lang="en-US" baseline="0">
              <a:solidFill>
                <a:schemeClr val="tx1"/>
              </a:solidFill>
              <a:latin typeface="EYInterstate Light" panose="02000506000000020004" pitchFamily="2" charset="0"/>
            </a:rPr>
            <a:t> Marinus Economic Modelling Results</a:t>
          </a:r>
          <a:endParaRPr lang="en-GB">
            <a:solidFill>
              <a:schemeClr val="tx1"/>
            </a:solidFill>
            <a:latin typeface="EYInterstate Light" panose="02000506000000020004" pitchFamily="2" charset="0"/>
          </a:endParaRPr>
        </a:p>
      </xdr:txBody>
    </xdr:sp>
    <xdr:clientData/>
  </xdr:twoCellAnchor>
  <xdr:twoCellAnchor editAs="absolute">
    <xdr:from>
      <xdr:col>5</xdr:col>
      <xdr:colOff>227966</xdr:colOff>
      <xdr:row>21</xdr:row>
      <xdr:rowOff>87709</xdr:rowOff>
    </xdr:from>
    <xdr:to>
      <xdr:col>14</xdr:col>
      <xdr:colOff>989741</xdr:colOff>
      <xdr:row>26</xdr:row>
      <xdr:rowOff>7691</xdr:rowOff>
    </xdr:to>
    <xdr:sp macro="" textlink="">
      <xdr:nvSpPr>
        <xdr:cNvPr id="4" name="Subtitle 2">
          <a:extLst>
            <a:ext uri="{FF2B5EF4-FFF2-40B4-BE49-F238E27FC236}">
              <a16:creationId xmlns:a16="http://schemas.microsoft.com/office/drawing/2014/main" id="{1A76BC17-FD3C-482F-8017-E88DCC0294F4}"/>
            </a:ext>
          </a:extLst>
        </xdr:cNvPr>
        <xdr:cNvSpPr>
          <a:spLocks noGrp="1"/>
        </xdr:cNvSpPr>
      </xdr:nvSpPr>
      <xdr:spPr>
        <a:xfrm>
          <a:off x="3275966" y="3488134"/>
          <a:ext cx="6248175" cy="729607"/>
        </a:xfrm>
        <a:prstGeom prst="rect">
          <a:avLst/>
        </a:prstGeom>
      </xdr:spPr>
      <xdr:txBody>
        <a:bodyPr vert="horz" wrap="square" lIns="0" tIns="0" rIns="0" bIns="0" rtlCol="0" anchor="t" anchorCtr="0">
          <a:noAutofit/>
        </a:bodyPr>
        <a:lstStyle>
          <a:lvl1pPr marL="356616" indent="-356616" algn="l" defTabSz="914400" rtl="0" eaLnBrk="1" latinLnBrk="0" hangingPunct="1">
            <a:spcBef>
              <a:spcPct val="20000"/>
            </a:spcBef>
            <a:buClr>
              <a:schemeClr val="accent2"/>
            </a:buClr>
            <a:buSzPct val="70000"/>
            <a:buFont typeface="Arial" pitchFamily="34" charset="0"/>
            <a:buChar char="►"/>
            <a:defRPr sz="2400" kern="1200">
              <a:solidFill>
                <a:schemeClr val="bg1"/>
              </a:solidFill>
              <a:latin typeface="+mn-lt"/>
              <a:ea typeface="+mn-ea"/>
              <a:cs typeface="Arial" pitchFamily="34" charset="0"/>
            </a:defRPr>
          </a:lvl1pPr>
          <a:lvl2pPr marL="713232" indent="-356616" algn="l" defTabSz="914400" rtl="0" eaLnBrk="1" latinLnBrk="0" hangingPunct="1">
            <a:spcBef>
              <a:spcPct val="20000"/>
            </a:spcBef>
            <a:buClr>
              <a:schemeClr val="accent2"/>
            </a:buClr>
            <a:buSzPct val="70000"/>
            <a:buFont typeface="Arial" pitchFamily="34" charset="0"/>
            <a:buChar char="►"/>
            <a:defRPr sz="2000" kern="1200">
              <a:solidFill>
                <a:schemeClr val="bg1"/>
              </a:solidFill>
              <a:latin typeface="+mn-lt"/>
              <a:ea typeface="+mn-ea"/>
              <a:cs typeface="Arial" pitchFamily="34" charset="0"/>
            </a:defRPr>
          </a:lvl2pPr>
          <a:lvl3pPr marL="1069848" indent="-356616" algn="l" defTabSz="914400" rtl="0" eaLnBrk="1" latinLnBrk="0" hangingPunct="1">
            <a:spcBef>
              <a:spcPct val="20000"/>
            </a:spcBef>
            <a:buClr>
              <a:schemeClr val="accent2"/>
            </a:buClr>
            <a:buSzPct val="70000"/>
            <a:buFont typeface="Arial" pitchFamily="34" charset="0"/>
            <a:buChar char="►"/>
            <a:defRPr sz="1800" kern="1200">
              <a:solidFill>
                <a:schemeClr val="bg1"/>
              </a:solidFill>
              <a:latin typeface="+mn-lt"/>
              <a:ea typeface="+mn-ea"/>
              <a:cs typeface="Arial" pitchFamily="34" charset="0"/>
            </a:defRPr>
          </a:lvl3pPr>
          <a:lvl4pPr marL="1426464" indent="-356616" algn="l" defTabSz="914400" rtl="0" eaLnBrk="1" latinLnBrk="0" hangingPunct="1">
            <a:spcBef>
              <a:spcPct val="20000"/>
            </a:spcBef>
            <a:buClr>
              <a:schemeClr val="accent2"/>
            </a:buClr>
            <a:buSzPct val="70000"/>
            <a:buFont typeface="Arial" pitchFamily="34" charset="0"/>
            <a:buChar char="►"/>
            <a:defRPr sz="1600" kern="1200">
              <a:solidFill>
                <a:schemeClr val="bg1"/>
              </a:solidFill>
              <a:latin typeface="+mn-lt"/>
              <a:ea typeface="+mn-ea"/>
              <a:cs typeface="Arial" pitchFamily="34" charset="0"/>
            </a:defRPr>
          </a:lvl4pPr>
          <a:lvl5pPr marL="1783080" indent="-356616" algn="l" defTabSz="914400" rtl="0" eaLnBrk="1" latinLnBrk="0" hangingPunct="1">
            <a:spcBef>
              <a:spcPct val="20000"/>
            </a:spcBef>
            <a:buClr>
              <a:schemeClr val="accent2"/>
            </a:buClr>
            <a:buSzPct val="70000"/>
            <a:buFont typeface="Arial" pitchFamily="34" charset="0"/>
            <a:buChar char="►"/>
            <a:defRPr sz="1600" kern="1200">
              <a:solidFill>
                <a:schemeClr val="bg1"/>
              </a:solidFill>
              <a:latin typeface="+mn-lt"/>
              <a:ea typeface="+mn-ea"/>
              <a:cs typeface="Arial" pitchFamily="34" charset="0"/>
            </a:defRPr>
          </a:lvl5pPr>
          <a:lvl6pPr marL="25146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6pPr>
          <a:lvl7pPr marL="29718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7pPr>
          <a:lvl8pPr marL="34290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8pPr>
          <a:lvl9pPr marL="3886200" indent="-228600" algn="l" defTabSz="914400" rtl="0" eaLnBrk="1" latinLnBrk="0" hangingPunct="1">
            <a:spcBef>
              <a:spcPct val="20000"/>
            </a:spcBef>
            <a:buFont typeface="Arial" pitchFamily="34" charset="0"/>
            <a:buChar char="•"/>
            <a:defRPr sz="2000" kern="1200">
              <a:solidFill>
                <a:schemeClr val="tx1"/>
              </a:solidFill>
              <a:latin typeface="+mn-lt"/>
              <a:ea typeface="+mn-ea"/>
              <a:cs typeface="+mn-cs"/>
            </a:defRPr>
          </a:lvl9pPr>
        </a:lstStyle>
        <a:p>
          <a:pPr marL="0" lvl="0" indent="0" algn="l" defTabSz="914400" rtl="0" eaLnBrk="1" latinLnBrk="0" hangingPunct="1">
            <a:lnSpc>
              <a:spcPct val="85000"/>
            </a:lnSpc>
            <a:spcBef>
              <a:spcPct val="0"/>
            </a:spcBef>
            <a:buNone/>
          </a:pPr>
          <a:r>
            <a:rPr lang="en-US" sz="2000" b="0" kern="1200">
              <a:solidFill>
                <a:schemeClr val="tx1"/>
              </a:solidFill>
              <a:latin typeface="EYInterstate" panose="02000503020000020004" pitchFamily="2" charset="0"/>
              <a:ea typeface="+mj-ea"/>
              <a:cs typeface="Arial" pitchFamily="34" charset="0"/>
            </a:rPr>
            <a:t>Supporting material</a:t>
          </a:r>
          <a:r>
            <a:rPr lang="en-US" sz="2000" b="0" kern="1200" baseline="0">
              <a:solidFill>
                <a:schemeClr val="tx1"/>
              </a:solidFill>
              <a:latin typeface="EYInterstate" panose="02000503020000020004" pitchFamily="2" charset="0"/>
              <a:ea typeface="+mj-ea"/>
              <a:cs typeface="Arial" pitchFamily="34" charset="0"/>
            </a:rPr>
            <a:t> for </a:t>
          </a:r>
          <a:r>
            <a:rPr lang="en-US" sz="2000" b="0" kern="1200">
              <a:solidFill>
                <a:schemeClr val="tx1"/>
              </a:solidFill>
              <a:latin typeface="EYInterstate" panose="02000503020000020004" pitchFamily="2" charset="0"/>
              <a:ea typeface="+mj-ea"/>
              <a:cs typeface="Arial" pitchFamily="34" charset="0"/>
            </a:rPr>
            <a:t>the Economic Modelling Appendix</a:t>
          </a:r>
          <a:r>
            <a:rPr lang="en-US" sz="2000" b="0" kern="1200" baseline="0">
              <a:solidFill>
                <a:schemeClr val="tx1"/>
              </a:solidFill>
              <a:latin typeface="EYInterstate" panose="02000503020000020004" pitchFamily="2" charset="0"/>
              <a:ea typeface="+mj-ea"/>
              <a:cs typeface="Arial" pitchFamily="34" charset="0"/>
            </a:rPr>
            <a:t> to the TasNetworks Supplementary Analysis Report</a:t>
          </a:r>
        </a:p>
        <a:p>
          <a:pPr marL="0" lvl="0" indent="0" algn="l" defTabSz="914400" rtl="0" eaLnBrk="1" latinLnBrk="0" hangingPunct="1">
            <a:lnSpc>
              <a:spcPct val="85000"/>
            </a:lnSpc>
            <a:spcBef>
              <a:spcPct val="0"/>
            </a:spcBef>
            <a:buNone/>
          </a:pPr>
          <a:endParaRPr lang="en-US" sz="1800" b="0" kern="1200" baseline="0">
            <a:solidFill>
              <a:schemeClr val="tx1"/>
            </a:solidFill>
            <a:latin typeface="EYInterstate" panose="02000503020000020004" pitchFamily="2" charset="0"/>
            <a:ea typeface="+mj-ea"/>
            <a:cs typeface="Arial" pitchFamily="34" charset="0"/>
          </a:endParaRPr>
        </a:p>
        <a:p>
          <a:pPr marL="0" lvl="0" indent="0" algn="l" defTabSz="914400" rtl="0" eaLnBrk="1" latinLnBrk="0" hangingPunct="1">
            <a:lnSpc>
              <a:spcPct val="85000"/>
            </a:lnSpc>
            <a:spcBef>
              <a:spcPct val="0"/>
            </a:spcBef>
            <a:buNone/>
          </a:pPr>
          <a:r>
            <a:rPr lang="en-US" sz="1800" b="1" kern="1200" baseline="0">
              <a:solidFill>
                <a:schemeClr val="tx1"/>
              </a:solidFill>
              <a:latin typeface="EYInterstate" panose="02000503020000020004" pitchFamily="2" charset="0"/>
              <a:ea typeface="+mj-ea"/>
              <a:cs typeface="Arial" pitchFamily="34" charset="0"/>
            </a:rPr>
            <a:t>TasNetworks</a:t>
          </a:r>
          <a:r>
            <a:rPr lang="en-US" sz="1800" b="0" kern="1200" baseline="0">
              <a:solidFill>
                <a:schemeClr val="tx1"/>
              </a:solidFill>
              <a:latin typeface="EYInterstate" panose="02000503020000020004" pitchFamily="2" charset="0"/>
              <a:ea typeface="+mj-ea"/>
              <a:cs typeface="Arial" pitchFamily="34" charset="0"/>
            </a:rPr>
            <a:t> | 09 November 2020</a:t>
          </a:r>
          <a:endParaRPr lang="en-GB" sz="1800" b="0" kern="1200">
            <a:solidFill>
              <a:schemeClr val="tx1"/>
            </a:solidFill>
            <a:latin typeface="EYInterstate" panose="02000503020000020004" pitchFamily="2" charset="0"/>
            <a:ea typeface="+mj-ea"/>
            <a:cs typeface="Arial" pitchFamily="34" charset="0"/>
          </a:endParaRPr>
        </a:p>
      </xdr:txBody>
    </xdr:sp>
    <xdr:clientData/>
  </xdr:twoCellAnchor>
  <xdr:twoCellAnchor editAs="oneCell">
    <xdr:from>
      <xdr:col>14</xdr:col>
      <xdr:colOff>236225</xdr:colOff>
      <xdr:row>37</xdr:row>
      <xdr:rowOff>5428</xdr:rowOff>
    </xdr:from>
    <xdr:to>
      <xdr:col>14</xdr:col>
      <xdr:colOff>1236096</xdr:colOff>
      <xdr:row>44</xdr:row>
      <xdr:rowOff>129888</xdr:rowOff>
    </xdr:to>
    <xdr:pic>
      <xdr:nvPicPr>
        <xdr:cNvPr id="5" name="Picture 4">
          <a:extLst>
            <a:ext uri="{FF2B5EF4-FFF2-40B4-BE49-F238E27FC236}">
              <a16:creationId xmlns:a16="http://schemas.microsoft.com/office/drawing/2014/main" id="{6C190528-98E9-4DDB-BA35-08F52A584900}"/>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73800" y="5999828"/>
          <a:ext cx="996696" cy="12515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0</xdr:rowOff>
    </xdr:from>
    <xdr:to>
      <xdr:col>6</xdr:col>
      <xdr:colOff>228075</xdr:colOff>
      <xdr:row>19</xdr:row>
      <xdr:rowOff>173400</xdr:rowOff>
    </xdr:to>
    <xdr:graphicFrame macro="">
      <xdr:nvGraphicFramePr>
        <xdr:cNvPr id="2" name="Chart 1">
          <a:extLst>
            <a:ext uri="{FF2B5EF4-FFF2-40B4-BE49-F238E27FC236}">
              <a16:creationId xmlns:a16="http://schemas.microsoft.com/office/drawing/2014/main" id="{D2C71638-7553-44F9-B28C-520A07DCBF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46</xdr:row>
      <xdr:rowOff>0</xdr:rowOff>
    </xdr:from>
    <xdr:to>
      <xdr:col>6</xdr:col>
      <xdr:colOff>228075</xdr:colOff>
      <xdr:row>60</xdr:row>
      <xdr:rowOff>173400</xdr:rowOff>
    </xdr:to>
    <xdr:graphicFrame macro="">
      <xdr:nvGraphicFramePr>
        <xdr:cNvPr id="3" name="Chart 2">
          <a:extLst>
            <a:ext uri="{FF2B5EF4-FFF2-40B4-BE49-F238E27FC236}">
              <a16:creationId xmlns:a16="http://schemas.microsoft.com/office/drawing/2014/main" id="{57703003-1F24-47E9-A75A-88E2CDEE9E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25</xdr:row>
      <xdr:rowOff>0</xdr:rowOff>
    </xdr:from>
    <xdr:to>
      <xdr:col>6</xdr:col>
      <xdr:colOff>228075</xdr:colOff>
      <xdr:row>39</xdr:row>
      <xdr:rowOff>173400</xdr:rowOff>
    </xdr:to>
    <xdr:graphicFrame macro="">
      <xdr:nvGraphicFramePr>
        <xdr:cNvPr id="4" name="Chart 3">
          <a:extLst>
            <a:ext uri="{FF2B5EF4-FFF2-40B4-BE49-F238E27FC236}">
              <a16:creationId xmlns:a16="http://schemas.microsoft.com/office/drawing/2014/main" id="{3F3C5E52-B608-4FA0-9967-6AE67892D2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6">
    <tabColor rgb="FFFFE600"/>
    <pageSetUpPr fitToPage="1"/>
  </sheetPr>
  <dimension ref="A1:O44"/>
  <sheetViews>
    <sheetView showGridLines="0" tabSelected="1" zoomScale="85" zoomScaleNormal="85" zoomScaleSheetLayoutView="70" workbookViewId="0"/>
  </sheetViews>
  <sheetFormatPr defaultColWidth="8.7109375" defaultRowHeight="12.75"/>
  <cols>
    <col min="1" max="14" width="8.7109375" style="1"/>
    <col min="15" max="15" width="18.85546875" style="1" customWidth="1"/>
    <col min="16" max="16" width="9.28515625" style="1" customWidth="1"/>
    <col min="17" max="16384" width="8.7109375" style="1"/>
  </cols>
  <sheetData>
    <row r="1" spans="1:1">
      <c r="A1" s="1" t="s">
        <v>0</v>
      </c>
    </row>
    <row r="43" spans="15:15">
      <c r="O43" s="1" t="s">
        <v>0</v>
      </c>
    </row>
    <row r="44" spans="15:15">
      <c r="O44" s="1" t="s">
        <v>0</v>
      </c>
    </row>
  </sheetData>
  <sheetProtection algorithmName="SHA-512" hashValue="lQwBTrUFxu890WH7W207i0gN35EaDqXUapqznS27cW3nLI27cmdFZgfUl0/RiDdupd+pm3cOZCkYCxfS0LdPrg==" saltValue="z5frqp34W8Ah0FIyier96Q==" spinCount="100000" sheet="1" objects="1" scenarios="1"/>
  <pageMargins left="0.45" right="0.45" top="0.45" bottom="0.45" header="0.25" footer="0.25"/>
  <pageSetup paperSize="9" scale="91"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57E188"/>
  </sheetPr>
  <dimension ref="A1:W12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133</v>
      </c>
      <c r="B1" s="17"/>
      <c r="C1" s="17"/>
      <c r="D1" s="17"/>
      <c r="E1" s="17"/>
      <c r="F1" s="17"/>
      <c r="G1" s="17"/>
      <c r="H1" s="17"/>
      <c r="I1" s="17"/>
      <c r="J1" s="17"/>
      <c r="K1" s="17"/>
      <c r="L1" s="17"/>
      <c r="M1" s="17"/>
      <c r="N1" s="17"/>
      <c r="O1" s="17"/>
      <c r="P1" s="17"/>
      <c r="Q1" s="17"/>
      <c r="R1" s="17"/>
      <c r="S1" s="17"/>
      <c r="T1" s="17"/>
      <c r="U1" s="17"/>
      <c r="V1" s="17"/>
      <c r="W1" s="17"/>
    </row>
    <row r="2" spans="1:23">
      <c r="A2" s="26" t="s">
        <v>76</v>
      </c>
      <c r="B2" s="16" t="s">
        <v>130</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1648659.6453000002</v>
      </c>
      <c r="D6" s="23">
        <v>1490581.3689999999</v>
      </c>
      <c r="E6" s="23">
        <v>1500845.2606000002</v>
      </c>
      <c r="F6" s="23">
        <v>1450182.8870600001</v>
      </c>
      <c r="G6" s="23">
        <v>1311136.5685064783</v>
      </c>
      <c r="H6" s="23">
        <v>1198056.5851863381</v>
      </c>
      <c r="I6" s="23">
        <v>1119037.920094593</v>
      </c>
      <c r="J6" s="23">
        <v>1084570.52804731</v>
      </c>
      <c r="K6" s="23">
        <v>1027009.7965741419</v>
      </c>
      <c r="L6" s="23">
        <v>1023180.308003183</v>
      </c>
      <c r="M6" s="23">
        <v>992004.7191419783</v>
      </c>
      <c r="N6" s="23">
        <v>720092.1704416516</v>
      </c>
      <c r="O6" s="23">
        <v>707795.85100367817</v>
      </c>
      <c r="P6" s="23">
        <v>677356.04284955503</v>
      </c>
      <c r="Q6" s="23">
        <v>412985.62102000002</v>
      </c>
      <c r="R6" s="23">
        <v>354501.42670000007</v>
      </c>
      <c r="S6" s="23">
        <v>274270.78156000003</v>
      </c>
      <c r="T6" s="23">
        <v>263541.11664000002</v>
      </c>
      <c r="U6" s="23">
        <v>235662.82514000003</v>
      </c>
      <c r="V6" s="23">
        <v>221657.25185</v>
      </c>
      <c r="W6" s="23">
        <v>194153.40117464325</v>
      </c>
    </row>
    <row r="7" spans="1:23">
      <c r="A7" s="27" t="s">
        <v>36</v>
      </c>
      <c r="B7" s="27" t="s">
        <v>67</v>
      </c>
      <c r="C7" s="23">
        <v>217534.11995000002</v>
      </c>
      <c r="D7" s="23">
        <v>200975.12878999999</v>
      </c>
      <c r="E7" s="23">
        <v>195955.88616999998</v>
      </c>
      <c r="F7" s="23">
        <v>173295.6691</v>
      </c>
      <c r="G7" s="23">
        <v>162297.6489</v>
      </c>
      <c r="H7" s="23">
        <v>151191.76678399998</v>
      </c>
      <c r="I7" s="23">
        <v>147527.12932000001</v>
      </c>
      <c r="J7" s="23">
        <v>136483.27770999997</v>
      </c>
      <c r="K7" s="23">
        <v>127510.22806000001</v>
      </c>
      <c r="L7" s="23">
        <v>114454.64559</v>
      </c>
      <c r="M7" s="23">
        <v>99722.413799999995</v>
      </c>
      <c r="N7" s="23">
        <v>84327.75301</v>
      </c>
      <c r="O7" s="23">
        <v>78089.434259999995</v>
      </c>
      <c r="P7" s="23">
        <v>73966.869630000001</v>
      </c>
      <c r="Q7" s="23">
        <v>68101.626310000007</v>
      </c>
      <c r="R7" s="23">
        <v>65833.061450000008</v>
      </c>
      <c r="S7" s="23">
        <v>57145.799279999992</v>
      </c>
      <c r="T7" s="23">
        <v>56558.754700000005</v>
      </c>
      <c r="U7" s="23">
        <v>50648.859370000006</v>
      </c>
      <c r="V7" s="23">
        <v>49042.313840000003</v>
      </c>
      <c r="W7" s="23">
        <v>47082.661929999995</v>
      </c>
    </row>
    <row r="8" spans="1:23">
      <c r="A8" s="27" t="s">
        <v>36</v>
      </c>
      <c r="B8" s="27" t="s">
        <v>18</v>
      </c>
      <c r="C8" s="23">
        <v>131214.71850571374</v>
      </c>
      <c r="D8" s="23">
        <v>128136.04837357634</v>
      </c>
      <c r="E8" s="23">
        <v>106600.80925775753</v>
      </c>
      <c r="F8" s="23">
        <v>37217.968560660112</v>
      </c>
      <c r="G8" s="23">
        <v>36415.178895315548</v>
      </c>
      <c r="H8" s="23">
        <v>36112.84109964766</v>
      </c>
      <c r="I8" s="23">
        <v>34474.578407456829</v>
      </c>
      <c r="J8" s="23">
        <v>35008.090299366675</v>
      </c>
      <c r="K8" s="23">
        <v>32753.760753221977</v>
      </c>
      <c r="L8" s="23">
        <v>38698.557799171329</v>
      </c>
      <c r="M8" s="23">
        <v>43754.027452042799</v>
      </c>
      <c r="N8" s="23">
        <v>162395.25190249967</v>
      </c>
      <c r="O8" s="23">
        <v>153249.88555380289</v>
      </c>
      <c r="P8" s="23">
        <v>84715.957747404289</v>
      </c>
      <c r="Q8" s="23">
        <v>161366.28566363128</v>
      </c>
      <c r="R8" s="23">
        <v>92010.368108089227</v>
      </c>
      <c r="S8" s="23">
        <v>98175.059151937123</v>
      </c>
      <c r="T8" s="23">
        <v>102660.25989504647</v>
      </c>
      <c r="U8" s="23">
        <v>85511.109453311146</v>
      </c>
      <c r="V8" s="23">
        <v>90932.908756657489</v>
      </c>
      <c r="W8" s="23">
        <v>91087.905759987421</v>
      </c>
    </row>
    <row r="9" spans="1:23">
      <c r="A9" s="27" t="s">
        <v>36</v>
      </c>
      <c r="B9" s="27" t="s">
        <v>28</v>
      </c>
      <c r="C9" s="23">
        <v>91458.838800000012</v>
      </c>
      <c r="D9" s="23">
        <v>72830.173239999989</v>
      </c>
      <c r="E9" s="23">
        <v>68536.898799999995</v>
      </c>
      <c r="F9" s="23">
        <v>3106.4401668640094</v>
      </c>
      <c r="G9" s="23">
        <v>2918.3691634323</v>
      </c>
      <c r="H9" s="23">
        <v>2766.2971693114996</v>
      </c>
      <c r="I9" s="23">
        <v>2597.7975418033402</v>
      </c>
      <c r="J9" s="23">
        <v>2446.8459083830599</v>
      </c>
      <c r="K9" s="23">
        <v>2320.2698877115799</v>
      </c>
      <c r="L9" s="23">
        <v>3685.9103566887297</v>
      </c>
      <c r="M9" s="23">
        <v>4731.9485017679899</v>
      </c>
      <c r="N9" s="23">
        <v>7958.1298361392301</v>
      </c>
      <c r="O9" s="23">
        <v>7347.8232163870198</v>
      </c>
      <c r="P9" s="23">
        <v>5508.6726588335696</v>
      </c>
      <c r="Q9" s="23">
        <v>7671.6349867483405</v>
      </c>
      <c r="R9" s="23">
        <v>5975.4514249331396</v>
      </c>
      <c r="S9" s="23">
        <v>7002.9266184233002</v>
      </c>
      <c r="T9" s="23">
        <v>5433.0239334323705</v>
      </c>
      <c r="U9" s="23">
        <v>4638.1885000000002</v>
      </c>
      <c r="V9" s="23">
        <v>4770.8855000000003</v>
      </c>
      <c r="W9" s="23">
        <v>5255.5940000000001</v>
      </c>
    </row>
    <row r="10" spans="1:23">
      <c r="A10" s="27" t="s">
        <v>36</v>
      </c>
      <c r="B10" s="27" t="s">
        <v>62</v>
      </c>
      <c r="C10" s="23">
        <v>2928.480242445693</v>
      </c>
      <c r="D10" s="23">
        <v>3222.1051635950671</v>
      </c>
      <c r="E10" s="23">
        <v>7748.8400450780628</v>
      </c>
      <c r="F10" s="23">
        <v>3847.824224678699</v>
      </c>
      <c r="G10" s="23">
        <v>3024.2623193766203</v>
      </c>
      <c r="H10" s="23">
        <v>4707.0756552147241</v>
      </c>
      <c r="I10" s="23">
        <v>2857.0648579259655</v>
      </c>
      <c r="J10" s="23">
        <v>7071.4922053603823</v>
      </c>
      <c r="K10" s="23">
        <v>3802.4300961491699</v>
      </c>
      <c r="L10" s="23">
        <v>11756.37684099434</v>
      </c>
      <c r="M10" s="23">
        <v>8342.5410152749064</v>
      </c>
      <c r="N10" s="23">
        <v>26412.778758737019</v>
      </c>
      <c r="O10" s="23">
        <v>14363.186249100811</v>
      </c>
      <c r="P10" s="23">
        <v>11860.81092900027</v>
      </c>
      <c r="Q10" s="23">
        <v>32654.151068113475</v>
      </c>
      <c r="R10" s="23">
        <v>22884.290040111271</v>
      </c>
      <c r="S10" s="23">
        <v>48499.815615597458</v>
      </c>
      <c r="T10" s="23">
        <v>27954.592145716393</v>
      </c>
      <c r="U10" s="23">
        <v>53709.914639395509</v>
      </c>
      <c r="V10" s="23">
        <v>72724.954530267787</v>
      </c>
      <c r="W10" s="23">
        <v>60375.445243689661</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row>
    <row r="13" spans="1:23">
      <c r="A13" s="27" t="s">
        <v>36</v>
      </c>
      <c r="B13" s="27" t="s">
        <v>64</v>
      </c>
      <c r="C13" s="23">
        <v>0</v>
      </c>
      <c r="D13" s="23">
        <v>0</v>
      </c>
      <c r="E13" s="23">
        <v>0</v>
      </c>
      <c r="F13" s="23">
        <v>0</v>
      </c>
      <c r="G13" s="23">
        <v>0</v>
      </c>
      <c r="H13" s="23">
        <v>0</v>
      </c>
      <c r="I13" s="23">
        <v>0</v>
      </c>
      <c r="J13" s="23">
        <v>0</v>
      </c>
      <c r="K13" s="23">
        <v>0</v>
      </c>
      <c r="L13" s="23">
        <v>0</v>
      </c>
      <c r="M13" s="23">
        <v>0</v>
      </c>
      <c r="N13" s="23">
        <v>0</v>
      </c>
      <c r="O13" s="23">
        <v>0</v>
      </c>
      <c r="P13" s="23">
        <v>0</v>
      </c>
      <c r="Q13" s="23">
        <v>0</v>
      </c>
      <c r="R13" s="23">
        <v>0</v>
      </c>
      <c r="S13" s="23">
        <v>0</v>
      </c>
      <c r="T13" s="23">
        <v>0</v>
      </c>
      <c r="U13" s="23">
        <v>0</v>
      </c>
      <c r="V13" s="23">
        <v>0</v>
      </c>
      <c r="W13" s="23">
        <v>0</v>
      </c>
    </row>
    <row r="14" spans="1:23">
      <c r="A14" s="27" t="s">
        <v>36</v>
      </c>
      <c r="B14" s="27" t="s">
        <v>32</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row>
    <row r="15" spans="1:23">
      <c r="A15" s="27" t="s">
        <v>36</v>
      </c>
      <c r="B15" s="27" t="s">
        <v>69</v>
      </c>
      <c r="C15" s="23">
        <v>0</v>
      </c>
      <c r="D15" s="23">
        <v>0</v>
      </c>
      <c r="E15" s="23">
        <v>0</v>
      </c>
      <c r="F15" s="23">
        <v>0</v>
      </c>
      <c r="G15" s="23">
        <v>0</v>
      </c>
      <c r="H15" s="23">
        <v>0</v>
      </c>
      <c r="I15" s="23">
        <v>0</v>
      </c>
      <c r="J15" s="23">
        <v>0</v>
      </c>
      <c r="K15" s="23">
        <v>0</v>
      </c>
      <c r="L15" s="23">
        <v>0</v>
      </c>
      <c r="M15" s="23">
        <v>0</v>
      </c>
      <c r="N15" s="23">
        <v>0</v>
      </c>
      <c r="O15" s="23">
        <v>0</v>
      </c>
      <c r="P15" s="23">
        <v>0</v>
      </c>
      <c r="Q15" s="23">
        <v>0</v>
      </c>
      <c r="R15" s="23">
        <v>0</v>
      </c>
      <c r="S15" s="23">
        <v>0</v>
      </c>
      <c r="T15" s="23">
        <v>0</v>
      </c>
      <c r="U15" s="23">
        <v>0</v>
      </c>
      <c r="V15" s="23">
        <v>0</v>
      </c>
      <c r="W15" s="23">
        <v>0</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2091795.8027981594</v>
      </c>
      <c r="D17" s="28">
        <v>1895744.8245671713</v>
      </c>
      <c r="E17" s="28">
        <v>1879687.6948728359</v>
      </c>
      <c r="F17" s="28">
        <v>1667650.7891122031</v>
      </c>
      <c r="G17" s="28">
        <v>1515792.0277846029</v>
      </c>
      <c r="H17" s="28">
        <v>1392834.5658945118</v>
      </c>
      <c r="I17" s="28">
        <v>1306494.4902217793</v>
      </c>
      <c r="J17" s="28">
        <v>1265580.2341704203</v>
      </c>
      <c r="K17" s="28">
        <v>1193396.4853712248</v>
      </c>
      <c r="L17" s="28">
        <v>1191775.7985900375</v>
      </c>
      <c r="M17" s="28">
        <v>1148555.649911064</v>
      </c>
      <c r="N17" s="28">
        <v>1001186.0839490276</v>
      </c>
      <c r="O17" s="28">
        <v>960846.18028296903</v>
      </c>
      <c r="P17" s="28">
        <v>853408.35381479305</v>
      </c>
      <c r="Q17" s="28">
        <v>682779.31904849317</v>
      </c>
      <c r="R17" s="28">
        <v>541204.59772313375</v>
      </c>
      <c r="S17" s="28">
        <v>485094.38222595793</v>
      </c>
      <c r="T17" s="28">
        <v>456147.74731419527</v>
      </c>
      <c r="U17" s="28">
        <v>430170.89710270666</v>
      </c>
      <c r="V17" s="28">
        <v>439128.3144769253</v>
      </c>
      <c r="W17" s="28">
        <v>397955.0081083203</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857695.46920000005</v>
      </c>
      <c r="D20" s="23">
        <v>738135.90800000005</v>
      </c>
      <c r="E20" s="23">
        <v>754455.25399999996</v>
      </c>
      <c r="F20" s="23">
        <v>758464.29186</v>
      </c>
      <c r="G20" s="23">
        <v>644062.47929413139</v>
      </c>
      <c r="H20" s="23">
        <v>584242.66443509911</v>
      </c>
      <c r="I20" s="23">
        <v>582027.69663384184</v>
      </c>
      <c r="J20" s="23">
        <v>600173.59999260399</v>
      </c>
      <c r="K20" s="23">
        <v>578627.92311022803</v>
      </c>
      <c r="L20" s="23">
        <v>591054.31523109192</v>
      </c>
      <c r="M20" s="23">
        <v>586575.41659464024</v>
      </c>
      <c r="N20" s="23">
        <v>324718.26510000002</v>
      </c>
      <c r="O20" s="23">
        <v>320634.07519999996</v>
      </c>
      <c r="P20" s="23">
        <v>313024.29680000001</v>
      </c>
      <c r="Q20" s="23">
        <v>126179.3015</v>
      </c>
      <c r="R20" s="23">
        <v>120705.38800000001</v>
      </c>
      <c r="S20" s="23">
        <v>114473.9575</v>
      </c>
      <c r="T20" s="23">
        <v>106278.34</v>
      </c>
      <c r="U20" s="23">
        <v>92868.9758</v>
      </c>
      <c r="V20" s="23">
        <v>86858.410400000008</v>
      </c>
      <c r="W20" s="23">
        <v>82505.587</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1847.4694266938</v>
      </c>
      <c r="D22" s="23">
        <v>1848.3917109167801</v>
      </c>
      <c r="E22" s="23">
        <v>5490.1670119253395</v>
      </c>
      <c r="F22" s="23">
        <v>3457.0125210381498</v>
      </c>
      <c r="G22" s="23">
        <v>3255.3207436086304</v>
      </c>
      <c r="H22" s="23">
        <v>3340.5359910383299</v>
      </c>
      <c r="I22" s="23">
        <v>3104.8778945176</v>
      </c>
      <c r="J22" s="23">
        <v>3312.1607198184397</v>
      </c>
      <c r="K22" s="23">
        <v>3096.2812360617204</v>
      </c>
      <c r="L22" s="23">
        <v>3206.7713608128997</v>
      </c>
      <c r="M22" s="23">
        <v>3019.1846627534496</v>
      </c>
      <c r="N22" s="23">
        <v>52169.367160646441</v>
      </c>
      <c r="O22" s="23">
        <v>49443.2008857865</v>
      </c>
      <c r="P22" s="23">
        <v>21135.070716680442</v>
      </c>
      <c r="Q22" s="23">
        <v>45246.969875172799</v>
      </c>
      <c r="R22" s="23">
        <v>25732.464325080698</v>
      </c>
      <c r="S22" s="23">
        <v>40226.287343163996</v>
      </c>
      <c r="T22" s="23">
        <v>46653.351285325996</v>
      </c>
      <c r="U22" s="23">
        <v>41492.298709357405</v>
      </c>
      <c r="V22" s="23">
        <v>42327.395170378601</v>
      </c>
      <c r="W22" s="23">
        <v>43746.633108900001</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4.8333027499999903E-4</v>
      </c>
      <c r="D24" s="23">
        <v>8.5158094826799999</v>
      </c>
      <c r="E24" s="23">
        <v>367.46558442539492</v>
      </c>
      <c r="F24" s="23">
        <v>1559.4484789242399</v>
      </c>
      <c r="G24" s="23">
        <v>712.62975854915999</v>
      </c>
      <c r="H24" s="23">
        <v>690.18378784105005</v>
      </c>
      <c r="I24" s="23">
        <v>536.14455941151607</v>
      </c>
      <c r="J24" s="23">
        <v>1403.958533808765</v>
      </c>
      <c r="K24" s="23">
        <v>1445.2922585551598</v>
      </c>
      <c r="L24" s="23">
        <v>731.61601360216991</v>
      </c>
      <c r="M24" s="23">
        <v>1384.2102621357401</v>
      </c>
      <c r="N24" s="23">
        <v>5620.0607785609</v>
      </c>
      <c r="O24" s="23">
        <v>2012.7594371804203</v>
      </c>
      <c r="P24" s="23">
        <v>1083.67895791506</v>
      </c>
      <c r="Q24" s="23">
        <v>8895.9212080981906</v>
      </c>
      <c r="R24" s="23">
        <v>5439.4415950000002</v>
      </c>
      <c r="S24" s="23">
        <v>9838.1669999999995</v>
      </c>
      <c r="T24" s="23">
        <v>3556.70046685955</v>
      </c>
      <c r="U24" s="23">
        <v>14458.995640000001</v>
      </c>
      <c r="V24" s="23">
        <v>22328.994746</v>
      </c>
      <c r="W24" s="23">
        <v>17656.853749999998</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0</v>
      </c>
      <c r="D26" s="23">
        <v>0</v>
      </c>
      <c r="E26" s="23">
        <v>0</v>
      </c>
      <c r="F26" s="23">
        <v>0</v>
      </c>
      <c r="G26" s="23">
        <v>0</v>
      </c>
      <c r="H26" s="23">
        <v>0</v>
      </c>
      <c r="I26" s="23">
        <v>0</v>
      </c>
      <c r="J26" s="23">
        <v>0</v>
      </c>
      <c r="K26" s="23">
        <v>0</v>
      </c>
      <c r="L26" s="23">
        <v>0</v>
      </c>
      <c r="M26" s="23">
        <v>0</v>
      </c>
      <c r="N26" s="23">
        <v>0</v>
      </c>
      <c r="O26" s="23">
        <v>0</v>
      </c>
      <c r="P26" s="23">
        <v>0</v>
      </c>
      <c r="Q26" s="23">
        <v>0</v>
      </c>
      <c r="R26" s="23">
        <v>0</v>
      </c>
      <c r="S26" s="23">
        <v>0</v>
      </c>
      <c r="T26" s="23">
        <v>0</v>
      </c>
      <c r="U26" s="23">
        <v>0</v>
      </c>
      <c r="V26" s="23">
        <v>0</v>
      </c>
      <c r="W26" s="23">
        <v>0</v>
      </c>
    </row>
    <row r="27" spans="1:23">
      <c r="A27" s="27" t="s">
        <v>119</v>
      </c>
      <c r="B27" s="27" t="s">
        <v>64</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row>
    <row r="28" spans="1:23">
      <c r="A28" s="27" t="s">
        <v>119</v>
      </c>
      <c r="B28" s="27" t="s">
        <v>32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row>
    <row r="29" spans="1:23">
      <c r="A29" s="27" t="s">
        <v>119</v>
      </c>
      <c r="B29" s="27" t="s">
        <v>69</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859542.93911002402</v>
      </c>
      <c r="D31" s="28">
        <v>739992.81552039948</v>
      </c>
      <c r="E31" s="28">
        <v>760312.8865963507</v>
      </c>
      <c r="F31" s="28">
        <v>763480.75285996241</v>
      </c>
      <c r="G31" s="28">
        <v>648030.42979628919</v>
      </c>
      <c r="H31" s="28">
        <v>588273.38421397842</v>
      </c>
      <c r="I31" s="28">
        <v>585668.71908777102</v>
      </c>
      <c r="J31" s="28">
        <v>604889.71924623125</v>
      </c>
      <c r="K31" s="28">
        <v>583169.49660484493</v>
      </c>
      <c r="L31" s="28">
        <v>594992.70260550699</v>
      </c>
      <c r="M31" s="28">
        <v>590978.81151952944</v>
      </c>
      <c r="N31" s="28">
        <v>382507.69303920731</v>
      </c>
      <c r="O31" s="28">
        <v>372090.03552296688</v>
      </c>
      <c r="P31" s="28">
        <v>335243.0464745955</v>
      </c>
      <c r="Q31" s="28">
        <v>180322.19258327098</v>
      </c>
      <c r="R31" s="28">
        <v>151877.29392008073</v>
      </c>
      <c r="S31" s="28">
        <v>164538.41184316398</v>
      </c>
      <c r="T31" s="28">
        <v>156488.39175218556</v>
      </c>
      <c r="U31" s="28">
        <v>148820.27014935741</v>
      </c>
      <c r="V31" s="28">
        <v>151514.80031637862</v>
      </c>
      <c r="W31" s="28">
        <v>143909.0738589</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790964.17610000016</v>
      </c>
      <c r="D34" s="23">
        <v>752445.46100000001</v>
      </c>
      <c r="E34" s="23">
        <v>746390.00660000008</v>
      </c>
      <c r="F34" s="23">
        <v>691718.59519999998</v>
      </c>
      <c r="G34" s="23">
        <v>667074.08921234682</v>
      </c>
      <c r="H34" s="23">
        <v>613813.92075123894</v>
      </c>
      <c r="I34" s="23">
        <v>537010.223460751</v>
      </c>
      <c r="J34" s="23">
        <v>484396.92805470596</v>
      </c>
      <c r="K34" s="23">
        <v>448381.87346391391</v>
      </c>
      <c r="L34" s="23">
        <v>432125.99277209101</v>
      </c>
      <c r="M34" s="23">
        <v>405429.30254733801</v>
      </c>
      <c r="N34" s="23">
        <v>395373.90534165158</v>
      </c>
      <c r="O34" s="23">
        <v>387161.7758036782</v>
      </c>
      <c r="P34" s="23">
        <v>364331.74604955502</v>
      </c>
      <c r="Q34" s="23">
        <v>286806.31952000002</v>
      </c>
      <c r="R34" s="23">
        <v>233796.03870000003</v>
      </c>
      <c r="S34" s="23">
        <v>159796.82406000001</v>
      </c>
      <c r="T34" s="23">
        <v>157262.77664000003</v>
      </c>
      <c r="U34" s="23">
        <v>142793.84934000002</v>
      </c>
      <c r="V34" s="23">
        <v>134798.84144999998</v>
      </c>
      <c r="W34" s="23">
        <v>111647.81417464327</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65240.946111020865</v>
      </c>
      <c r="D36" s="23">
        <v>62039.409721474964</v>
      </c>
      <c r="E36" s="23">
        <v>64816.435724451461</v>
      </c>
      <c r="F36" s="23">
        <v>10780.111027082999</v>
      </c>
      <c r="G36" s="23">
        <v>10395.6811614526</v>
      </c>
      <c r="H36" s="23">
        <v>10077.456094248799</v>
      </c>
      <c r="I36" s="23">
        <v>9517.3475146771598</v>
      </c>
      <c r="J36" s="23">
        <v>10228.172556391459</v>
      </c>
      <c r="K36" s="23">
        <v>8820.8264364424613</v>
      </c>
      <c r="L36" s="23">
        <v>15069.609072116582</v>
      </c>
      <c r="M36" s="23">
        <v>20777.503352517633</v>
      </c>
      <c r="N36" s="23">
        <v>61400.198788654045</v>
      </c>
      <c r="O36" s="23">
        <v>59303.106807857403</v>
      </c>
      <c r="P36" s="23">
        <v>30360.931317965773</v>
      </c>
      <c r="Q36" s="23">
        <v>76271.065812587549</v>
      </c>
      <c r="R36" s="23">
        <v>37526.295854486532</v>
      </c>
      <c r="S36" s="23">
        <v>57948.769632571799</v>
      </c>
      <c r="T36" s="23">
        <v>56006.906541117794</v>
      </c>
      <c r="U36" s="23">
        <v>44018.808451108562</v>
      </c>
      <c r="V36" s="23">
        <v>48605.511393105</v>
      </c>
      <c r="W36" s="23">
        <v>47341.270422675458</v>
      </c>
    </row>
    <row r="37" spans="1:23">
      <c r="A37" s="27" t="s">
        <v>120</v>
      </c>
      <c r="B37" s="27" t="s">
        <v>28</v>
      </c>
      <c r="C37" s="23">
        <v>1848.7531000000001</v>
      </c>
      <c r="D37" s="23">
        <v>1770.8688</v>
      </c>
      <c r="E37" s="23">
        <v>3315.1707999999999</v>
      </c>
      <c r="F37" s="23">
        <v>3106.4397999999997</v>
      </c>
      <c r="G37" s="23">
        <v>2918.3687999999997</v>
      </c>
      <c r="H37" s="23">
        <v>2766.2967999999996</v>
      </c>
      <c r="I37" s="23">
        <v>2597.7972</v>
      </c>
      <c r="J37" s="23">
        <v>2446.8454999999999</v>
      </c>
      <c r="K37" s="23">
        <v>2320.2694999999999</v>
      </c>
      <c r="L37" s="23">
        <v>3685.9097999999999</v>
      </c>
      <c r="M37" s="23">
        <v>4731.9480000000003</v>
      </c>
      <c r="N37" s="23">
        <v>7958.1289999999999</v>
      </c>
      <c r="O37" s="23">
        <v>7347.8225000000002</v>
      </c>
      <c r="P37" s="23">
        <v>5508.6719999999996</v>
      </c>
      <c r="Q37" s="23">
        <v>7671.6345000000001</v>
      </c>
      <c r="R37" s="23">
        <v>5975.451</v>
      </c>
      <c r="S37" s="23">
        <v>7002.9260000000004</v>
      </c>
      <c r="T37" s="23">
        <v>5433.0235000000002</v>
      </c>
      <c r="U37" s="23">
        <v>4638.1885000000002</v>
      </c>
      <c r="V37" s="23">
        <v>4770.8855000000003</v>
      </c>
      <c r="W37" s="23">
        <v>5255.5940000000001</v>
      </c>
    </row>
    <row r="38" spans="1:23">
      <c r="A38" s="27" t="s">
        <v>120</v>
      </c>
      <c r="B38" s="27" t="s">
        <v>62</v>
      </c>
      <c r="C38" s="23">
        <v>7.3094073200000002E-4</v>
      </c>
      <c r="D38" s="23">
        <v>7.1803295700000004E-4</v>
      </c>
      <c r="E38" s="23">
        <v>7.240929150000001E-4</v>
      </c>
      <c r="F38" s="23">
        <v>178.396718627734</v>
      </c>
      <c r="G38" s="23">
        <v>374.95149090425605</v>
      </c>
      <c r="H38" s="23">
        <v>528.158912877479</v>
      </c>
      <c r="I38" s="23">
        <v>478.461793687934</v>
      </c>
      <c r="J38" s="23">
        <v>1231.8728969070432</v>
      </c>
      <c r="K38" s="23">
        <v>136.33669116798001</v>
      </c>
      <c r="L38" s="23">
        <v>315.75299523571005</v>
      </c>
      <c r="M38" s="23">
        <v>660.38024238173011</v>
      </c>
      <c r="N38" s="23">
        <v>2415.5421140492685</v>
      </c>
      <c r="O38" s="23">
        <v>1359.5044290611897</v>
      </c>
      <c r="P38" s="23">
        <v>477.57371966316003</v>
      </c>
      <c r="Q38" s="23">
        <v>6127.6195486855504</v>
      </c>
      <c r="R38" s="23">
        <v>4383.9594194844303</v>
      </c>
      <c r="S38" s="23">
        <v>9420.0467986348995</v>
      </c>
      <c r="T38" s="23">
        <v>3899.3324259316901</v>
      </c>
      <c r="U38" s="23">
        <v>12601.172111778882</v>
      </c>
      <c r="V38" s="23">
        <v>14383.99563502702</v>
      </c>
      <c r="W38" s="23">
        <v>13486.91680225337</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0</v>
      </c>
      <c r="D40" s="23">
        <v>0</v>
      </c>
      <c r="E40" s="23">
        <v>0</v>
      </c>
      <c r="F40" s="23">
        <v>0</v>
      </c>
      <c r="G40" s="23">
        <v>0</v>
      </c>
      <c r="H40" s="23">
        <v>0</v>
      </c>
      <c r="I40" s="23">
        <v>0</v>
      </c>
      <c r="J40" s="23">
        <v>0</v>
      </c>
      <c r="K40" s="23">
        <v>0</v>
      </c>
      <c r="L40" s="23">
        <v>0</v>
      </c>
      <c r="M40" s="23">
        <v>0</v>
      </c>
      <c r="N40" s="23">
        <v>0</v>
      </c>
      <c r="O40" s="23">
        <v>0</v>
      </c>
      <c r="P40" s="23">
        <v>0</v>
      </c>
      <c r="Q40" s="23">
        <v>0</v>
      </c>
      <c r="R40" s="23">
        <v>0</v>
      </c>
      <c r="S40" s="23">
        <v>0</v>
      </c>
      <c r="T40" s="23">
        <v>0</v>
      </c>
      <c r="U40" s="23">
        <v>0</v>
      </c>
      <c r="V40" s="23">
        <v>0</v>
      </c>
      <c r="W40" s="23">
        <v>0</v>
      </c>
    </row>
    <row r="41" spans="1:23">
      <c r="A41" s="27" t="s">
        <v>120</v>
      </c>
      <c r="B41" s="27" t="s">
        <v>64</v>
      </c>
      <c r="C41" s="23">
        <v>0</v>
      </c>
      <c r="D41" s="23">
        <v>0</v>
      </c>
      <c r="E41" s="23">
        <v>0</v>
      </c>
      <c r="F41" s="23">
        <v>0</v>
      </c>
      <c r="G41" s="23">
        <v>0</v>
      </c>
      <c r="H41" s="23">
        <v>0</v>
      </c>
      <c r="I41" s="23">
        <v>0</v>
      </c>
      <c r="J41" s="23">
        <v>0</v>
      </c>
      <c r="K41" s="23">
        <v>0</v>
      </c>
      <c r="L41" s="23">
        <v>0</v>
      </c>
      <c r="M41" s="23">
        <v>0</v>
      </c>
      <c r="N41" s="23">
        <v>0</v>
      </c>
      <c r="O41" s="23">
        <v>0</v>
      </c>
      <c r="P41" s="23">
        <v>0</v>
      </c>
      <c r="Q41" s="23">
        <v>0</v>
      </c>
      <c r="R41" s="23">
        <v>0</v>
      </c>
      <c r="S41" s="23">
        <v>0</v>
      </c>
      <c r="T41" s="23">
        <v>0</v>
      </c>
      <c r="U41" s="23">
        <v>0</v>
      </c>
      <c r="V41" s="23">
        <v>0</v>
      </c>
      <c r="W41" s="23">
        <v>0</v>
      </c>
    </row>
    <row r="42" spans="1:23">
      <c r="A42" s="27" t="s">
        <v>120</v>
      </c>
      <c r="B42" s="27" t="s">
        <v>32</v>
      </c>
      <c r="C42" s="23">
        <v>0</v>
      </c>
      <c r="D42" s="23">
        <v>0</v>
      </c>
      <c r="E42" s="23">
        <v>0</v>
      </c>
      <c r="F42" s="23">
        <v>0</v>
      </c>
      <c r="G42" s="23">
        <v>0</v>
      </c>
      <c r="H42" s="23">
        <v>0</v>
      </c>
      <c r="I42" s="23">
        <v>0</v>
      </c>
      <c r="J42" s="23">
        <v>0</v>
      </c>
      <c r="K42" s="23">
        <v>0</v>
      </c>
      <c r="L42" s="23">
        <v>0</v>
      </c>
      <c r="M42" s="23">
        <v>0</v>
      </c>
      <c r="N42" s="23">
        <v>0</v>
      </c>
      <c r="O42" s="23">
        <v>0</v>
      </c>
      <c r="P42" s="23">
        <v>0</v>
      </c>
      <c r="Q42" s="23">
        <v>0</v>
      </c>
      <c r="R42" s="23">
        <v>0</v>
      </c>
      <c r="S42" s="23">
        <v>0</v>
      </c>
      <c r="T42" s="23">
        <v>0</v>
      </c>
      <c r="U42" s="23">
        <v>0</v>
      </c>
      <c r="V42" s="23">
        <v>0</v>
      </c>
      <c r="W42" s="23">
        <v>0</v>
      </c>
    </row>
    <row r="43" spans="1:23">
      <c r="A43" s="27" t="s">
        <v>120</v>
      </c>
      <c r="B43" s="27" t="s">
        <v>69</v>
      </c>
      <c r="C43" s="23">
        <v>0</v>
      </c>
      <c r="D43" s="23">
        <v>0</v>
      </c>
      <c r="E43" s="23">
        <v>0</v>
      </c>
      <c r="F43" s="23">
        <v>0</v>
      </c>
      <c r="G43" s="23">
        <v>0</v>
      </c>
      <c r="H43" s="23">
        <v>0</v>
      </c>
      <c r="I43" s="23">
        <v>0</v>
      </c>
      <c r="J43" s="23">
        <v>0</v>
      </c>
      <c r="K43" s="23">
        <v>0</v>
      </c>
      <c r="L43" s="23">
        <v>0</v>
      </c>
      <c r="M43" s="23">
        <v>0</v>
      </c>
      <c r="N43" s="23">
        <v>0</v>
      </c>
      <c r="O43" s="23">
        <v>0</v>
      </c>
      <c r="P43" s="23">
        <v>0</v>
      </c>
      <c r="Q43" s="23">
        <v>0</v>
      </c>
      <c r="R43" s="23">
        <v>0</v>
      </c>
      <c r="S43" s="23">
        <v>0</v>
      </c>
      <c r="T43" s="23">
        <v>0</v>
      </c>
      <c r="U43" s="23">
        <v>0</v>
      </c>
      <c r="V43" s="23">
        <v>0</v>
      </c>
      <c r="W43" s="23">
        <v>0</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858053.87604196172</v>
      </c>
      <c r="D45" s="28">
        <v>816255.74023950798</v>
      </c>
      <c r="E45" s="28">
        <v>814521.61384854442</v>
      </c>
      <c r="F45" s="28">
        <v>705783.54274571082</v>
      </c>
      <c r="G45" s="28">
        <v>680763.09066470363</v>
      </c>
      <c r="H45" s="28">
        <v>627185.83255836519</v>
      </c>
      <c r="I45" s="28">
        <v>549603.82996911614</v>
      </c>
      <c r="J45" s="28">
        <v>498303.81900800444</v>
      </c>
      <c r="K45" s="28">
        <v>459659.30609152431</v>
      </c>
      <c r="L45" s="28">
        <v>451197.26463944337</v>
      </c>
      <c r="M45" s="28">
        <v>431599.13414223731</v>
      </c>
      <c r="N45" s="28">
        <v>467147.77524435491</v>
      </c>
      <c r="O45" s="28">
        <v>455172.20954059681</v>
      </c>
      <c r="P45" s="28">
        <v>400678.92308718397</v>
      </c>
      <c r="Q45" s="28">
        <v>376876.63938127313</v>
      </c>
      <c r="R45" s="28">
        <v>281681.74497397098</v>
      </c>
      <c r="S45" s="28">
        <v>234168.5664912067</v>
      </c>
      <c r="T45" s="28">
        <v>222602.03910704952</v>
      </c>
      <c r="U45" s="28">
        <v>204052.01840288745</v>
      </c>
      <c r="V45" s="28">
        <v>202559.23397813199</v>
      </c>
      <c r="W45" s="28">
        <v>177731.59539957211</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217534.11995000002</v>
      </c>
      <c r="D49" s="23">
        <v>200975.12878999999</v>
      </c>
      <c r="E49" s="23">
        <v>195955.88616999998</v>
      </c>
      <c r="F49" s="23">
        <v>173295.6691</v>
      </c>
      <c r="G49" s="23">
        <v>162297.6489</v>
      </c>
      <c r="H49" s="23">
        <v>151191.76678399998</v>
      </c>
      <c r="I49" s="23">
        <v>147527.12932000001</v>
      </c>
      <c r="J49" s="23">
        <v>136483.27770999997</v>
      </c>
      <c r="K49" s="23">
        <v>127510.22806000001</v>
      </c>
      <c r="L49" s="23">
        <v>114454.64559</v>
      </c>
      <c r="M49" s="23">
        <v>99722.413799999995</v>
      </c>
      <c r="N49" s="23">
        <v>84327.75301</v>
      </c>
      <c r="O49" s="23">
        <v>78089.434259999995</v>
      </c>
      <c r="P49" s="23">
        <v>73966.869630000001</v>
      </c>
      <c r="Q49" s="23">
        <v>68101.626310000007</v>
      </c>
      <c r="R49" s="23">
        <v>65833.061450000008</v>
      </c>
      <c r="S49" s="23">
        <v>57145.799279999992</v>
      </c>
      <c r="T49" s="23">
        <v>56558.754700000005</v>
      </c>
      <c r="U49" s="23">
        <v>50648.859370000006</v>
      </c>
      <c r="V49" s="23">
        <v>49042.313840000003</v>
      </c>
      <c r="W49" s="23">
        <v>47082.661929999995</v>
      </c>
    </row>
    <row r="50" spans="1:23">
      <c r="A50" s="27" t="s">
        <v>121</v>
      </c>
      <c r="B50" s="27" t="s">
        <v>18</v>
      </c>
      <c r="C50" s="23">
        <v>2.6307794E-4</v>
      </c>
      <c r="D50" s="23">
        <v>2.6102020000000001E-4</v>
      </c>
      <c r="E50" s="23">
        <v>2.6890247999999999E-4</v>
      </c>
      <c r="F50" s="23">
        <v>3.1501903999999999E-4</v>
      </c>
      <c r="G50" s="23">
        <v>3.142156E-4</v>
      </c>
      <c r="H50" s="23">
        <v>3.2525220000000001E-4</v>
      </c>
      <c r="I50" s="23">
        <v>3.1993818000000001E-4</v>
      </c>
      <c r="J50" s="23">
        <v>3.3633046999999999E-4</v>
      </c>
      <c r="K50" s="23">
        <v>3.7787526999999996E-4</v>
      </c>
      <c r="L50" s="23">
        <v>5.9414374999999992E-4</v>
      </c>
      <c r="M50" s="23">
        <v>6.4428716999999998E-4</v>
      </c>
      <c r="N50" s="23">
        <v>9.3695515E-4</v>
      </c>
      <c r="O50" s="23">
        <v>8.8487046999999991E-4</v>
      </c>
      <c r="P50" s="23">
        <v>7.9419959999999998E-4</v>
      </c>
      <c r="Q50" s="23">
        <v>9.0285530000000004E-4</v>
      </c>
      <c r="R50" s="23">
        <v>8.1605684999999997E-4</v>
      </c>
      <c r="S50" s="23">
        <v>1.0478038E-3</v>
      </c>
      <c r="T50" s="23">
        <v>9.9482140000000004E-4</v>
      </c>
      <c r="U50" s="23">
        <v>1.1381424999999902E-3</v>
      </c>
      <c r="V50" s="23">
        <v>1.0897737999999999E-3</v>
      </c>
      <c r="W50" s="23">
        <v>1.0290349000000002E-3</v>
      </c>
    </row>
    <row r="51" spans="1:23">
      <c r="A51" s="27" t="s">
        <v>121</v>
      </c>
      <c r="B51" s="27" t="s">
        <v>28</v>
      </c>
      <c r="C51" s="23">
        <v>608.78869999999995</v>
      </c>
      <c r="D51" s="23">
        <v>664.80543999999998</v>
      </c>
      <c r="E51" s="23">
        <v>883.67</v>
      </c>
      <c r="F51" s="23">
        <v>1.8091911E-4</v>
      </c>
      <c r="G51" s="23">
        <v>1.7276818999999998E-4</v>
      </c>
      <c r="H51" s="23">
        <v>1.7278771000000002E-4</v>
      </c>
      <c r="I51" s="23">
        <v>1.6957678E-4</v>
      </c>
      <c r="J51" s="23">
        <v>1.9468837999999999E-4</v>
      </c>
      <c r="K51" s="23">
        <v>1.9033472000000001E-4</v>
      </c>
      <c r="L51" s="23">
        <v>2.9383585000000001E-4</v>
      </c>
      <c r="M51" s="23">
        <v>2.5653337999999998E-4</v>
      </c>
      <c r="N51" s="23">
        <v>4.3344396E-4</v>
      </c>
      <c r="O51" s="23">
        <v>3.8832630000000003E-4</v>
      </c>
      <c r="P51" s="23">
        <v>3.2442086999999995E-4</v>
      </c>
      <c r="Q51" s="23">
        <v>4.8674834000000001E-4</v>
      </c>
      <c r="R51" s="23">
        <v>4.2493313999999999E-4</v>
      </c>
      <c r="S51" s="23">
        <v>6.1842329999999999E-4</v>
      </c>
      <c r="T51" s="23">
        <v>4.3343237000000002E-4</v>
      </c>
      <c r="U51" s="23">
        <v>0</v>
      </c>
      <c r="V51" s="23">
        <v>0</v>
      </c>
      <c r="W51" s="23">
        <v>0</v>
      </c>
    </row>
    <row r="52" spans="1:23">
      <c r="A52" s="27" t="s">
        <v>121</v>
      </c>
      <c r="B52" s="27" t="s">
        <v>62</v>
      </c>
      <c r="C52" s="23">
        <v>729.51726263047999</v>
      </c>
      <c r="D52" s="23">
        <v>587.12939467100591</v>
      </c>
      <c r="E52" s="23">
        <v>1619.6792174010659</v>
      </c>
      <c r="F52" s="23">
        <v>799.87493951454007</v>
      </c>
      <c r="G52" s="23">
        <v>764.70228650224408</v>
      </c>
      <c r="H52" s="23">
        <v>1632.3223619903802</v>
      </c>
      <c r="I52" s="23">
        <v>652.75409294010001</v>
      </c>
      <c r="J52" s="23">
        <v>1902.8133224356498</v>
      </c>
      <c r="K52" s="23">
        <v>783.68674713363998</v>
      </c>
      <c r="L52" s="23">
        <v>7985.3337341022097</v>
      </c>
      <c r="M52" s="23">
        <v>4444.3429047701202</v>
      </c>
      <c r="N52" s="23">
        <v>7532.2996855509609</v>
      </c>
      <c r="O52" s="23">
        <v>4373.1111267564002</v>
      </c>
      <c r="P52" s="23">
        <v>3748.3570220599499</v>
      </c>
      <c r="Q52" s="23">
        <v>7433.6552081174996</v>
      </c>
      <c r="R52" s="23">
        <v>5753.5417361898108</v>
      </c>
      <c r="S52" s="23">
        <v>11859.081169298979</v>
      </c>
      <c r="T52" s="23">
        <v>4666.5145093378105</v>
      </c>
      <c r="U52" s="23">
        <v>9407.0897122464412</v>
      </c>
      <c r="V52" s="23">
        <v>14357.043496637139</v>
      </c>
      <c r="W52" s="23">
        <v>11690.584683820971</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0</v>
      </c>
      <c r="D54" s="23">
        <v>0</v>
      </c>
      <c r="E54" s="23">
        <v>0</v>
      </c>
      <c r="F54" s="23">
        <v>0</v>
      </c>
      <c r="G54" s="23">
        <v>0</v>
      </c>
      <c r="H54" s="23">
        <v>0</v>
      </c>
      <c r="I54" s="23">
        <v>0</v>
      </c>
      <c r="J54" s="23">
        <v>0</v>
      </c>
      <c r="K54" s="23">
        <v>0</v>
      </c>
      <c r="L54" s="23">
        <v>0</v>
      </c>
      <c r="M54" s="23">
        <v>0</v>
      </c>
      <c r="N54" s="23">
        <v>0</v>
      </c>
      <c r="O54" s="23">
        <v>0</v>
      </c>
      <c r="P54" s="23">
        <v>0</v>
      </c>
      <c r="Q54" s="23">
        <v>0</v>
      </c>
      <c r="R54" s="23">
        <v>0</v>
      </c>
      <c r="S54" s="23">
        <v>0</v>
      </c>
      <c r="T54" s="23">
        <v>0</v>
      </c>
      <c r="U54" s="23">
        <v>0</v>
      </c>
      <c r="V54" s="23">
        <v>0</v>
      </c>
      <c r="W54" s="23">
        <v>0</v>
      </c>
    </row>
    <row r="55" spans="1:23">
      <c r="A55" s="27" t="s">
        <v>121</v>
      </c>
      <c r="B55" s="27" t="s">
        <v>64</v>
      </c>
      <c r="C55" s="23">
        <v>0</v>
      </c>
      <c r="D55" s="23">
        <v>0</v>
      </c>
      <c r="E55" s="23">
        <v>0</v>
      </c>
      <c r="F55" s="23">
        <v>0</v>
      </c>
      <c r="G55" s="23">
        <v>0</v>
      </c>
      <c r="H55" s="23">
        <v>0</v>
      </c>
      <c r="I55" s="23">
        <v>0</v>
      </c>
      <c r="J55" s="23">
        <v>0</v>
      </c>
      <c r="K55" s="23">
        <v>0</v>
      </c>
      <c r="L55" s="23">
        <v>0</v>
      </c>
      <c r="M55" s="23">
        <v>0</v>
      </c>
      <c r="N55" s="23">
        <v>0</v>
      </c>
      <c r="O55" s="23">
        <v>0</v>
      </c>
      <c r="P55" s="23">
        <v>0</v>
      </c>
      <c r="Q55" s="23">
        <v>0</v>
      </c>
      <c r="R55" s="23">
        <v>0</v>
      </c>
      <c r="S55" s="23">
        <v>0</v>
      </c>
      <c r="T55" s="23">
        <v>0</v>
      </c>
      <c r="U55" s="23">
        <v>0</v>
      </c>
      <c r="V55" s="23">
        <v>0</v>
      </c>
      <c r="W55" s="23">
        <v>0</v>
      </c>
    </row>
    <row r="56" spans="1:23">
      <c r="A56" s="27" t="s">
        <v>121</v>
      </c>
      <c r="B56" s="27" t="s">
        <v>32</v>
      </c>
      <c r="C56" s="23">
        <v>0</v>
      </c>
      <c r="D56" s="23">
        <v>0</v>
      </c>
      <c r="E56" s="23">
        <v>0</v>
      </c>
      <c r="F56" s="23">
        <v>0</v>
      </c>
      <c r="G56" s="23">
        <v>0</v>
      </c>
      <c r="H56" s="23">
        <v>0</v>
      </c>
      <c r="I56" s="23">
        <v>0</v>
      </c>
      <c r="J56" s="23">
        <v>0</v>
      </c>
      <c r="K56" s="23">
        <v>0</v>
      </c>
      <c r="L56" s="23">
        <v>0</v>
      </c>
      <c r="M56" s="23">
        <v>0</v>
      </c>
      <c r="N56" s="23">
        <v>0</v>
      </c>
      <c r="O56" s="23">
        <v>0</v>
      </c>
      <c r="P56" s="23">
        <v>0</v>
      </c>
      <c r="Q56" s="23">
        <v>0</v>
      </c>
      <c r="R56" s="23">
        <v>0</v>
      </c>
      <c r="S56" s="23">
        <v>0</v>
      </c>
      <c r="T56" s="23">
        <v>0</v>
      </c>
      <c r="U56" s="23">
        <v>0</v>
      </c>
      <c r="V56" s="23">
        <v>0</v>
      </c>
      <c r="W56" s="23">
        <v>0</v>
      </c>
    </row>
    <row r="57" spans="1:23">
      <c r="A57" s="27" t="s">
        <v>121</v>
      </c>
      <c r="B57" s="27" t="s">
        <v>69</v>
      </c>
      <c r="C57" s="23">
        <v>0</v>
      </c>
      <c r="D57" s="23">
        <v>0</v>
      </c>
      <c r="E57" s="23">
        <v>0</v>
      </c>
      <c r="F57" s="23">
        <v>0</v>
      </c>
      <c r="G57" s="23">
        <v>0</v>
      </c>
      <c r="H57" s="23">
        <v>0</v>
      </c>
      <c r="I57" s="23">
        <v>0</v>
      </c>
      <c r="J57" s="23">
        <v>0</v>
      </c>
      <c r="K57" s="23">
        <v>0</v>
      </c>
      <c r="L57" s="23">
        <v>0</v>
      </c>
      <c r="M57" s="23">
        <v>0</v>
      </c>
      <c r="N57" s="23">
        <v>0</v>
      </c>
      <c r="O57" s="23">
        <v>0</v>
      </c>
      <c r="P57" s="23">
        <v>0</v>
      </c>
      <c r="Q57" s="23">
        <v>0</v>
      </c>
      <c r="R57" s="23">
        <v>0</v>
      </c>
      <c r="S57" s="23">
        <v>0</v>
      </c>
      <c r="T57" s="23">
        <v>0</v>
      </c>
      <c r="U57" s="23">
        <v>0</v>
      </c>
      <c r="V57" s="23">
        <v>0</v>
      </c>
      <c r="W57" s="23">
        <v>0</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218872.42617570845</v>
      </c>
      <c r="D59" s="28">
        <v>202227.0638856912</v>
      </c>
      <c r="E59" s="28">
        <v>198459.23565630356</v>
      </c>
      <c r="F59" s="28">
        <v>174095.54453545267</v>
      </c>
      <c r="G59" s="28">
        <v>163062.35167348603</v>
      </c>
      <c r="H59" s="28">
        <v>152824.08964403026</v>
      </c>
      <c r="I59" s="28">
        <v>148179.88390245507</v>
      </c>
      <c r="J59" s="28">
        <v>138386.09156345448</v>
      </c>
      <c r="K59" s="28">
        <v>128293.91537534364</v>
      </c>
      <c r="L59" s="28">
        <v>122439.98021208182</v>
      </c>
      <c r="M59" s="28">
        <v>104166.75760559067</v>
      </c>
      <c r="N59" s="28">
        <v>91860.054065950069</v>
      </c>
      <c r="O59" s="28">
        <v>82462.546659953165</v>
      </c>
      <c r="P59" s="28">
        <v>77715.227770680416</v>
      </c>
      <c r="Q59" s="28">
        <v>75535.28290772115</v>
      </c>
      <c r="R59" s="28">
        <v>71586.604427179816</v>
      </c>
      <c r="S59" s="28">
        <v>69004.882115526067</v>
      </c>
      <c r="T59" s="28">
        <v>61225.27063759158</v>
      </c>
      <c r="U59" s="28">
        <v>60055.950220388942</v>
      </c>
      <c r="V59" s="28">
        <v>63399.358426410945</v>
      </c>
      <c r="W59" s="28">
        <v>58773.247642855866</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64126.302276508184</v>
      </c>
      <c r="D64" s="23">
        <v>64248.246273940269</v>
      </c>
      <c r="E64" s="23">
        <v>36294.20583157432</v>
      </c>
      <c r="F64" s="23">
        <v>22980.844309761349</v>
      </c>
      <c r="G64" s="23">
        <v>22764.176319410701</v>
      </c>
      <c r="H64" s="23">
        <v>22694.848335101749</v>
      </c>
      <c r="I64" s="23">
        <v>21852.352323867981</v>
      </c>
      <c r="J64" s="23">
        <v>21467.756331741031</v>
      </c>
      <c r="K64" s="23">
        <v>20836.652344424198</v>
      </c>
      <c r="L64" s="23">
        <v>20422.176413344652</v>
      </c>
      <c r="M64" s="23">
        <v>19957.33844489908</v>
      </c>
      <c r="N64" s="23">
        <v>48825.684667110443</v>
      </c>
      <c r="O64" s="23">
        <v>44503.576633230448</v>
      </c>
      <c r="P64" s="23">
        <v>33219.9545782184</v>
      </c>
      <c r="Q64" s="23">
        <v>39848.248722419798</v>
      </c>
      <c r="R64" s="23">
        <v>28751.606773061398</v>
      </c>
      <c r="S64" s="23">
        <v>7.7215550000000002E-4</v>
      </c>
      <c r="T64" s="23">
        <v>7.3008454E-4</v>
      </c>
      <c r="U64" s="23">
        <v>7.9583190000000008E-4</v>
      </c>
      <c r="V64" s="23">
        <v>7.5842650000000004E-4</v>
      </c>
      <c r="W64" s="23">
        <v>8.3228830000000003E-4</v>
      </c>
    </row>
    <row r="65" spans="1:23">
      <c r="A65" s="27" t="s">
        <v>122</v>
      </c>
      <c r="B65" s="27" t="s">
        <v>28</v>
      </c>
      <c r="C65" s="23">
        <v>89001.297000000006</v>
      </c>
      <c r="D65" s="23">
        <v>70394.498999999996</v>
      </c>
      <c r="E65" s="23">
        <v>64338.057999999997</v>
      </c>
      <c r="F65" s="23">
        <v>1.8594489999999999E-4</v>
      </c>
      <c r="G65" s="23">
        <v>1.9066411E-4</v>
      </c>
      <c r="H65" s="23">
        <v>1.9652379E-4</v>
      </c>
      <c r="I65" s="23">
        <v>1.7222656E-4</v>
      </c>
      <c r="J65" s="23">
        <v>2.1369468E-4</v>
      </c>
      <c r="K65" s="23">
        <v>1.9737685999999998E-4</v>
      </c>
      <c r="L65" s="23">
        <v>2.6285288E-4</v>
      </c>
      <c r="M65" s="23">
        <v>2.4523460999999999E-4</v>
      </c>
      <c r="N65" s="23">
        <v>4.0269527000000001E-4</v>
      </c>
      <c r="O65" s="23">
        <v>3.2806071999999997E-4</v>
      </c>
      <c r="P65" s="23">
        <v>3.3441269999999999E-4</v>
      </c>
      <c r="Q65" s="23">
        <v>0</v>
      </c>
      <c r="R65" s="23">
        <v>0</v>
      </c>
      <c r="S65" s="23">
        <v>0</v>
      </c>
      <c r="T65" s="23">
        <v>0</v>
      </c>
      <c r="U65" s="23">
        <v>0</v>
      </c>
      <c r="V65" s="23">
        <v>0</v>
      </c>
      <c r="W65" s="23">
        <v>0</v>
      </c>
    </row>
    <row r="66" spans="1:23">
      <c r="A66" s="27" t="s">
        <v>122</v>
      </c>
      <c r="B66" s="27" t="s">
        <v>62</v>
      </c>
      <c r="C66" s="23">
        <v>2198.9614068667661</v>
      </c>
      <c r="D66" s="23">
        <v>2626.4589059936889</v>
      </c>
      <c r="E66" s="23">
        <v>5761.6941720998384</v>
      </c>
      <c r="F66" s="23">
        <v>1310.1037417848452</v>
      </c>
      <c r="G66" s="23">
        <v>1171.9784774143002</v>
      </c>
      <c r="H66" s="23">
        <v>1856.4102796109596</v>
      </c>
      <c r="I66" s="23">
        <v>1189.7040975837351</v>
      </c>
      <c r="J66" s="23">
        <v>2532.847141866745</v>
      </c>
      <c r="K66" s="23">
        <v>1437.1140905917798</v>
      </c>
      <c r="L66" s="23">
        <v>2723.6737814092448</v>
      </c>
      <c r="M66" s="23">
        <v>1853.6072986143101</v>
      </c>
      <c r="N66" s="23">
        <v>10840.225833756629</v>
      </c>
      <c r="O66" s="23">
        <v>6617.8109519323798</v>
      </c>
      <c r="P66" s="23">
        <v>6551.20092735669</v>
      </c>
      <c r="Q66" s="23">
        <v>10196.954795911068</v>
      </c>
      <c r="R66" s="23">
        <v>7307.3469848765999</v>
      </c>
      <c r="S66" s="23">
        <v>17382.52034260763</v>
      </c>
      <c r="T66" s="23">
        <v>15832.04443682829</v>
      </c>
      <c r="U66" s="23">
        <v>17242.656868364498</v>
      </c>
      <c r="V66" s="23">
        <v>21654.920452945833</v>
      </c>
      <c r="W66" s="23">
        <v>17541.089747933416</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0</v>
      </c>
      <c r="D68" s="23">
        <v>0</v>
      </c>
      <c r="E68" s="23">
        <v>0</v>
      </c>
      <c r="F68" s="23">
        <v>0</v>
      </c>
      <c r="G68" s="23">
        <v>0</v>
      </c>
      <c r="H68" s="23">
        <v>0</v>
      </c>
      <c r="I68" s="23">
        <v>0</v>
      </c>
      <c r="J68" s="23">
        <v>0</v>
      </c>
      <c r="K68" s="23">
        <v>0</v>
      </c>
      <c r="L68" s="23">
        <v>0</v>
      </c>
      <c r="M68" s="23">
        <v>0</v>
      </c>
      <c r="N68" s="23">
        <v>0</v>
      </c>
      <c r="O68" s="23">
        <v>0</v>
      </c>
      <c r="P68" s="23">
        <v>0</v>
      </c>
      <c r="Q68" s="23">
        <v>0</v>
      </c>
      <c r="R68" s="23">
        <v>0</v>
      </c>
      <c r="S68" s="23">
        <v>0</v>
      </c>
      <c r="T68" s="23">
        <v>0</v>
      </c>
      <c r="U68" s="23">
        <v>0</v>
      </c>
      <c r="V68" s="23">
        <v>0</v>
      </c>
      <c r="W68" s="23">
        <v>0</v>
      </c>
    </row>
    <row r="69" spans="1:23">
      <c r="A69" s="27" t="s">
        <v>122</v>
      </c>
      <c r="B69" s="27" t="s">
        <v>64</v>
      </c>
      <c r="C69" s="23">
        <v>0</v>
      </c>
      <c r="D69" s="23">
        <v>0</v>
      </c>
      <c r="E69" s="23">
        <v>0</v>
      </c>
      <c r="F69" s="23">
        <v>0</v>
      </c>
      <c r="G69" s="23">
        <v>0</v>
      </c>
      <c r="H69" s="23">
        <v>0</v>
      </c>
      <c r="I69" s="23">
        <v>0</v>
      </c>
      <c r="J69" s="23">
        <v>0</v>
      </c>
      <c r="K69" s="23">
        <v>0</v>
      </c>
      <c r="L69" s="23">
        <v>0</v>
      </c>
      <c r="M69" s="23">
        <v>0</v>
      </c>
      <c r="N69" s="23">
        <v>0</v>
      </c>
      <c r="O69" s="23">
        <v>0</v>
      </c>
      <c r="P69" s="23">
        <v>0</v>
      </c>
      <c r="Q69" s="23">
        <v>0</v>
      </c>
      <c r="R69" s="23">
        <v>0</v>
      </c>
      <c r="S69" s="23">
        <v>0</v>
      </c>
      <c r="T69" s="23">
        <v>0</v>
      </c>
      <c r="U69" s="23">
        <v>0</v>
      </c>
      <c r="V69" s="23">
        <v>0</v>
      </c>
      <c r="W69" s="23">
        <v>0</v>
      </c>
    </row>
    <row r="70" spans="1:23">
      <c r="A70" s="27" t="s">
        <v>122</v>
      </c>
      <c r="B70" s="27" t="s">
        <v>32</v>
      </c>
      <c r="C70" s="23">
        <v>0</v>
      </c>
      <c r="D70" s="23">
        <v>0</v>
      </c>
      <c r="E70" s="23">
        <v>0</v>
      </c>
      <c r="F70" s="23">
        <v>0</v>
      </c>
      <c r="G70" s="23">
        <v>0</v>
      </c>
      <c r="H70" s="23">
        <v>0</v>
      </c>
      <c r="I70" s="23">
        <v>0</v>
      </c>
      <c r="J70" s="23">
        <v>0</v>
      </c>
      <c r="K70" s="23">
        <v>0</v>
      </c>
      <c r="L70" s="23">
        <v>0</v>
      </c>
      <c r="M70" s="23">
        <v>0</v>
      </c>
      <c r="N70" s="23">
        <v>0</v>
      </c>
      <c r="O70" s="23">
        <v>0</v>
      </c>
      <c r="P70" s="23">
        <v>0</v>
      </c>
      <c r="Q70" s="23">
        <v>0</v>
      </c>
      <c r="R70" s="23">
        <v>0</v>
      </c>
      <c r="S70" s="23">
        <v>0</v>
      </c>
      <c r="T70" s="23">
        <v>0</v>
      </c>
      <c r="U70" s="23">
        <v>0</v>
      </c>
      <c r="V70" s="23">
        <v>0</v>
      </c>
      <c r="W70" s="23">
        <v>0</v>
      </c>
    </row>
    <row r="71" spans="1:23">
      <c r="A71" s="27" t="s">
        <v>122</v>
      </c>
      <c r="B71" s="27" t="s">
        <v>69</v>
      </c>
      <c r="C71" s="23">
        <v>0</v>
      </c>
      <c r="D71" s="23">
        <v>0</v>
      </c>
      <c r="E71" s="23">
        <v>0</v>
      </c>
      <c r="F71" s="23">
        <v>0</v>
      </c>
      <c r="G71" s="23">
        <v>0</v>
      </c>
      <c r="H71" s="23">
        <v>0</v>
      </c>
      <c r="I71" s="23">
        <v>0</v>
      </c>
      <c r="J71" s="23">
        <v>0</v>
      </c>
      <c r="K71" s="23">
        <v>0</v>
      </c>
      <c r="L71" s="23">
        <v>0</v>
      </c>
      <c r="M71" s="23">
        <v>0</v>
      </c>
      <c r="N71" s="23">
        <v>0</v>
      </c>
      <c r="O71" s="23">
        <v>0</v>
      </c>
      <c r="P71" s="23">
        <v>0</v>
      </c>
      <c r="Q71" s="23">
        <v>0</v>
      </c>
      <c r="R71" s="23">
        <v>0</v>
      </c>
      <c r="S71" s="23">
        <v>0</v>
      </c>
      <c r="T71" s="23">
        <v>0</v>
      </c>
      <c r="U71" s="23">
        <v>0</v>
      </c>
      <c r="V71" s="23">
        <v>0</v>
      </c>
      <c r="W71" s="23">
        <v>0</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155326.56068337496</v>
      </c>
      <c r="D73" s="28">
        <v>137269.20417993396</v>
      </c>
      <c r="E73" s="28">
        <v>106393.95800367417</v>
      </c>
      <c r="F73" s="28">
        <v>24290.948237491095</v>
      </c>
      <c r="G73" s="28">
        <v>23936.15498748911</v>
      </c>
      <c r="H73" s="28">
        <v>24551.258811236497</v>
      </c>
      <c r="I73" s="28">
        <v>23042.056593678273</v>
      </c>
      <c r="J73" s="28">
        <v>24000.603687302457</v>
      </c>
      <c r="K73" s="28">
        <v>22273.766632392835</v>
      </c>
      <c r="L73" s="28">
        <v>23145.850457606775</v>
      </c>
      <c r="M73" s="28">
        <v>21810.945988748001</v>
      </c>
      <c r="N73" s="28">
        <v>59665.910903562341</v>
      </c>
      <c r="O73" s="28">
        <v>51121.387913223545</v>
      </c>
      <c r="P73" s="28">
        <v>39771.15583998779</v>
      </c>
      <c r="Q73" s="28">
        <v>50045.203518330862</v>
      </c>
      <c r="R73" s="28">
        <v>36058.953757937998</v>
      </c>
      <c r="S73" s="28">
        <v>17382.521114763131</v>
      </c>
      <c r="T73" s="28">
        <v>15832.045166912829</v>
      </c>
      <c r="U73" s="28">
        <v>17242.657664196398</v>
      </c>
      <c r="V73" s="28">
        <v>21654.921211372333</v>
      </c>
      <c r="W73" s="28">
        <v>17541.090580221717</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4.2841296000000004E-4</v>
      </c>
      <c r="D78" s="23">
        <v>4.0622413000000003E-4</v>
      </c>
      <c r="E78" s="23">
        <v>4.2090391999999999E-4</v>
      </c>
      <c r="F78" s="23">
        <v>3.8775857000000004E-4</v>
      </c>
      <c r="G78" s="23">
        <v>3.5662801999999998E-4</v>
      </c>
      <c r="H78" s="23">
        <v>3.5400658000000004E-4</v>
      </c>
      <c r="I78" s="23">
        <v>3.5445590999999999E-4</v>
      </c>
      <c r="J78" s="23">
        <v>3.5508528000000001E-4</v>
      </c>
      <c r="K78" s="23">
        <v>3.58418329999999E-4</v>
      </c>
      <c r="L78" s="23">
        <v>3.5875345499999998E-4</v>
      </c>
      <c r="M78" s="23">
        <v>3.4758546999999999E-4</v>
      </c>
      <c r="N78" s="23">
        <v>3.4913358999999998E-4</v>
      </c>
      <c r="O78" s="23">
        <v>3.4205807999999996E-4</v>
      </c>
      <c r="P78" s="23">
        <v>3.4034007E-4</v>
      </c>
      <c r="Q78" s="23">
        <v>3.5059581999999899E-4</v>
      </c>
      <c r="R78" s="23">
        <v>3.3940374999999999E-4</v>
      </c>
      <c r="S78" s="23">
        <v>3.5624202999999998E-4</v>
      </c>
      <c r="T78" s="23">
        <v>3.4369673500000004E-4</v>
      </c>
      <c r="U78" s="23">
        <v>3.5887077999999998E-4</v>
      </c>
      <c r="V78" s="23">
        <v>3.4497359000000002E-4</v>
      </c>
      <c r="W78" s="23">
        <v>3.6708877000000002E-4</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3.5867744000000004E-4</v>
      </c>
      <c r="D80" s="23">
        <v>3.3541473500000002E-4</v>
      </c>
      <c r="E80" s="23">
        <v>3.4705884899999999E-4</v>
      </c>
      <c r="F80" s="23">
        <v>3.4582733999999999E-4</v>
      </c>
      <c r="G80" s="23">
        <v>3.0600665999999996E-4</v>
      </c>
      <c r="H80" s="23">
        <v>3.1289485500000003E-4</v>
      </c>
      <c r="I80" s="23">
        <v>3.1430268000000002E-4</v>
      </c>
      <c r="J80" s="23">
        <v>3.1034218E-4</v>
      </c>
      <c r="K80" s="23">
        <v>3.0870061000000002E-4</v>
      </c>
      <c r="L80" s="23">
        <v>3.1664500600000003E-4</v>
      </c>
      <c r="M80" s="23">
        <v>3.0737300600000003E-4</v>
      </c>
      <c r="N80" s="23">
        <v>4.6503468192599993</v>
      </c>
      <c r="O80" s="23">
        <v>3.0417041999999999E-4</v>
      </c>
      <c r="P80" s="23">
        <v>3.0200540999999998E-4</v>
      </c>
      <c r="Q80" s="23">
        <v>3.07301164E-4</v>
      </c>
      <c r="R80" s="23">
        <v>3.0456043099999996E-4</v>
      </c>
      <c r="S80" s="23">
        <v>3.0505594899999999E-4</v>
      </c>
      <c r="T80" s="23">
        <v>3.0675905000000005E-4</v>
      </c>
      <c r="U80" s="23">
        <v>3.0700567499999996E-4</v>
      </c>
      <c r="V80" s="23">
        <v>1.99657794E-4</v>
      </c>
      <c r="W80" s="23">
        <v>2.59681899999999E-4</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0</v>
      </c>
      <c r="D82" s="23">
        <v>0</v>
      </c>
      <c r="E82" s="23">
        <v>0</v>
      </c>
      <c r="F82" s="23">
        <v>0</v>
      </c>
      <c r="G82" s="23">
        <v>0</v>
      </c>
      <c r="H82" s="23">
        <v>0</v>
      </c>
      <c r="I82" s="23">
        <v>0</v>
      </c>
      <c r="J82" s="23">
        <v>0</v>
      </c>
      <c r="K82" s="23">
        <v>0</v>
      </c>
      <c r="L82" s="23">
        <v>0</v>
      </c>
      <c r="M82" s="23">
        <v>0</v>
      </c>
      <c r="N82" s="23">
        <v>0</v>
      </c>
      <c r="O82" s="23">
        <v>0</v>
      </c>
      <c r="P82" s="23">
        <v>0</v>
      </c>
      <c r="Q82" s="23">
        <v>0</v>
      </c>
      <c r="R82" s="23">
        <v>0</v>
      </c>
      <c r="S82" s="23">
        <v>0</v>
      </c>
      <c r="T82" s="23">
        <v>0</v>
      </c>
      <c r="U82" s="23">
        <v>0</v>
      </c>
      <c r="V82" s="23">
        <v>0</v>
      </c>
      <c r="W82" s="23">
        <v>0</v>
      </c>
    </row>
    <row r="83" spans="1:23">
      <c r="A83" s="27" t="s">
        <v>123</v>
      </c>
      <c r="B83" s="27" t="s">
        <v>64</v>
      </c>
      <c r="C83" s="23">
        <v>0</v>
      </c>
      <c r="D83" s="23">
        <v>0</v>
      </c>
      <c r="E83" s="23">
        <v>0</v>
      </c>
      <c r="F83" s="23">
        <v>0</v>
      </c>
      <c r="G83" s="23">
        <v>0</v>
      </c>
      <c r="H83" s="23">
        <v>0</v>
      </c>
      <c r="I83" s="23">
        <v>0</v>
      </c>
      <c r="J83" s="23">
        <v>0</v>
      </c>
      <c r="K83" s="23">
        <v>0</v>
      </c>
      <c r="L83" s="23">
        <v>0</v>
      </c>
      <c r="M83" s="23">
        <v>0</v>
      </c>
      <c r="N83" s="23">
        <v>0</v>
      </c>
      <c r="O83" s="23">
        <v>0</v>
      </c>
      <c r="P83" s="23">
        <v>0</v>
      </c>
      <c r="Q83" s="23">
        <v>0</v>
      </c>
      <c r="R83" s="23">
        <v>0</v>
      </c>
      <c r="S83" s="23">
        <v>0</v>
      </c>
      <c r="T83" s="23">
        <v>0</v>
      </c>
      <c r="U83" s="23">
        <v>0</v>
      </c>
      <c r="V83" s="23">
        <v>0</v>
      </c>
      <c r="W83" s="23">
        <v>0</v>
      </c>
    </row>
    <row r="84" spans="1:23">
      <c r="A84" s="27" t="s">
        <v>123</v>
      </c>
      <c r="B84" s="27" t="s">
        <v>32</v>
      </c>
      <c r="C84" s="23">
        <v>0</v>
      </c>
      <c r="D84" s="23">
        <v>0</v>
      </c>
      <c r="E84" s="23">
        <v>0</v>
      </c>
      <c r="F84" s="23">
        <v>0</v>
      </c>
      <c r="G84" s="23">
        <v>0</v>
      </c>
      <c r="H84" s="23">
        <v>0</v>
      </c>
      <c r="I84" s="23">
        <v>0</v>
      </c>
      <c r="J84" s="23">
        <v>0</v>
      </c>
      <c r="K84" s="23">
        <v>0</v>
      </c>
      <c r="L84" s="23">
        <v>0</v>
      </c>
      <c r="M84" s="23">
        <v>0</v>
      </c>
      <c r="N84" s="23">
        <v>0</v>
      </c>
      <c r="O84" s="23">
        <v>0</v>
      </c>
      <c r="P84" s="23">
        <v>0</v>
      </c>
      <c r="Q84" s="23">
        <v>0</v>
      </c>
      <c r="R84" s="23">
        <v>0</v>
      </c>
      <c r="S84" s="23">
        <v>0</v>
      </c>
      <c r="T84" s="23">
        <v>0</v>
      </c>
      <c r="U84" s="23">
        <v>0</v>
      </c>
      <c r="V84" s="23">
        <v>0</v>
      </c>
      <c r="W84" s="23">
        <v>0</v>
      </c>
    </row>
    <row r="85" spans="1:23">
      <c r="A85" s="27" t="s">
        <v>123</v>
      </c>
      <c r="B85" s="27" t="s">
        <v>69</v>
      </c>
      <c r="C85" s="23">
        <v>0</v>
      </c>
      <c r="D85" s="23">
        <v>0</v>
      </c>
      <c r="E85" s="23">
        <v>0</v>
      </c>
      <c r="F85" s="23">
        <v>0</v>
      </c>
      <c r="G85" s="23">
        <v>0</v>
      </c>
      <c r="H85" s="23">
        <v>0</v>
      </c>
      <c r="I85" s="23">
        <v>0</v>
      </c>
      <c r="J85" s="23">
        <v>0</v>
      </c>
      <c r="K85" s="23">
        <v>0</v>
      </c>
      <c r="L85" s="23">
        <v>0</v>
      </c>
      <c r="M85" s="23">
        <v>0</v>
      </c>
      <c r="N85" s="23">
        <v>0</v>
      </c>
      <c r="O85" s="23">
        <v>0</v>
      </c>
      <c r="P85" s="23">
        <v>0</v>
      </c>
      <c r="Q85" s="23">
        <v>0</v>
      </c>
      <c r="R85" s="23">
        <v>0</v>
      </c>
      <c r="S85" s="23">
        <v>0</v>
      </c>
      <c r="T85" s="23">
        <v>0</v>
      </c>
      <c r="U85" s="23">
        <v>0</v>
      </c>
      <c r="V85" s="23">
        <v>0</v>
      </c>
      <c r="W85" s="23">
        <v>0</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7.8709040000000008E-4</v>
      </c>
      <c r="D87" s="28">
        <v>7.4163886499999999E-4</v>
      </c>
      <c r="E87" s="28">
        <v>7.6796276900000003E-4</v>
      </c>
      <c r="F87" s="28">
        <v>7.3358590999999997E-4</v>
      </c>
      <c r="G87" s="28">
        <v>6.6263467999999994E-4</v>
      </c>
      <c r="H87" s="28">
        <v>6.6690143500000012E-4</v>
      </c>
      <c r="I87" s="28">
        <v>6.6875859000000001E-4</v>
      </c>
      <c r="J87" s="28">
        <v>6.6542746000000002E-4</v>
      </c>
      <c r="K87" s="28">
        <v>6.6711893999999903E-4</v>
      </c>
      <c r="L87" s="28">
        <v>6.7539846100000002E-4</v>
      </c>
      <c r="M87" s="28">
        <v>6.5495847600000002E-4</v>
      </c>
      <c r="N87" s="28">
        <v>4.6506959528499996</v>
      </c>
      <c r="O87" s="28">
        <v>6.4622849999999995E-4</v>
      </c>
      <c r="P87" s="28">
        <v>6.4234547999999993E-4</v>
      </c>
      <c r="Q87" s="28">
        <v>6.5789698399999893E-4</v>
      </c>
      <c r="R87" s="28">
        <v>6.4396418099999994E-4</v>
      </c>
      <c r="S87" s="28">
        <v>6.6129797899999992E-4</v>
      </c>
      <c r="T87" s="28">
        <v>6.5045578500000009E-4</v>
      </c>
      <c r="U87" s="28">
        <v>6.6587645499999995E-4</v>
      </c>
      <c r="V87" s="28">
        <v>5.4463138400000005E-4</v>
      </c>
      <c r="W87" s="28">
        <v>6.2677066999999908E-4</v>
      </c>
    </row>
    <row r="90" spans="1:23" collapsed="1">
      <c r="A90" s="16" t="s">
        <v>124</v>
      </c>
      <c r="B90" s="7"/>
      <c r="C90" s="7"/>
      <c r="D90" s="7"/>
      <c r="E90" s="7"/>
      <c r="F90" s="7"/>
      <c r="G90" s="7"/>
      <c r="H90" s="7"/>
      <c r="I90" s="7"/>
      <c r="J90" s="7"/>
      <c r="K90" s="7"/>
      <c r="L90" s="7"/>
      <c r="M90" s="7"/>
      <c r="N90" s="7"/>
      <c r="O90" s="7"/>
      <c r="P90" s="7"/>
      <c r="Q90" s="7"/>
      <c r="R90" s="7"/>
      <c r="S90" s="7"/>
      <c r="T90" s="7"/>
      <c r="U90" s="7"/>
      <c r="V90" s="7"/>
      <c r="W90" s="7"/>
    </row>
    <row r="91" spans="1:23">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c r="A92" s="27" t="s">
        <v>36</v>
      </c>
      <c r="B92" s="27" t="s">
        <v>66</v>
      </c>
      <c r="C92" s="23">
        <v>0</v>
      </c>
      <c r="D92" s="23">
        <v>0</v>
      </c>
      <c r="E92" s="23">
        <v>0</v>
      </c>
      <c r="F92" s="23">
        <v>0</v>
      </c>
      <c r="G92" s="23">
        <v>0</v>
      </c>
      <c r="H92" s="23">
        <v>0</v>
      </c>
      <c r="I92" s="23">
        <v>0</v>
      </c>
      <c r="J92" s="23">
        <v>0</v>
      </c>
      <c r="K92" s="23">
        <v>0</v>
      </c>
      <c r="L92" s="23">
        <v>0</v>
      </c>
      <c r="M92" s="23">
        <v>0</v>
      </c>
      <c r="N92" s="23">
        <v>0</v>
      </c>
      <c r="O92" s="23">
        <v>0</v>
      </c>
      <c r="P92" s="23">
        <v>0</v>
      </c>
      <c r="Q92" s="23">
        <v>0</v>
      </c>
      <c r="R92" s="23">
        <v>0</v>
      </c>
      <c r="S92" s="23">
        <v>0</v>
      </c>
      <c r="T92" s="23">
        <v>0</v>
      </c>
      <c r="U92" s="23">
        <v>0</v>
      </c>
      <c r="V92" s="23">
        <v>0</v>
      </c>
      <c r="W92" s="23">
        <v>0</v>
      </c>
    </row>
    <row r="93" spans="1:23">
      <c r="A93" s="27" t="s">
        <v>36</v>
      </c>
      <c r="B93" s="27" t="s">
        <v>68</v>
      </c>
      <c r="C93" s="23">
        <v>0</v>
      </c>
      <c r="D93" s="23">
        <v>0</v>
      </c>
      <c r="E93" s="23">
        <v>0</v>
      </c>
      <c r="F93" s="23">
        <v>0</v>
      </c>
      <c r="G93" s="23">
        <v>0</v>
      </c>
      <c r="H93" s="23">
        <v>0</v>
      </c>
      <c r="I93" s="23">
        <v>0</v>
      </c>
      <c r="J93" s="23">
        <v>0</v>
      </c>
      <c r="K93" s="23">
        <v>0</v>
      </c>
      <c r="L93" s="23">
        <v>0</v>
      </c>
      <c r="M93" s="23">
        <v>0</v>
      </c>
      <c r="N93" s="23">
        <v>0</v>
      </c>
      <c r="O93" s="23">
        <v>0</v>
      </c>
      <c r="P93" s="23">
        <v>0</v>
      </c>
      <c r="Q93" s="23">
        <v>0</v>
      </c>
      <c r="R93" s="23">
        <v>0</v>
      </c>
      <c r="S93" s="23">
        <v>0</v>
      </c>
      <c r="T93" s="23">
        <v>0</v>
      </c>
      <c r="U93" s="23">
        <v>0</v>
      </c>
      <c r="V93" s="23">
        <v>0</v>
      </c>
      <c r="W93" s="23">
        <v>0</v>
      </c>
    </row>
    <row r="94" spans="1:23">
      <c r="A94" s="27" t="s">
        <v>36</v>
      </c>
      <c r="B94" s="27" t="s">
        <v>72</v>
      </c>
      <c r="C94" s="23">
        <v>0</v>
      </c>
      <c r="D94" s="23">
        <v>0</v>
      </c>
      <c r="E94" s="23">
        <v>0</v>
      </c>
      <c r="F94" s="23">
        <v>0</v>
      </c>
      <c r="G94" s="23">
        <v>0</v>
      </c>
      <c r="H94" s="23">
        <v>0</v>
      </c>
      <c r="I94" s="23">
        <v>0</v>
      </c>
      <c r="J94" s="23">
        <v>0</v>
      </c>
      <c r="K94" s="23">
        <v>0</v>
      </c>
      <c r="L94" s="23">
        <v>0</v>
      </c>
      <c r="M94" s="23">
        <v>0</v>
      </c>
      <c r="N94" s="23">
        <v>0</v>
      </c>
      <c r="O94" s="23">
        <v>0</v>
      </c>
      <c r="P94" s="23">
        <v>0</v>
      </c>
      <c r="Q94" s="23">
        <v>0</v>
      </c>
      <c r="R94" s="23">
        <v>0</v>
      </c>
      <c r="S94" s="23">
        <v>0</v>
      </c>
      <c r="T94" s="23">
        <v>0</v>
      </c>
      <c r="U94" s="23">
        <v>0</v>
      </c>
      <c r="V94" s="23">
        <v>0</v>
      </c>
      <c r="W94" s="23">
        <v>0</v>
      </c>
    </row>
    <row r="95" spans="1:23">
      <c r="A95" s="7"/>
      <c r="B95" s="7"/>
      <c r="C95" s="7"/>
      <c r="D95" s="7"/>
      <c r="E95" s="7"/>
      <c r="F95" s="7"/>
      <c r="G95" s="7"/>
      <c r="H95" s="7"/>
      <c r="I95" s="7"/>
      <c r="J95" s="7"/>
      <c r="K95" s="7"/>
      <c r="L95" s="7"/>
      <c r="M95" s="7"/>
      <c r="N95" s="7"/>
      <c r="O95" s="7"/>
      <c r="P95" s="7"/>
      <c r="Q95" s="7"/>
      <c r="R95" s="7"/>
      <c r="S95" s="7"/>
      <c r="T95" s="7"/>
      <c r="U95" s="7"/>
      <c r="V95" s="7"/>
      <c r="W95" s="7"/>
    </row>
    <row r="96" spans="1:23">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3">
      <c r="A97" s="27" t="s">
        <v>119</v>
      </c>
      <c r="B97" s="27" t="s">
        <v>66</v>
      </c>
      <c r="C97" s="23">
        <v>0</v>
      </c>
      <c r="D97" s="23">
        <v>0</v>
      </c>
      <c r="E97" s="23">
        <v>0</v>
      </c>
      <c r="F97" s="23">
        <v>0</v>
      </c>
      <c r="G97" s="23">
        <v>0</v>
      </c>
      <c r="H97" s="23">
        <v>0</v>
      </c>
      <c r="I97" s="23">
        <v>0</v>
      </c>
      <c r="J97" s="23">
        <v>0</v>
      </c>
      <c r="K97" s="23">
        <v>0</v>
      </c>
      <c r="L97" s="23">
        <v>0</v>
      </c>
      <c r="M97" s="23">
        <v>0</v>
      </c>
      <c r="N97" s="23">
        <v>0</v>
      </c>
      <c r="O97" s="23">
        <v>0</v>
      </c>
      <c r="P97" s="23">
        <v>0</v>
      </c>
      <c r="Q97" s="23">
        <v>0</v>
      </c>
      <c r="R97" s="23">
        <v>0</v>
      </c>
      <c r="S97" s="23">
        <v>0</v>
      </c>
      <c r="T97" s="23">
        <v>0</v>
      </c>
      <c r="U97" s="23">
        <v>0</v>
      </c>
      <c r="V97" s="23">
        <v>0</v>
      </c>
      <c r="W97" s="23">
        <v>0</v>
      </c>
    </row>
    <row r="98" spans="1:23">
      <c r="A98" s="27" t="s">
        <v>119</v>
      </c>
      <c r="B98" s="27" t="s">
        <v>68</v>
      </c>
      <c r="C98" s="23">
        <v>0</v>
      </c>
      <c r="D98" s="23">
        <v>0</v>
      </c>
      <c r="E98" s="23">
        <v>0</v>
      </c>
      <c r="F98" s="23">
        <v>0</v>
      </c>
      <c r="G98" s="23">
        <v>0</v>
      </c>
      <c r="H98" s="23">
        <v>0</v>
      </c>
      <c r="I98" s="23">
        <v>0</v>
      </c>
      <c r="J98" s="23">
        <v>0</v>
      </c>
      <c r="K98" s="23">
        <v>0</v>
      </c>
      <c r="L98" s="23">
        <v>0</v>
      </c>
      <c r="M98" s="23">
        <v>0</v>
      </c>
      <c r="N98" s="23">
        <v>0</v>
      </c>
      <c r="O98" s="23">
        <v>0</v>
      </c>
      <c r="P98" s="23">
        <v>0</v>
      </c>
      <c r="Q98" s="23">
        <v>0</v>
      </c>
      <c r="R98" s="23">
        <v>0</v>
      </c>
      <c r="S98" s="23">
        <v>0</v>
      </c>
      <c r="T98" s="23">
        <v>0</v>
      </c>
      <c r="U98" s="23">
        <v>0</v>
      </c>
      <c r="V98" s="23">
        <v>0</v>
      </c>
      <c r="W98" s="23">
        <v>0</v>
      </c>
    </row>
    <row r="99" spans="1:23">
      <c r="A99" s="27" t="s">
        <v>119</v>
      </c>
      <c r="B99" s="27" t="s">
        <v>72</v>
      </c>
      <c r="C99" s="23">
        <v>0</v>
      </c>
      <c r="D99" s="23">
        <v>0</v>
      </c>
      <c r="E99" s="23">
        <v>0</v>
      </c>
      <c r="F99" s="23">
        <v>0</v>
      </c>
      <c r="G99" s="23">
        <v>0</v>
      </c>
      <c r="H99" s="23">
        <v>0</v>
      </c>
      <c r="I99" s="23">
        <v>0</v>
      </c>
      <c r="J99" s="23">
        <v>0</v>
      </c>
      <c r="K99" s="23">
        <v>0</v>
      </c>
      <c r="L99" s="23">
        <v>0</v>
      </c>
      <c r="M99" s="23">
        <v>0</v>
      </c>
      <c r="N99" s="23">
        <v>0</v>
      </c>
      <c r="O99" s="23">
        <v>0</v>
      </c>
      <c r="P99" s="23">
        <v>0</v>
      </c>
      <c r="Q99" s="23">
        <v>0</v>
      </c>
      <c r="R99" s="23">
        <v>0</v>
      </c>
      <c r="S99" s="23">
        <v>0</v>
      </c>
      <c r="T99" s="23">
        <v>0</v>
      </c>
      <c r="U99" s="23">
        <v>0</v>
      </c>
      <c r="V99" s="23">
        <v>0</v>
      </c>
      <c r="W99" s="23">
        <v>0</v>
      </c>
    </row>
    <row r="100" spans="1:23">
      <c r="A100" s="7"/>
      <c r="B100" s="7"/>
      <c r="C100" s="7"/>
      <c r="D100" s="7"/>
      <c r="E100" s="7"/>
      <c r="F100" s="7"/>
      <c r="G100" s="7"/>
      <c r="H100" s="7"/>
      <c r="I100" s="7"/>
      <c r="J100" s="7"/>
      <c r="K100" s="7"/>
      <c r="L100" s="7"/>
      <c r="M100" s="7"/>
      <c r="N100" s="7"/>
      <c r="O100" s="7"/>
      <c r="P100" s="7"/>
      <c r="Q100" s="7"/>
      <c r="R100" s="7"/>
      <c r="S100" s="7"/>
      <c r="T100" s="7"/>
      <c r="U100" s="7"/>
      <c r="V100" s="7"/>
      <c r="W100" s="7"/>
    </row>
    <row r="101" spans="1:23">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3">
      <c r="A102" s="27" t="s">
        <v>120</v>
      </c>
      <c r="B102" s="27" t="s">
        <v>66</v>
      </c>
      <c r="C102" s="23">
        <v>0</v>
      </c>
      <c r="D102" s="23">
        <v>0</v>
      </c>
      <c r="E102" s="23">
        <v>0</v>
      </c>
      <c r="F102" s="23">
        <v>0</v>
      </c>
      <c r="G102" s="23">
        <v>0</v>
      </c>
      <c r="H102" s="23">
        <v>0</v>
      </c>
      <c r="I102" s="23">
        <v>0</v>
      </c>
      <c r="J102" s="23">
        <v>0</v>
      </c>
      <c r="K102" s="23">
        <v>0</v>
      </c>
      <c r="L102" s="23">
        <v>0</v>
      </c>
      <c r="M102" s="23">
        <v>0</v>
      </c>
      <c r="N102" s="23">
        <v>0</v>
      </c>
      <c r="O102" s="23">
        <v>0</v>
      </c>
      <c r="P102" s="23">
        <v>0</v>
      </c>
      <c r="Q102" s="23">
        <v>0</v>
      </c>
      <c r="R102" s="23">
        <v>0</v>
      </c>
      <c r="S102" s="23">
        <v>0</v>
      </c>
      <c r="T102" s="23">
        <v>0</v>
      </c>
      <c r="U102" s="23">
        <v>0</v>
      </c>
      <c r="V102" s="23">
        <v>0</v>
      </c>
      <c r="W102" s="23">
        <v>0</v>
      </c>
    </row>
    <row r="103" spans="1:23">
      <c r="A103" s="27" t="s">
        <v>120</v>
      </c>
      <c r="B103" s="27" t="s">
        <v>68</v>
      </c>
      <c r="C103" s="23">
        <v>0</v>
      </c>
      <c r="D103" s="23">
        <v>0</v>
      </c>
      <c r="E103" s="23">
        <v>0</v>
      </c>
      <c r="F103" s="23">
        <v>0</v>
      </c>
      <c r="G103" s="23">
        <v>0</v>
      </c>
      <c r="H103" s="23">
        <v>0</v>
      </c>
      <c r="I103" s="23">
        <v>0</v>
      </c>
      <c r="J103" s="23">
        <v>0</v>
      </c>
      <c r="K103" s="23">
        <v>0</v>
      </c>
      <c r="L103" s="23">
        <v>0</v>
      </c>
      <c r="M103" s="23">
        <v>0</v>
      </c>
      <c r="N103" s="23">
        <v>0</v>
      </c>
      <c r="O103" s="23">
        <v>0</v>
      </c>
      <c r="P103" s="23">
        <v>0</v>
      </c>
      <c r="Q103" s="23">
        <v>0</v>
      </c>
      <c r="R103" s="23">
        <v>0</v>
      </c>
      <c r="S103" s="23">
        <v>0</v>
      </c>
      <c r="T103" s="23">
        <v>0</v>
      </c>
      <c r="U103" s="23">
        <v>0</v>
      </c>
      <c r="V103" s="23">
        <v>0</v>
      </c>
      <c r="W103" s="23">
        <v>0</v>
      </c>
    </row>
    <row r="104" spans="1:23">
      <c r="A104" s="27" t="s">
        <v>120</v>
      </c>
      <c r="B104" s="27" t="s">
        <v>72</v>
      </c>
      <c r="C104" s="23">
        <v>0</v>
      </c>
      <c r="D104" s="23">
        <v>0</v>
      </c>
      <c r="E104" s="23">
        <v>0</v>
      </c>
      <c r="F104" s="23">
        <v>0</v>
      </c>
      <c r="G104" s="23">
        <v>0</v>
      </c>
      <c r="H104" s="23">
        <v>0</v>
      </c>
      <c r="I104" s="23">
        <v>0</v>
      </c>
      <c r="J104" s="23">
        <v>0</v>
      </c>
      <c r="K104" s="23">
        <v>0</v>
      </c>
      <c r="L104" s="23">
        <v>0</v>
      </c>
      <c r="M104" s="23">
        <v>0</v>
      </c>
      <c r="N104" s="23">
        <v>0</v>
      </c>
      <c r="O104" s="23">
        <v>0</v>
      </c>
      <c r="P104" s="23">
        <v>0</v>
      </c>
      <c r="Q104" s="23">
        <v>0</v>
      </c>
      <c r="R104" s="23">
        <v>0</v>
      </c>
      <c r="S104" s="23">
        <v>0</v>
      </c>
      <c r="T104" s="23">
        <v>0</v>
      </c>
      <c r="U104" s="23">
        <v>0</v>
      </c>
      <c r="V104" s="23">
        <v>0</v>
      </c>
      <c r="W104" s="23">
        <v>0</v>
      </c>
    </row>
    <row r="105" spans="1:23">
      <c r="A105" s="7"/>
      <c r="B105" s="7"/>
      <c r="C105" s="7"/>
      <c r="D105" s="7"/>
      <c r="E105" s="7"/>
      <c r="F105" s="7"/>
      <c r="G105" s="7"/>
      <c r="H105" s="7"/>
      <c r="I105" s="7"/>
      <c r="J105" s="7"/>
      <c r="K105" s="7"/>
      <c r="L105" s="7"/>
      <c r="M105" s="7"/>
      <c r="N105" s="7"/>
      <c r="O105" s="7"/>
      <c r="P105" s="7"/>
      <c r="Q105" s="7"/>
      <c r="R105" s="7"/>
      <c r="S105" s="7"/>
      <c r="T105" s="7"/>
      <c r="U105" s="7"/>
      <c r="V105" s="7"/>
      <c r="W105" s="7"/>
    </row>
    <row r="106" spans="1:23">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3">
      <c r="A107" s="27" t="s">
        <v>121</v>
      </c>
      <c r="B107" s="27" t="s">
        <v>66</v>
      </c>
      <c r="C107" s="23">
        <v>0</v>
      </c>
      <c r="D107" s="23">
        <v>0</v>
      </c>
      <c r="E107" s="23">
        <v>0</v>
      </c>
      <c r="F107" s="23">
        <v>0</v>
      </c>
      <c r="G107" s="23">
        <v>0</v>
      </c>
      <c r="H107" s="23">
        <v>0</v>
      </c>
      <c r="I107" s="23">
        <v>0</v>
      </c>
      <c r="J107" s="23">
        <v>0</v>
      </c>
      <c r="K107" s="23">
        <v>0</v>
      </c>
      <c r="L107" s="23">
        <v>0</v>
      </c>
      <c r="M107" s="23">
        <v>0</v>
      </c>
      <c r="N107" s="23">
        <v>0</v>
      </c>
      <c r="O107" s="23">
        <v>0</v>
      </c>
      <c r="P107" s="23">
        <v>0</v>
      </c>
      <c r="Q107" s="23">
        <v>0</v>
      </c>
      <c r="R107" s="23">
        <v>0</v>
      </c>
      <c r="S107" s="23">
        <v>0</v>
      </c>
      <c r="T107" s="23">
        <v>0</v>
      </c>
      <c r="U107" s="23">
        <v>0</v>
      </c>
      <c r="V107" s="23">
        <v>0</v>
      </c>
      <c r="W107" s="23">
        <v>0</v>
      </c>
    </row>
    <row r="108" spans="1:23">
      <c r="A108" s="27" t="s">
        <v>121</v>
      </c>
      <c r="B108" s="27" t="s">
        <v>68</v>
      </c>
      <c r="C108" s="23">
        <v>0</v>
      </c>
      <c r="D108" s="23">
        <v>0</v>
      </c>
      <c r="E108" s="23">
        <v>0</v>
      </c>
      <c r="F108" s="23">
        <v>0</v>
      </c>
      <c r="G108" s="23">
        <v>0</v>
      </c>
      <c r="H108" s="23">
        <v>0</v>
      </c>
      <c r="I108" s="23">
        <v>0</v>
      </c>
      <c r="J108" s="23">
        <v>0</v>
      </c>
      <c r="K108" s="23">
        <v>0</v>
      </c>
      <c r="L108" s="23">
        <v>0</v>
      </c>
      <c r="M108" s="23">
        <v>0</v>
      </c>
      <c r="N108" s="23">
        <v>0</v>
      </c>
      <c r="O108" s="23">
        <v>0</v>
      </c>
      <c r="P108" s="23">
        <v>0</v>
      </c>
      <c r="Q108" s="23">
        <v>0</v>
      </c>
      <c r="R108" s="23">
        <v>0</v>
      </c>
      <c r="S108" s="23">
        <v>0</v>
      </c>
      <c r="T108" s="23">
        <v>0</v>
      </c>
      <c r="U108" s="23">
        <v>0</v>
      </c>
      <c r="V108" s="23">
        <v>0</v>
      </c>
      <c r="W108" s="23">
        <v>0</v>
      </c>
    </row>
    <row r="109" spans="1:23">
      <c r="A109" s="27" t="s">
        <v>121</v>
      </c>
      <c r="B109" s="27" t="s">
        <v>72</v>
      </c>
      <c r="C109" s="23">
        <v>0</v>
      </c>
      <c r="D109" s="23">
        <v>0</v>
      </c>
      <c r="E109" s="23">
        <v>0</v>
      </c>
      <c r="F109" s="23">
        <v>0</v>
      </c>
      <c r="G109" s="23">
        <v>0</v>
      </c>
      <c r="H109" s="23">
        <v>0</v>
      </c>
      <c r="I109" s="23">
        <v>0</v>
      </c>
      <c r="J109" s="23">
        <v>0</v>
      </c>
      <c r="K109" s="23">
        <v>0</v>
      </c>
      <c r="L109" s="23">
        <v>0</v>
      </c>
      <c r="M109" s="23">
        <v>0</v>
      </c>
      <c r="N109" s="23">
        <v>0</v>
      </c>
      <c r="O109" s="23">
        <v>0</v>
      </c>
      <c r="P109" s="23">
        <v>0</v>
      </c>
      <c r="Q109" s="23">
        <v>0</v>
      </c>
      <c r="R109" s="23">
        <v>0</v>
      </c>
      <c r="S109" s="23">
        <v>0</v>
      </c>
      <c r="T109" s="23">
        <v>0</v>
      </c>
      <c r="U109" s="23">
        <v>0</v>
      </c>
      <c r="V109" s="23">
        <v>0</v>
      </c>
      <c r="W109" s="23">
        <v>0</v>
      </c>
    </row>
    <row r="110" spans="1:23">
      <c r="A110" s="7"/>
      <c r="B110" s="7"/>
      <c r="C110" s="7"/>
      <c r="D110" s="7"/>
      <c r="E110" s="7"/>
      <c r="F110" s="7"/>
      <c r="G110" s="7"/>
      <c r="H110" s="7"/>
      <c r="I110" s="7"/>
      <c r="J110" s="7"/>
      <c r="K110" s="7"/>
      <c r="L110" s="7"/>
      <c r="M110" s="7"/>
      <c r="N110" s="7"/>
      <c r="O110" s="7"/>
      <c r="P110" s="7"/>
      <c r="Q110" s="7"/>
      <c r="R110" s="7"/>
      <c r="S110" s="7"/>
      <c r="T110" s="7"/>
      <c r="U110" s="7"/>
      <c r="V110" s="7"/>
      <c r="W110" s="7"/>
    </row>
    <row r="111" spans="1:23">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3">
      <c r="A112" s="27" t="s">
        <v>122</v>
      </c>
      <c r="B112" s="27" t="s">
        <v>66</v>
      </c>
      <c r="C112" s="23">
        <v>0</v>
      </c>
      <c r="D112" s="23">
        <v>0</v>
      </c>
      <c r="E112" s="23">
        <v>0</v>
      </c>
      <c r="F112" s="23">
        <v>0</v>
      </c>
      <c r="G112" s="23">
        <v>0</v>
      </c>
      <c r="H112" s="23">
        <v>0</v>
      </c>
      <c r="I112" s="23">
        <v>0</v>
      </c>
      <c r="J112" s="23">
        <v>0</v>
      </c>
      <c r="K112" s="23">
        <v>0</v>
      </c>
      <c r="L112" s="23">
        <v>0</v>
      </c>
      <c r="M112" s="23">
        <v>0</v>
      </c>
      <c r="N112" s="23">
        <v>0</v>
      </c>
      <c r="O112" s="23">
        <v>0</v>
      </c>
      <c r="P112" s="23">
        <v>0</v>
      </c>
      <c r="Q112" s="23">
        <v>0</v>
      </c>
      <c r="R112" s="23">
        <v>0</v>
      </c>
      <c r="S112" s="23">
        <v>0</v>
      </c>
      <c r="T112" s="23">
        <v>0</v>
      </c>
      <c r="U112" s="23">
        <v>0</v>
      </c>
      <c r="V112" s="23">
        <v>0</v>
      </c>
      <c r="W112" s="23">
        <v>0</v>
      </c>
    </row>
    <row r="113" spans="1:23">
      <c r="A113" s="27" t="s">
        <v>122</v>
      </c>
      <c r="B113" s="27" t="s">
        <v>68</v>
      </c>
      <c r="C113" s="23">
        <v>0</v>
      </c>
      <c r="D113" s="23">
        <v>0</v>
      </c>
      <c r="E113" s="23">
        <v>0</v>
      </c>
      <c r="F113" s="23">
        <v>0</v>
      </c>
      <c r="G113" s="23">
        <v>0</v>
      </c>
      <c r="H113" s="23">
        <v>0</v>
      </c>
      <c r="I113" s="23">
        <v>0</v>
      </c>
      <c r="J113" s="23">
        <v>0</v>
      </c>
      <c r="K113" s="23">
        <v>0</v>
      </c>
      <c r="L113" s="23">
        <v>0</v>
      </c>
      <c r="M113" s="23">
        <v>0</v>
      </c>
      <c r="N113" s="23">
        <v>0</v>
      </c>
      <c r="O113" s="23">
        <v>0</v>
      </c>
      <c r="P113" s="23">
        <v>0</v>
      </c>
      <c r="Q113" s="23">
        <v>0</v>
      </c>
      <c r="R113" s="23">
        <v>0</v>
      </c>
      <c r="S113" s="23">
        <v>0</v>
      </c>
      <c r="T113" s="23">
        <v>0</v>
      </c>
      <c r="U113" s="23">
        <v>0</v>
      </c>
      <c r="V113" s="23">
        <v>0</v>
      </c>
      <c r="W113" s="23">
        <v>0</v>
      </c>
    </row>
    <row r="114" spans="1:23">
      <c r="A114" s="27" t="s">
        <v>122</v>
      </c>
      <c r="B114" s="27" t="s">
        <v>72</v>
      </c>
      <c r="C114" s="23">
        <v>0</v>
      </c>
      <c r="D114" s="23">
        <v>0</v>
      </c>
      <c r="E114" s="23">
        <v>0</v>
      </c>
      <c r="F114" s="23">
        <v>0</v>
      </c>
      <c r="G114" s="23">
        <v>0</v>
      </c>
      <c r="H114" s="23">
        <v>0</v>
      </c>
      <c r="I114" s="23">
        <v>0</v>
      </c>
      <c r="J114" s="23">
        <v>0</v>
      </c>
      <c r="K114" s="23">
        <v>0</v>
      </c>
      <c r="L114" s="23">
        <v>0</v>
      </c>
      <c r="M114" s="23">
        <v>0</v>
      </c>
      <c r="N114" s="23">
        <v>0</v>
      </c>
      <c r="O114" s="23">
        <v>0</v>
      </c>
      <c r="P114" s="23">
        <v>0</v>
      </c>
      <c r="Q114" s="23">
        <v>0</v>
      </c>
      <c r="R114" s="23">
        <v>0</v>
      </c>
      <c r="S114" s="23">
        <v>0</v>
      </c>
      <c r="T114" s="23">
        <v>0</v>
      </c>
      <c r="U114" s="23">
        <v>0</v>
      </c>
      <c r="V114" s="23">
        <v>0</v>
      </c>
      <c r="W114" s="23">
        <v>0</v>
      </c>
    </row>
    <row r="115" spans="1:23">
      <c r="A115" s="7"/>
      <c r="B115" s="7"/>
      <c r="C115" s="7"/>
      <c r="D115" s="7"/>
      <c r="E115" s="7"/>
      <c r="F115" s="7"/>
      <c r="G115" s="7"/>
      <c r="H115" s="7"/>
      <c r="I115" s="7"/>
      <c r="J115" s="7"/>
      <c r="K115" s="7"/>
      <c r="L115" s="7"/>
      <c r="M115" s="7"/>
      <c r="N115" s="7"/>
      <c r="O115" s="7"/>
      <c r="P115" s="7"/>
      <c r="Q115" s="7"/>
      <c r="R115" s="7"/>
      <c r="S115" s="7"/>
      <c r="T115" s="7"/>
      <c r="U115" s="7"/>
      <c r="V115" s="7"/>
      <c r="W115" s="7"/>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0</v>
      </c>
      <c r="D117" s="23">
        <v>0</v>
      </c>
      <c r="E117" s="23">
        <v>0</v>
      </c>
      <c r="F117" s="23">
        <v>0</v>
      </c>
      <c r="G117" s="23">
        <v>0</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row>
    <row r="118" spans="1:23">
      <c r="A118" s="27" t="s">
        <v>123</v>
      </c>
      <c r="B118" s="27" t="s">
        <v>68</v>
      </c>
      <c r="C118" s="23">
        <v>0</v>
      </c>
      <c r="D118" s="23">
        <v>0</v>
      </c>
      <c r="E118" s="23">
        <v>0</v>
      </c>
      <c r="F118" s="23">
        <v>0</v>
      </c>
      <c r="G118" s="23">
        <v>0</v>
      </c>
      <c r="H118" s="23">
        <v>0</v>
      </c>
      <c r="I118" s="23">
        <v>0</v>
      </c>
      <c r="J118" s="23">
        <v>0</v>
      </c>
      <c r="K118" s="23">
        <v>0</v>
      </c>
      <c r="L118" s="23">
        <v>0</v>
      </c>
      <c r="M118" s="23">
        <v>0</v>
      </c>
      <c r="N118" s="23">
        <v>0</v>
      </c>
      <c r="O118" s="23">
        <v>0</v>
      </c>
      <c r="P118" s="23">
        <v>0</v>
      </c>
      <c r="Q118" s="23">
        <v>0</v>
      </c>
      <c r="R118" s="23">
        <v>0</v>
      </c>
      <c r="S118" s="23">
        <v>0</v>
      </c>
      <c r="T118" s="23">
        <v>0</v>
      </c>
      <c r="U118" s="23">
        <v>0</v>
      </c>
      <c r="V118" s="23">
        <v>0</v>
      </c>
      <c r="W118" s="23">
        <v>0</v>
      </c>
    </row>
    <row r="119" spans="1:23">
      <c r="A119" s="27" t="s">
        <v>123</v>
      </c>
      <c r="B119" s="27" t="s">
        <v>72</v>
      </c>
      <c r="C119" s="23">
        <v>0</v>
      </c>
      <c r="D119" s="23">
        <v>0</v>
      </c>
      <c r="E119" s="23">
        <v>0</v>
      </c>
      <c r="F119" s="23">
        <v>0</v>
      </c>
      <c r="G119" s="23">
        <v>0</v>
      </c>
      <c r="H119" s="23">
        <v>0</v>
      </c>
      <c r="I119" s="23">
        <v>0</v>
      </c>
      <c r="J119" s="23">
        <v>0</v>
      </c>
      <c r="K119" s="23">
        <v>0</v>
      </c>
      <c r="L119" s="23">
        <v>0</v>
      </c>
      <c r="M119" s="23">
        <v>0</v>
      </c>
      <c r="N119" s="23">
        <v>0</v>
      </c>
      <c r="O119" s="23">
        <v>0</v>
      </c>
      <c r="P119" s="23">
        <v>0</v>
      </c>
      <c r="Q119" s="23">
        <v>0</v>
      </c>
      <c r="R119" s="23">
        <v>0</v>
      </c>
      <c r="S119" s="23">
        <v>0</v>
      </c>
      <c r="T119" s="23">
        <v>0</v>
      </c>
      <c r="U119" s="23">
        <v>0</v>
      </c>
      <c r="V119" s="23">
        <v>0</v>
      </c>
      <c r="W119" s="23">
        <v>0</v>
      </c>
    </row>
    <row r="121" spans="1:23" collapsed="1"/>
    <row r="122" spans="1:23">
      <c r="A122" s="7" t="s">
        <v>93</v>
      </c>
    </row>
  </sheetData>
  <sheetProtection algorithmName="SHA-512" hashValue="SwBpEPv+owOgql9pphy0SrEpL7bw8EGsWNQR2Mo/x18F0K6SANfLM7hYRRDBElu4ioTtaQ2lnHQ59OSvlGkkog==" saltValue="ELbg51VvkjTrWccIzIJDEw=="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57E188"/>
  </sheetPr>
  <dimension ref="A1:W90"/>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134</v>
      </c>
      <c r="B1" s="17"/>
      <c r="C1" s="17"/>
      <c r="D1" s="17"/>
      <c r="E1" s="17"/>
      <c r="F1" s="17"/>
      <c r="G1" s="17"/>
      <c r="H1" s="17"/>
      <c r="I1" s="17"/>
      <c r="J1" s="17"/>
      <c r="K1" s="17"/>
      <c r="L1" s="17"/>
      <c r="M1" s="17"/>
      <c r="N1" s="17"/>
      <c r="O1" s="17"/>
      <c r="P1" s="17"/>
      <c r="Q1" s="17"/>
      <c r="R1" s="17"/>
      <c r="S1" s="17"/>
      <c r="T1" s="17"/>
      <c r="U1" s="17"/>
      <c r="V1" s="17"/>
      <c r="W1" s="17"/>
    </row>
    <row r="2" spans="1:23">
      <c r="A2" s="26" t="s">
        <v>135</v>
      </c>
      <c r="B2" s="16" t="s">
        <v>136</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0</v>
      </c>
      <c r="D6" s="23">
        <v>0</v>
      </c>
      <c r="E6" s="23">
        <v>0</v>
      </c>
      <c r="F6" s="23">
        <v>0</v>
      </c>
      <c r="G6" s="23">
        <v>0</v>
      </c>
      <c r="H6" s="23">
        <v>0</v>
      </c>
      <c r="I6" s="23">
        <v>0</v>
      </c>
      <c r="J6" s="23">
        <v>0</v>
      </c>
      <c r="K6" s="23">
        <v>0</v>
      </c>
      <c r="L6" s="23">
        <v>0</v>
      </c>
      <c r="M6" s="23">
        <v>0</v>
      </c>
      <c r="N6" s="23">
        <v>0</v>
      </c>
      <c r="O6" s="23">
        <v>0</v>
      </c>
      <c r="P6" s="23">
        <v>0</v>
      </c>
      <c r="Q6" s="23">
        <v>0</v>
      </c>
      <c r="R6" s="23">
        <v>0</v>
      </c>
      <c r="S6" s="23">
        <v>0</v>
      </c>
      <c r="T6" s="23">
        <v>0</v>
      </c>
      <c r="U6" s="23">
        <v>0</v>
      </c>
      <c r="V6" s="23">
        <v>0</v>
      </c>
      <c r="W6" s="23">
        <v>0</v>
      </c>
    </row>
    <row r="7" spans="1:23">
      <c r="A7" s="27" t="s">
        <v>36</v>
      </c>
      <c r="B7" s="27" t="s">
        <v>67</v>
      </c>
      <c r="C7" s="23">
        <v>0</v>
      </c>
      <c r="D7" s="23">
        <v>0</v>
      </c>
      <c r="E7" s="23">
        <v>0</v>
      </c>
      <c r="F7" s="23">
        <v>0</v>
      </c>
      <c r="G7" s="23">
        <v>0</v>
      </c>
      <c r="H7" s="23">
        <v>0</v>
      </c>
      <c r="I7" s="23">
        <v>0</v>
      </c>
      <c r="J7" s="23">
        <v>0</v>
      </c>
      <c r="K7" s="23">
        <v>0</v>
      </c>
      <c r="L7" s="23">
        <v>0</v>
      </c>
      <c r="M7" s="23">
        <v>0</v>
      </c>
      <c r="N7" s="23">
        <v>0</v>
      </c>
      <c r="O7" s="23">
        <v>0</v>
      </c>
      <c r="P7" s="23">
        <v>0</v>
      </c>
      <c r="Q7" s="23">
        <v>0</v>
      </c>
      <c r="R7" s="23">
        <v>0</v>
      </c>
      <c r="S7" s="23">
        <v>0</v>
      </c>
      <c r="T7" s="23">
        <v>0</v>
      </c>
      <c r="U7" s="23">
        <v>0</v>
      </c>
      <c r="V7" s="23">
        <v>0</v>
      </c>
      <c r="W7" s="23">
        <v>0</v>
      </c>
    </row>
    <row r="8" spans="1:23">
      <c r="A8" s="27" t="s">
        <v>36</v>
      </c>
      <c r="B8" s="27" t="s">
        <v>18</v>
      </c>
      <c r="C8" s="23">
        <v>5.6082254402174399E-4</v>
      </c>
      <c r="D8" s="23">
        <v>5.2957747292951146E-4</v>
      </c>
      <c r="E8" s="23">
        <v>5.2478900846928908E-4</v>
      </c>
      <c r="F8" s="23">
        <v>5.622967472565109E-4</v>
      </c>
      <c r="G8" s="23">
        <v>5.3096954397225836E-4</v>
      </c>
      <c r="H8" s="23">
        <v>5.0138767119258648E-4</v>
      </c>
      <c r="I8" s="23">
        <v>4.7471374583591785E-4</v>
      </c>
      <c r="J8" s="23">
        <v>4.4700617452075127E-4</v>
      </c>
      <c r="K8" s="23">
        <v>4.4044170058594242E-4</v>
      </c>
      <c r="L8" s="23">
        <v>5.4557490221129672E-4</v>
      </c>
      <c r="M8" s="23">
        <v>5.753547631455611E-4</v>
      </c>
      <c r="N8" s="23">
        <v>8.1696209746101361E-4</v>
      </c>
      <c r="O8" s="23">
        <v>8.2197635800820856E-4</v>
      </c>
      <c r="P8" s="23">
        <v>7.7618164091654903E-4</v>
      </c>
      <c r="Q8" s="23">
        <v>9.6214018540721031E-4</v>
      </c>
      <c r="R8" s="23">
        <v>1.0053334013575904E-3</v>
      </c>
      <c r="S8" s="23">
        <v>1.3172405731270945E-3</v>
      </c>
      <c r="T8" s="23">
        <v>1.2438532319945775E-3</v>
      </c>
      <c r="U8" s="23">
        <v>1.2884095186348299E-3</v>
      </c>
      <c r="V8" s="23">
        <v>1.2132090448043246E-3</v>
      </c>
      <c r="W8" s="23">
        <v>1.22753167071509E-3</v>
      </c>
    </row>
    <row r="9" spans="1:23">
      <c r="A9" s="27" t="s">
        <v>36</v>
      </c>
      <c r="B9" s="27" t="s">
        <v>28</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row>
    <row r="10" spans="1:23">
      <c r="A10" s="27" t="s">
        <v>36</v>
      </c>
      <c r="B10" s="27" t="s">
        <v>62</v>
      </c>
      <c r="C10" s="23">
        <v>5.7839042258726599E-4</v>
      </c>
      <c r="D10" s="23">
        <v>5.4616659338238202E-4</v>
      </c>
      <c r="E10" s="23">
        <v>5.2644136329753897E-4</v>
      </c>
      <c r="F10" s="23">
        <v>5.2297407487825144E-4</v>
      </c>
      <c r="G10" s="23">
        <v>4.9383765316491138E-4</v>
      </c>
      <c r="H10" s="23">
        <v>5.25430794939992E-4</v>
      </c>
      <c r="I10" s="23">
        <v>4.9747777054474018E-4</v>
      </c>
      <c r="J10" s="23">
        <v>4.76511276939913E-4</v>
      </c>
      <c r="K10" s="23">
        <v>4.4996343416335479E-4</v>
      </c>
      <c r="L10" s="23">
        <v>4.5340712892406036E-4</v>
      </c>
      <c r="M10" s="23">
        <v>5.2669273911290059E-4</v>
      </c>
      <c r="N10" s="23">
        <v>7.7554035304591912E-4</v>
      </c>
      <c r="O10" s="23">
        <v>9.5411239248814302E-4</v>
      </c>
      <c r="P10" s="23">
        <v>9.4372120293992323E-4</v>
      </c>
      <c r="Q10" s="23">
        <v>1.1596961711803357E-3</v>
      </c>
      <c r="R10" s="23">
        <v>7308.6274765597118</v>
      </c>
      <c r="S10" s="23">
        <v>6901.442414358522</v>
      </c>
      <c r="T10" s="23">
        <v>6516.9427875617384</v>
      </c>
      <c r="U10" s="23">
        <v>6170.2403187849995</v>
      </c>
      <c r="V10" s="23">
        <v>5810.1024985426011</v>
      </c>
      <c r="W10" s="23">
        <v>5486.4051771568083</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1.0260065860091455E-2</v>
      </c>
      <c r="D12" s="23">
        <v>1.0053159302338372E-2</v>
      </c>
      <c r="E12" s="23">
        <v>16501.744078805423</v>
      </c>
      <c r="F12" s="23">
        <v>30993.310833301883</v>
      </c>
      <c r="G12" s="23">
        <v>46187.389099678163</v>
      </c>
      <c r="H12" s="23">
        <v>91316.300389673183</v>
      </c>
      <c r="I12" s="23">
        <v>148362.43136295924</v>
      </c>
      <c r="J12" s="23">
        <v>240808.7709987117</v>
      </c>
      <c r="K12" s="23">
        <v>277796.79154688003</v>
      </c>
      <c r="L12" s="23">
        <v>272700.13479733036</v>
      </c>
      <c r="M12" s="23">
        <v>278720.71626150736</v>
      </c>
      <c r="N12" s="23">
        <v>563596.90691714687</v>
      </c>
      <c r="O12" s="23">
        <v>547600.61655803525</v>
      </c>
      <c r="P12" s="23">
        <v>543907.69496558118</v>
      </c>
      <c r="Q12" s="23">
        <v>770848.34595338884</v>
      </c>
      <c r="R12" s="23">
        <v>813277.0249670808</v>
      </c>
      <c r="S12" s="23">
        <v>941444.39279882796</v>
      </c>
      <c r="T12" s="23">
        <v>903730.55103828816</v>
      </c>
      <c r="U12" s="23">
        <v>902958.99616848805</v>
      </c>
      <c r="V12" s="23">
        <v>868067.94952133833</v>
      </c>
      <c r="W12" s="23">
        <v>889921.10743663309</v>
      </c>
    </row>
    <row r="13" spans="1:23">
      <c r="A13" s="27" t="s">
        <v>36</v>
      </c>
      <c r="B13" s="27" t="s">
        <v>64</v>
      </c>
      <c r="C13" s="23">
        <v>1.5127272852912214E-3</v>
      </c>
      <c r="D13" s="23">
        <v>2.1559503992746388E-3</v>
      </c>
      <c r="E13" s="23">
        <v>2.075528618680426E-3</v>
      </c>
      <c r="F13" s="23">
        <v>2.0218254870097764E-3</v>
      </c>
      <c r="G13" s="23">
        <v>3.6533204015842835E-3</v>
      </c>
      <c r="H13" s="23">
        <v>4.6018843980589232E-3</v>
      </c>
      <c r="I13" s="23">
        <v>6.3133990353066369E-3</v>
      </c>
      <c r="J13" s="23">
        <v>7761.0352405467711</v>
      </c>
      <c r="K13" s="23">
        <v>7328.6453344721831</v>
      </c>
      <c r="L13" s="23">
        <v>6920.3467712281545</v>
      </c>
      <c r="M13" s="23">
        <v>29239.570730800719</v>
      </c>
      <c r="N13" s="23">
        <v>61953.573703379079</v>
      </c>
      <c r="O13" s="23">
        <v>69154.840917188849</v>
      </c>
      <c r="P13" s="23">
        <v>65302.021618352315</v>
      </c>
      <c r="Q13" s="23">
        <v>91151.115864992666</v>
      </c>
      <c r="R13" s="23">
        <v>102026.5902041642</v>
      </c>
      <c r="S13" s="23">
        <v>159866.27616450095</v>
      </c>
      <c r="T13" s="23">
        <v>150959.65669458182</v>
      </c>
      <c r="U13" s="23">
        <v>142928.57251745503</v>
      </c>
      <c r="V13" s="23">
        <v>149671.69989989794</v>
      </c>
      <c r="W13" s="23">
        <v>164360.41145728849</v>
      </c>
    </row>
    <row r="14" spans="1:23">
      <c r="A14" s="27" t="s">
        <v>36</v>
      </c>
      <c r="B14" s="27" t="s">
        <v>32</v>
      </c>
      <c r="C14" s="23">
        <v>3.756994923766889E-3</v>
      </c>
      <c r="D14" s="23">
        <v>3.5476817020756737E-3</v>
      </c>
      <c r="E14" s="23">
        <v>3.3589443191134978E-3</v>
      </c>
      <c r="F14" s="23">
        <v>3.162893140730978E-3</v>
      </c>
      <c r="G14" s="23">
        <v>2.9866790742803192E-3</v>
      </c>
      <c r="H14" s="23">
        <v>3.8895007702312166E-3</v>
      </c>
      <c r="I14" s="23">
        <v>4.3783960101722533E-3</v>
      </c>
      <c r="J14" s="23">
        <v>4.5970803115768519E-3</v>
      </c>
      <c r="K14" s="23">
        <v>4.3409634655565722E-3</v>
      </c>
      <c r="L14" s="23">
        <v>7776.0442695208958</v>
      </c>
      <c r="M14" s="23">
        <v>21443.068738870832</v>
      </c>
      <c r="N14" s="23">
        <v>25969.447415439139</v>
      </c>
      <c r="O14" s="23">
        <v>41506.613390457067</v>
      </c>
      <c r="P14" s="23">
        <v>39194.158051407212</v>
      </c>
      <c r="Q14" s="23">
        <v>37811.880798908678</v>
      </c>
      <c r="R14" s="23">
        <v>35605.006160811485</v>
      </c>
      <c r="S14" s="23">
        <v>33621.346440232533</v>
      </c>
      <c r="T14" s="23">
        <v>31748.202215176807</v>
      </c>
      <c r="U14" s="23">
        <v>43529.876952572282</v>
      </c>
      <c r="V14" s="23">
        <v>36607.960831628836</v>
      </c>
      <c r="W14" s="23">
        <v>63613.619381832803</v>
      </c>
    </row>
    <row r="15" spans="1:23">
      <c r="A15" s="27" t="s">
        <v>36</v>
      </c>
      <c r="B15" s="27" t="s">
        <v>69</v>
      </c>
      <c r="C15" s="23">
        <v>0</v>
      </c>
      <c r="D15" s="23">
        <v>0</v>
      </c>
      <c r="E15" s="23">
        <v>4.1727657635473514E-3</v>
      </c>
      <c r="F15" s="23">
        <v>4.5223703675875693E-3</v>
      </c>
      <c r="G15" s="23">
        <v>4.4466156940979676E-3</v>
      </c>
      <c r="H15" s="23">
        <v>4.5027493203287031E-3</v>
      </c>
      <c r="I15" s="23">
        <v>4.4006199014317285E-3</v>
      </c>
      <c r="J15" s="23">
        <v>4.4260829601962008E-3</v>
      </c>
      <c r="K15" s="23">
        <v>4.7302694979934768E-3</v>
      </c>
      <c r="L15" s="23">
        <v>6771.7645486289421</v>
      </c>
      <c r="M15" s="23">
        <v>17996.566372793644</v>
      </c>
      <c r="N15" s="23">
        <v>49079.747920523507</v>
      </c>
      <c r="O15" s="23">
        <v>46345.371930809437</v>
      </c>
      <c r="P15" s="23">
        <v>43763.335213296021</v>
      </c>
      <c r="Q15" s="23">
        <v>67243.899052077526</v>
      </c>
      <c r="R15" s="23">
        <v>166991.26301563869</v>
      </c>
      <c r="S15" s="23">
        <v>209532.51296923356</v>
      </c>
      <c r="T15" s="23">
        <v>197858.84126390336</v>
      </c>
      <c r="U15" s="23">
        <v>201216.84883315035</v>
      </c>
      <c r="V15" s="23">
        <v>189472.44446786222</v>
      </c>
      <c r="W15" s="23">
        <v>207675.34609093287</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1.2912006111991687E-2</v>
      </c>
      <c r="D17" s="28">
        <v>1.3284853767924903E-2</v>
      </c>
      <c r="E17" s="28">
        <v>16501.747205564414</v>
      </c>
      <c r="F17" s="28">
        <v>30993.313940398191</v>
      </c>
      <c r="G17" s="28">
        <v>46187.393777805766</v>
      </c>
      <c r="H17" s="28">
        <v>91316.306018376054</v>
      </c>
      <c r="I17" s="28">
        <v>148362.43864854978</v>
      </c>
      <c r="J17" s="28">
        <v>248569.80716277592</v>
      </c>
      <c r="K17" s="28">
        <v>285125.43777175737</v>
      </c>
      <c r="L17" s="28">
        <v>279620.48256754054</v>
      </c>
      <c r="M17" s="28">
        <v>307960.28809435561</v>
      </c>
      <c r="N17" s="28">
        <v>625550.48221302847</v>
      </c>
      <c r="O17" s="28">
        <v>616755.45925131277</v>
      </c>
      <c r="P17" s="28">
        <v>609209.7183038363</v>
      </c>
      <c r="Q17" s="28">
        <v>861999.46394021786</v>
      </c>
      <c r="R17" s="28">
        <v>922612.24365313805</v>
      </c>
      <c r="S17" s="28">
        <v>1108212.112694928</v>
      </c>
      <c r="T17" s="28">
        <v>1061207.1517642848</v>
      </c>
      <c r="U17" s="28">
        <v>1052057.8102931376</v>
      </c>
      <c r="V17" s="28">
        <v>1023549.7531329879</v>
      </c>
      <c r="W17" s="28">
        <v>1059767.92529861</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0</v>
      </c>
      <c r="D20" s="23">
        <v>0</v>
      </c>
      <c r="E20" s="23">
        <v>0</v>
      </c>
      <c r="F20" s="23">
        <v>0</v>
      </c>
      <c r="G20" s="23">
        <v>0</v>
      </c>
      <c r="H20" s="23">
        <v>0</v>
      </c>
      <c r="I20" s="23">
        <v>0</v>
      </c>
      <c r="J20" s="23">
        <v>0</v>
      </c>
      <c r="K20" s="23">
        <v>0</v>
      </c>
      <c r="L20" s="23">
        <v>0</v>
      </c>
      <c r="M20" s="23">
        <v>0</v>
      </c>
      <c r="N20" s="23">
        <v>0</v>
      </c>
      <c r="O20" s="23">
        <v>0</v>
      </c>
      <c r="P20" s="23">
        <v>0</v>
      </c>
      <c r="Q20" s="23">
        <v>0</v>
      </c>
      <c r="R20" s="23">
        <v>0</v>
      </c>
      <c r="S20" s="23">
        <v>0</v>
      </c>
      <c r="T20" s="23">
        <v>0</v>
      </c>
      <c r="U20" s="23">
        <v>0</v>
      </c>
      <c r="V20" s="23">
        <v>0</v>
      </c>
      <c r="W20" s="23">
        <v>0</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1.14912910211836E-4</v>
      </c>
      <c r="D22" s="23">
        <v>1.0851077447878101E-4</v>
      </c>
      <c r="E22" s="23">
        <v>1.02737979364061E-4</v>
      </c>
      <c r="F22" s="23">
        <v>1.2044457850584001E-4</v>
      </c>
      <c r="G22" s="23">
        <v>1.13734257285331E-4</v>
      </c>
      <c r="H22" s="23">
        <v>1.07397787768577E-4</v>
      </c>
      <c r="I22" s="23">
        <v>1.01684203771594E-4</v>
      </c>
      <c r="J22" s="23">
        <v>9.5749211679325687E-5</v>
      </c>
      <c r="K22" s="23">
        <v>9.0414741876289803E-5</v>
      </c>
      <c r="L22" s="23">
        <v>1.02983405064017E-4</v>
      </c>
      <c r="M22" s="23">
        <v>1.1037456578634101E-4</v>
      </c>
      <c r="N22" s="23">
        <v>1.8109991532838299E-4</v>
      </c>
      <c r="O22" s="23">
        <v>1.90133219804725E-4</v>
      </c>
      <c r="P22" s="23">
        <v>1.79540339698316E-4</v>
      </c>
      <c r="Q22" s="23">
        <v>2.5401968816201497E-4</v>
      </c>
      <c r="R22" s="23">
        <v>2.5095484234367399E-4</v>
      </c>
      <c r="S22" s="23">
        <v>4.0682997223603803E-4</v>
      </c>
      <c r="T22" s="23">
        <v>3.8416427960212503E-4</v>
      </c>
      <c r="U22" s="23">
        <v>3.63726662349925E-4</v>
      </c>
      <c r="V22" s="23">
        <v>3.42497063408057E-4</v>
      </c>
      <c r="W22" s="23">
        <v>3.23415546074027E-4</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1.1516061579076201E-4</v>
      </c>
      <c r="D24" s="23">
        <v>1.0874467965238201E-4</v>
      </c>
      <c r="E24" s="23">
        <v>1.0295944073519201E-4</v>
      </c>
      <c r="F24" s="23">
        <v>1.24209480754369E-4</v>
      </c>
      <c r="G24" s="23">
        <v>1.17289405771882E-4</v>
      </c>
      <c r="H24" s="23">
        <v>1.10754868491287E-4</v>
      </c>
      <c r="I24" s="23">
        <v>1.04862687121934E-4</v>
      </c>
      <c r="J24" s="23">
        <v>1.06811920139246E-4</v>
      </c>
      <c r="K24" s="23">
        <v>1.0086111435616101E-4</v>
      </c>
      <c r="L24" s="23">
        <v>1.02573541675785E-4</v>
      </c>
      <c r="M24" s="23">
        <v>1.2342497620727299E-4</v>
      </c>
      <c r="N24" s="23">
        <v>2.24648249132917E-4</v>
      </c>
      <c r="O24" s="23">
        <v>3.4434037346511799E-4</v>
      </c>
      <c r="P24" s="23">
        <v>3.2515615991391198E-4</v>
      </c>
      <c r="Q24" s="23">
        <v>3.13471659505707E-4</v>
      </c>
      <c r="R24" s="23">
        <v>7308.6245048005094</v>
      </c>
      <c r="S24" s="23">
        <v>6901.4395678303699</v>
      </c>
      <c r="T24" s="23">
        <v>6516.9400996220302</v>
      </c>
      <c r="U24" s="23">
        <v>6170.2375703042799</v>
      </c>
      <c r="V24" s="23">
        <v>5810.0999104821894</v>
      </c>
      <c r="W24" s="23">
        <v>5486.4021799056609</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1.8647643701549096E-3</v>
      </c>
      <c r="D26" s="23">
        <v>1.8345586711041235E-3</v>
      </c>
      <c r="E26" s="23">
        <v>1.8858943898582069E-3</v>
      </c>
      <c r="F26" s="23">
        <v>2.4180887407922662E-3</v>
      </c>
      <c r="G26" s="23">
        <v>2.6002052280809846E-3</v>
      </c>
      <c r="H26" s="23">
        <v>2.4910087053199499E-3</v>
      </c>
      <c r="I26" s="23">
        <v>2.3584865391676089E-3</v>
      </c>
      <c r="J26" s="23">
        <v>2.5669402814401908E-3</v>
      </c>
      <c r="K26" s="23">
        <v>2.6815126665629585E-3</v>
      </c>
      <c r="L26" s="23">
        <v>4.4515828241760693E-3</v>
      </c>
      <c r="M26" s="23">
        <v>5.3281371980983139E-3</v>
      </c>
      <c r="N26" s="23">
        <v>145953.63891991909</v>
      </c>
      <c r="O26" s="23">
        <v>144732.12427394782</v>
      </c>
      <c r="P26" s="23">
        <v>155589.36745139587</v>
      </c>
      <c r="Q26" s="23">
        <v>242903.95980267637</v>
      </c>
      <c r="R26" s="23">
        <v>249644.8657186034</v>
      </c>
      <c r="S26" s="23">
        <v>245378.56871770808</v>
      </c>
      <c r="T26" s="23">
        <v>231707.8080355174</v>
      </c>
      <c r="U26" s="23">
        <v>219380.90657033626</v>
      </c>
      <c r="V26" s="23">
        <v>206576.32297050097</v>
      </c>
      <c r="W26" s="23">
        <v>243704.37878946404</v>
      </c>
    </row>
    <row r="27" spans="1:23">
      <c r="A27" s="27" t="s">
        <v>119</v>
      </c>
      <c r="B27" s="27" t="s">
        <v>64</v>
      </c>
      <c r="C27" s="23">
        <v>3.3512325076646873E-4</v>
      </c>
      <c r="D27" s="23">
        <v>4.5926905906297125E-4</v>
      </c>
      <c r="E27" s="23">
        <v>4.3483585237694719E-4</v>
      </c>
      <c r="F27" s="23">
        <v>4.3850078367623603E-4</v>
      </c>
      <c r="G27" s="23">
        <v>8.4229850644578505E-4</v>
      </c>
      <c r="H27" s="23">
        <v>1.0604447630577661E-3</v>
      </c>
      <c r="I27" s="23">
        <v>1.0040288875189977E-3</v>
      </c>
      <c r="J27" s="23">
        <v>9.454268304952782E-4</v>
      </c>
      <c r="K27" s="23">
        <v>9.4148866861339109E-4</v>
      </c>
      <c r="L27" s="23">
        <v>2.1313372465646472E-3</v>
      </c>
      <c r="M27" s="23">
        <v>19682.251054916156</v>
      </c>
      <c r="N27" s="23">
        <v>51861.008480368095</v>
      </c>
      <c r="O27" s="23">
        <v>59624.562139160094</v>
      </c>
      <c r="P27" s="23">
        <v>56302.702661968593</v>
      </c>
      <c r="Q27" s="23">
        <v>82630.560848621812</v>
      </c>
      <c r="R27" s="23">
        <v>77807.682318092382</v>
      </c>
      <c r="S27" s="23">
        <v>132220.97009536647</v>
      </c>
      <c r="T27" s="23">
        <v>124854.55151153445</v>
      </c>
      <c r="U27" s="23">
        <v>118212.26415824219</v>
      </c>
      <c r="V27" s="23">
        <v>111312.58073201726</v>
      </c>
      <c r="W27" s="23">
        <v>105111.02995815876</v>
      </c>
    </row>
    <row r="28" spans="1:23">
      <c r="A28" s="27" t="s">
        <v>119</v>
      </c>
      <c r="B28" s="27" t="s">
        <v>32</v>
      </c>
      <c r="C28" s="23">
        <v>7.4267685211256297E-4</v>
      </c>
      <c r="D28" s="23">
        <v>7.0130014340109403E-4</v>
      </c>
      <c r="E28" s="23">
        <v>6.6399083415300702E-4</v>
      </c>
      <c r="F28" s="23">
        <v>6.2523574532044005E-4</v>
      </c>
      <c r="G28" s="23">
        <v>5.9040202559895705E-4</v>
      </c>
      <c r="H28" s="23">
        <v>6.7108359978025796E-4</v>
      </c>
      <c r="I28" s="23">
        <v>8.15416261852974E-4</v>
      </c>
      <c r="J28" s="23">
        <v>8.5764941212253796E-4</v>
      </c>
      <c r="K28" s="23">
        <v>8.0986724441256498E-4</v>
      </c>
      <c r="L28" s="23">
        <v>2.5206091828068604E-3</v>
      </c>
      <c r="M28" s="23">
        <v>4721.8506556402099</v>
      </c>
      <c r="N28" s="23">
        <v>10224.195051721699</v>
      </c>
      <c r="O28" s="23">
        <v>26638.572914316301</v>
      </c>
      <c r="P28" s="23">
        <v>25154.459778395103</v>
      </c>
      <c r="Q28" s="23">
        <v>23816.237438543201</v>
      </c>
      <c r="R28" s="23">
        <v>22426.157346165299</v>
      </c>
      <c r="S28" s="23">
        <v>21176.730152461201</v>
      </c>
      <c r="T28" s="23">
        <v>19996.912267898802</v>
      </c>
      <c r="U28" s="23">
        <v>18933.072497110097</v>
      </c>
      <c r="V28" s="23">
        <v>17828.006695534299</v>
      </c>
      <c r="W28" s="23">
        <v>17293.527908955901</v>
      </c>
    </row>
    <row r="29" spans="1:23">
      <c r="A29" s="27" t="s">
        <v>119</v>
      </c>
      <c r="B29" s="27" t="s">
        <v>69</v>
      </c>
      <c r="C29" s="23">
        <v>0</v>
      </c>
      <c r="D29" s="23">
        <v>0</v>
      </c>
      <c r="E29" s="23">
        <v>1.1235297925233981E-3</v>
      </c>
      <c r="F29" s="23">
        <v>1.2917384888100989E-3</v>
      </c>
      <c r="G29" s="23">
        <v>1.2197719436958211E-3</v>
      </c>
      <c r="H29" s="23">
        <v>1.1518148661793202E-3</v>
      </c>
      <c r="I29" s="23">
        <v>1.1472873133118119E-3</v>
      </c>
      <c r="J29" s="23">
        <v>1.1900311878618669E-3</v>
      </c>
      <c r="K29" s="23">
        <v>1.2162487569325471E-3</v>
      </c>
      <c r="L29" s="23">
        <v>1.357962523988669E-3</v>
      </c>
      <c r="M29" s="23">
        <v>1.6724985874232621E-3</v>
      </c>
      <c r="N29" s="23">
        <v>7.8219003939324887E-3</v>
      </c>
      <c r="O29" s="23">
        <v>7.3861193496610102E-3</v>
      </c>
      <c r="P29" s="23">
        <v>6.9746169472773402E-3</v>
      </c>
      <c r="Q29" s="23">
        <v>1524.4867096332032</v>
      </c>
      <c r="R29" s="23">
        <v>74449.204401893585</v>
      </c>
      <c r="S29" s="23">
        <v>94568.76281460328</v>
      </c>
      <c r="T29" s="23">
        <v>89300.05928486037</v>
      </c>
      <c r="U29" s="23">
        <v>84549.278097830393</v>
      </c>
      <c r="V29" s="23">
        <v>79614.398556020722</v>
      </c>
      <c r="W29" s="23">
        <v>75178.846589942434</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2.4299611469239765E-3</v>
      </c>
      <c r="D31" s="28">
        <v>2.5110831842982575E-3</v>
      </c>
      <c r="E31" s="28">
        <v>2.5264276623344073E-3</v>
      </c>
      <c r="F31" s="28">
        <v>3.1012435837287113E-3</v>
      </c>
      <c r="G31" s="28">
        <v>3.6735273975839829E-3</v>
      </c>
      <c r="H31" s="28">
        <v>3.7696061246375798E-3</v>
      </c>
      <c r="I31" s="28">
        <v>3.5690623175801345E-3</v>
      </c>
      <c r="J31" s="28">
        <v>3.7149282437540405E-3</v>
      </c>
      <c r="K31" s="28">
        <v>3.8142771914088003E-3</v>
      </c>
      <c r="L31" s="28">
        <v>6.7884770174805181E-3</v>
      </c>
      <c r="M31" s="28">
        <v>19682.256616852897</v>
      </c>
      <c r="N31" s="28">
        <v>197814.64780603535</v>
      </c>
      <c r="O31" s="28">
        <v>204356.6869475815</v>
      </c>
      <c r="P31" s="28">
        <v>211892.07061806097</v>
      </c>
      <c r="Q31" s="28">
        <v>325534.52121878951</v>
      </c>
      <c r="R31" s="28">
        <v>334761.17279245111</v>
      </c>
      <c r="S31" s="28">
        <v>384500.97878773487</v>
      </c>
      <c r="T31" s="28">
        <v>363079.30003083817</v>
      </c>
      <c r="U31" s="28">
        <v>343763.40866260941</v>
      </c>
      <c r="V31" s="28">
        <v>323699.00395549752</v>
      </c>
      <c r="W31" s="28">
        <v>354301.81125094404</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0</v>
      </c>
      <c r="D34" s="23">
        <v>0</v>
      </c>
      <c r="E34" s="23">
        <v>0</v>
      </c>
      <c r="F34" s="23">
        <v>0</v>
      </c>
      <c r="G34" s="23">
        <v>0</v>
      </c>
      <c r="H34" s="23">
        <v>0</v>
      </c>
      <c r="I34" s="23">
        <v>0</v>
      </c>
      <c r="J34" s="23">
        <v>0</v>
      </c>
      <c r="K34" s="23">
        <v>0</v>
      </c>
      <c r="L34" s="23">
        <v>0</v>
      </c>
      <c r="M34" s="23">
        <v>0</v>
      </c>
      <c r="N34" s="23">
        <v>0</v>
      </c>
      <c r="O34" s="23">
        <v>0</v>
      </c>
      <c r="P34" s="23">
        <v>0</v>
      </c>
      <c r="Q34" s="23">
        <v>0</v>
      </c>
      <c r="R34" s="23">
        <v>0</v>
      </c>
      <c r="S34" s="23">
        <v>0</v>
      </c>
      <c r="T34" s="23">
        <v>0</v>
      </c>
      <c r="U34" s="23">
        <v>0</v>
      </c>
      <c r="V34" s="23">
        <v>0</v>
      </c>
      <c r="W34" s="23">
        <v>0</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1.20932991344469E-4</v>
      </c>
      <c r="D36" s="23">
        <v>1.14195459210226E-4</v>
      </c>
      <c r="E36" s="23">
        <v>1.08120237719839E-4</v>
      </c>
      <c r="F36" s="23">
        <v>1.1871764207657399E-4</v>
      </c>
      <c r="G36" s="23">
        <v>1.12103533556641E-4</v>
      </c>
      <c r="H36" s="23">
        <v>1.05857916448332E-4</v>
      </c>
      <c r="I36" s="23">
        <v>1.0022625391654499E-4</v>
      </c>
      <c r="J36" s="23">
        <v>9.4376357842533795E-5</v>
      </c>
      <c r="K36" s="23">
        <v>8.9118373758888202E-5</v>
      </c>
      <c r="L36" s="23">
        <v>9.5465008370985405E-5</v>
      </c>
      <c r="M36" s="23">
        <v>1.0114895204427699E-4</v>
      </c>
      <c r="N36" s="23">
        <v>1.2808607173295499E-4</v>
      </c>
      <c r="O36" s="23">
        <v>1.5235672627884E-4</v>
      </c>
      <c r="P36" s="23">
        <v>1.4386848557827102E-4</v>
      </c>
      <c r="Q36" s="23">
        <v>1.8267604838945401E-4</v>
      </c>
      <c r="R36" s="23">
        <v>2.2175302756822298E-4</v>
      </c>
      <c r="S36" s="23">
        <v>3.2173475124505602E-4</v>
      </c>
      <c r="T36" s="23">
        <v>3.0380996330160997E-4</v>
      </c>
      <c r="U36" s="23">
        <v>2.8764721190318801E-4</v>
      </c>
      <c r="V36" s="23">
        <v>2.7085813489135103E-4</v>
      </c>
      <c r="W36" s="23">
        <v>2.89980710502444E-4</v>
      </c>
    </row>
    <row r="37" spans="1:23">
      <c r="A37" s="27" t="s">
        <v>120</v>
      </c>
      <c r="B37" s="27" t="s">
        <v>28</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row>
    <row r="38" spans="1:23">
      <c r="A38" s="27" t="s">
        <v>120</v>
      </c>
      <c r="B38" s="27" t="s">
        <v>62</v>
      </c>
      <c r="C38" s="23">
        <v>1.16196531649433E-4</v>
      </c>
      <c r="D38" s="23">
        <v>1.09722881596028E-4</v>
      </c>
      <c r="E38" s="23">
        <v>1.0388560213790001E-4</v>
      </c>
      <c r="F38" s="23">
        <v>9.7822121239982802E-5</v>
      </c>
      <c r="G38" s="23">
        <v>9.23721635570801E-5</v>
      </c>
      <c r="H38" s="23">
        <v>8.7225839023499297E-5</v>
      </c>
      <c r="I38" s="23">
        <v>8.2585406773237594E-5</v>
      </c>
      <c r="J38" s="23">
        <v>7.7765152319193498E-5</v>
      </c>
      <c r="K38" s="23">
        <v>7.3432627283221796E-5</v>
      </c>
      <c r="L38" s="23">
        <v>7.6338158864634392E-5</v>
      </c>
      <c r="M38" s="23">
        <v>7.9258841643730708E-5</v>
      </c>
      <c r="N38" s="23">
        <v>8.8940163485790998E-5</v>
      </c>
      <c r="O38" s="23">
        <v>1.7355677797372502E-4</v>
      </c>
      <c r="P38" s="23">
        <v>1.63887420127586E-4</v>
      </c>
      <c r="Q38" s="23">
        <v>1.6381888975007799E-4</v>
      </c>
      <c r="R38" s="23">
        <v>2.1477295474290198E-3</v>
      </c>
      <c r="S38" s="23">
        <v>2.02807322634913E-3</v>
      </c>
      <c r="T38" s="23">
        <v>1.9150833103533901E-3</v>
      </c>
      <c r="U38" s="23">
        <v>1.81320049151449E-3</v>
      </c>
      <c r="V38" s="23">
        <v>1.7073695936986599E-3</v>
      </c>
      <c r="W38" s="23">
        <v>1.61224701900101E-3</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2.8106675001887725E-3</v>
      </c>
      <c r="D40" s="23">
        <v>2.7394466067865828E-3</v>
      </c>
      <c r="E40" s="23">
        <v>2.6824172815817292E-3</v>
      </c>
      <c r="F40" s="23">
        <v>2.8742099628770302E-3</v>
      </c>
      <c r="G40" s="23">
        <v>2405.8295415039029</v>
      </c>
      <c r="H40" s="23">
        <v>36378.524572525275</v>
      </c>
      <c r="I40" s="23">
        <v>83564.631167987071</v>
      </c>
      <c r="J40" s="23">
        <v>167999.88560031151</v>
      </c>
      <c r="K40" s="23">
        <v>195723.5800906434</v>
      </c>
      <c r="L40" s="23">
        <v>184819.24459352871</v>
      </c>
      <c r="M40" s="23">
        <v>174986.82345912437</v>
      </c>
      <c r="N40" s="23">
        <v>221428.59209471924</v>
      </c>
      <c r="O40" s="23">
        <v>209092.15489798176</v>
      </c>
      <c r="P40" s="23">
        <v>197443.01723166095</v>
      </c>
      <c r="Q40" s="23">
        <v>298179.02129665326</v>
      </c>
      <c r="R40" s="23">
        <v>332007.74056393566</v>
      </c>
      <c r="S40" s="23">
        <v>405713.27536999848</v>
      </c>
      <c r="T40" s="23">
        <v>383109.79719828878</v>
      </c>
      <c r="U40" s="23">
        <v>362728.27866598003</v>
      </c>
      <c r="V40" s="23">
        <v>353868.85203260765</v>
      </c>
      <c r="W40" s="23">
        <v>355732.51924356457</v>
      </c>
    </row>
    <row r="41" spans="1:23">
      <c r="A41" s="27" t="s">
        <v>120</v>
      </c>
      <c r="B41" s="27" t="s">
        <v>64</v>
      </c>
      <c r="C41" s="23">
        <v>4.9264174957552593E-4</v>
      </c>
      <c r="D41" s="23">
        <v>7.2938519962001695E-4</v>
      </c>
      <c r="E41" s="23">
        <v>6.9058175970964318E-4</v>
      </c>
      <c r="F41" s="23">
        <v>6.5027464089551467E-4</v>
      </c>
      <c r="G41" s="23">
        <v>1.3440377774816823E-3</v>
      </c>
      <c r="H41" s="23">
        <v>1.730740539742596E-3</v>
      </c>
      <c r="I41" s="23">
        <v>3.342398006905006E-3</v>
      </c>
      <c r="J41" s="23">
        <v>3.1473125855277146E-3</v>
      </c>
      <c r="K41" s="23">
        <v>2.9719665575683248E-3</v>
      </c>
      <c r="L41" s="23">
        <v>2.8063895718268938E-3</v>
      </c>
      <c r="M41" s="23">
        <v>2.6570890798890039E-3</v>
      </c>
      <c r="N41" s="23">
        <v>2.5020030184097091E-3</v>
      </c>
      <c r="O41" s="23">
        <v>2.3626090817419972E-3</v>
      </c>
      <c r="P41" s="23">
        <v>2.2309811906932341E-3</v>
      </c>
      <c r="Q41" s="23">
        <v>3.5928009015977974E-3</v>
      </c>
      <c r="R41" s="23">
        <v>14377.553295238298</v>
      </c>
      <c r="S41" s="23">
        <v>13576.537591276658</v>
      </c>
      <c r="T41" s="23">
        <v>12820.148807074444</v>
      </c>
      <c r="U41" s="23">
        <v>12138.114301662863</v>
      </c>
      <c r="V41" s="23">
        <v>14939.344489132549</v>
      </c>
      <c r="W41" s="23">
        <v>14107.02980688151</v>
      </c>
    </row>
    <row r="42" spans="1:23">
      <c r="A42" s="27" t="s">
        <v>120</v>
      </c>
      <c r="B42" s="27" t="s">
        <v>32</v>
      </c>
      <c r="C42" s="23">
        <v>7.3372254691131595E-4</v>
      </c>
      <c r="D42" s="23">
        <v>6.9284470884186495E-4</v>
      </c>
      <c r="E42" s="23">
        <v>6.5598523041980193E-4</v>
      </c>
      <c r="F42" s="23">
        <v>6.1769740388647294E-4</v>
      </c>
      <c r="G42" s="23">
        <v>5.8328366730677394E-4</v>
      </c>
      <c r="H42" s="23">
        <v>7.0784235320719502E-4</v>
      </c>
      <c r="I42" s="23">
        <v>8.4831088169852703E-4</v>
      </c>
      <c r="J42" s="23">
        <v>9.4104129514833003E-4</v>
      </c>
      <c r="K42" s="23">
        <v>8.88613120708722E-4</v>
      </c>
      <c r="L42" s="23">
        <v>3.8092446915883702E-3</v>
      </c>
      <c r="M42" s="23">
        <v>3.19202965401911E-3</v>
      </c>
      <c r="N42" s="23">
        <v>3.0057207677594098E-3</v>
      </c>
      <c r="O42" s="23">
        <v>5.2044888489742799E-3</v>
      </c>
      <c r="P42" s="23">
        <v>4.9145314893453392E-3</v>
      </c>
      <c r="Q42" s="23">
        <v>4.6530774216814999E-3</v>
      </c>
      <c r="R42" s="23">
        <v>9.2648847408264706E-2</v>
      </c>
      <c r="S42" s="23">
        <v>8.7387013855958498E-2</v>
      </c>
      <c r="T42" s="23">
        <v>8.243827047616939E-2</v>
      </c>
      <c r="U42" s="23">
        <v>4843.5367043743809</v>
      </c>
      <c r="V42" s="23">
        <v>4560.8327922997905</v>
      </c>
      <c r="W42" s="23">
        <v>17263.802520028403</v>
      </c>
    </row>
    <row r="43" spans="1:23">
      <c r="A43" s="27" t="s">
        <v>120</v>
      </c>
      <c r="B43" s="27" t="s">
        <v>69</v>
      </c>
      <c r="C43" s="23">
        <v>0</v>
      </c>
      <c r="D43" s="23">
        <v>0</v>
      </c>
      <c r="E43" s="23">
        <v>5.7486754949493204E-4</v>
      </c>
      <c r="F43" s="23">
        <v>6.31835149622738E-4</v>
      </c>
      <c r="G43" s="23">
        <v>6.3042891417470798E-4</v>
      </c>
      <c r="H43" s="23">
        <v>6.2065241505328489E-4</v>
      </c>
      <c r="I43" s="23">
        <v>6.0994400147505897E-4</v>
      </c>
      <c r="J43" s="23">
        <v>6.5771828807876197E-4</v>
      </c>
      <c r="K43" s="23">
        <v>7.2848123354013906E-4</v>
      </c>
      <c r="L43" s="23">
        <v>8.5880522188957499E-4</v>
      </c>
      <c r="M43" s="23">
        <v>1.00930284704645E-3</v>
      </c>
      <c r="N43" s="23">
        <v>2.04736178716861E-3</v>
      </c>
      <c r="O43" s="23">
        <v>2.84999048971963E-3</v>
      </c>
      <c r="P43" s="23">
        <v>2.6912091489680596E-3</v>
      </c>
      <c r="Q43" s="23">
        <v>3.4136936884084398E-3</v>
      </c>
      <c r="R43" s="23">
        <v>30658.4878611366</v>
      </c>
      <c r="S43" s="23">
        <v>56527.894546937801</v>
      </c>
      <c r="T43" s="23">
        <v>53378.559516381596</v>
      </c>
      <c r="U43" s="23">
        <v>50538.809370950497</v>
      </c>
      <c r="V43" s="23">
        <v>47589.015569712603</v>
      </c>
      <c r="W43" s="23">
        <v>44937.691761734903</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3.5404387727582007E-3</v>
      </c>
      <c r="D45" s="28">
        <v>3.6927501472128537E-3</v>
      </c>
      <c r="E45" s="28">
        <v>3.5850048811491113E-3</v>
      </c>
      <c r="F45" s="28">
        <v>3.7410243670891016E-3</v>
      </c>
      <c r="G45" s="28">
        <v>2405.8310900173774</v>
      </c>
      <c r="H45" s="28">
        <v>36378.526496349572</v>
      </c>
      <c r="I45" s="28">
        <v>83564.634693196742</v>
      </c>
      <c r="J45" s="28">
        <v>167999.8889197656</v>
      </c>
      <c r="K45" s="28">
        <v>195723.58322516095</v>
      </c>
      <c r="L45" s="28">
        <v>184819.24757172144</v>
      </c>
      <c r="M45" s="28">
        <v>174986.82629662126</v>
      </c>
      <c r="N45" s="28">
        <v>221428.5948137485</v>
      </c>
      <c r="O45" s="28">
        <v>209092.15758650436</v>
      </c>
      <c r="P45" s="28">
        <v>197443.01977039804</v>
      </c>
      <c r="Q45" s="28">
        <v>298179.02523594908</v>
      </c>
      <c r="R45" s="28">
        <v>346385.29622865655</v>
      </c>
      <c r="S45" s="28">
        <v>419289.8153110831</v>
      </c>
      <c r="T45" s="28">
        <v>395929.94822425651</v>
      </c>
      <c r="U45" s="28">
        <v>374866.39506849064</v>
      </c>
      <c r="V45" s="28">
        <v>368808.19849996793</v>
      </c>
      <c r="W45" s="28">
        <v>369839.55095267383</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0</v>
      </c>
      <c r="D49" s="23">
        <v>0</v>
      </c>
      <c r="E49" s="23">
        <v>0</v>
      </c>
      <c r="F49" s="23">
        <v>0</v>
      </c>
      <c r="G49" s="23">
        <v>0</v>
      </c>
      <c r="H49" s="23">
        <v>0</v>
      </c>
      <c r="I49" s="23">
        <v>0</v>
      </c>
      <c r="J49" s="23">
        <v>0</v>
      </c>
      <c r="K49" s="23">
        <v>0</v>
      </c>
      <c r="L49" s="23">
        <v>0</v>
      </c>
      <c r="M49" s="23">
        <v>0</v>
      </c>
      <c r="N49" s="23">
        <v>0</v>
      </c>
      <c r="O49" s="23">
        <v>0</v>
      </c>
      <c r="P49" s="23">
        <v>0</v>
      </c>
      <c r="Q49" s="23">
        <v>0</v>
      </c>
      <c r="R49" s="23">
        <v>0</v>
      </c>
      <c r="S49" s="23">
        <v>0</v>
      </c>
      <c r="T49" s="23">
        <v>0</v>
      </c>
      <c r="U49" s="23">
        <v>0</v>
      </c>
      <c r="V49" s="23">
        <v>0</v>
      </c>
      <c r="W49" s="23">
        <v>0</v>
      </c>
    </row>
    <row r="50" spans="1:23">
      <c r="A50" s="27" t="s">
        <v>121</v>
      </c>
      <c r="B50" s="27" t="s">
        <v>18</v>
      </c>
      <c r="C50" s="23">
        <v>1.13435147282284E-4</v>
      </c>
      <c r="D50" s="23">
        <v>1.07115342062301E-4</v>
      </c>
      <c r="E50" s="23">
        <v>1.0141678423392799E-4</v>
      </c>
      <c r="F50" s="23">
        <v>1.2302430403545302E-4</v>
      </c>
      <c r="G50" s="23">
        <v>1.1617025872890201E-4</v>
      </c>
      <c r="H50" s="23">
        <v>1.09698072417064E-4</v>
      </c>
      <c r="I50" s="23">
        <v>1.0386211281226699E-4</v>
      </c>
      <c r="J50" s="23">
        <v>9.7800002913548206E-5</v>
      </c>
      <c r="K50" s="23">
        <v>1.10690830435541E-4</v>
      </c>
      <c r="L50" s="23">
        <v>1.8424002507776101E-4</v>
      </c>
      <c r="M50" s="23">
        <v>1.96598399302462E-4</v>
      </c>
      <c r="N50" s="23">
        <v>2.7817703833832303E-4</v>
      </c>
      <c r="O50" s="23">
        <v>2.62678978512164E-4</v>
      </c>
      <c r="P50" s="23">
        <v>2.4804436111752304E-4</v>
      </c>
      <c r="Q50" s="23">
        <v>2.7261261003189304E-4</v>
      </c>
      <c r="R50" s="23">
        <v>2.5670105617416397E-4</v>
      </c>
      <c r="S50" s="23">
        <v>3.1846164070664E-4</v>
      </c>
      <c r="T50" s="23">
        <v>3.0071920736458402E-4</v>
      </c>
      <c r="U50" s="23">
        <v>3.4954452482578101E-4</v>
      </c>
      <c r="V50" s="23">
        <v>3.2914269333387402E-4</v>
      </c>
      <c r="W50" s="23">
        <v>3.1080518717915102E-4</v>
      </c>
    </row>
    <row r="51" spans="1:23">
      <c r="A51" s="27" t="s">
        <v>121</v>
      </c>
      <c r="B51" s="27" t="s">
        <v>28</v>
      </c>
      <c r="C51" s="23">
        <v>0</v>
      </c>
      <c r="D51" s="23">
        <v>0</v>
      </c>
      <c r="E51" s="23">
        <v>0</v>
      </c>
      <c r="F51" s="23">
        <v>0</v>
      </c>
      <c r="G51" s="23">
        <v>0</v>
      </c>
      <c r="H51" s="23">
        <v>0</v>
      </c>
      <c r="I51" s="23">
        <v>0</v>
      </c>
      <c r="J51" s="23">
        <v>0</v>
      </c>
      <c r="K51" s="23">
        <v>0</v>
      </c>
      <c r="L51" s="23">
        <v>0</v>
      </c>
      <c r="M51" s="23">
        <v>0</v>
      </c>
      <c r="N51" s="23">
        <v>0</v>
      </c>
      <c r="O51" s="23">
        <v>0</v>
      </c>
      <c r="P51" s="23">
        <v>0</v>
      </c>
      <c r="Q51" s="23">
        <v>0</v>
      </c>
      <c r="R51" s="23">
        <v>0</v>
      </c>
      <c r="S51" s="23">
        <v>0</v>
      </c>
      <c r="T51" s="23">
        <v>0</v>
      </c>
      <c r="U51" s="23">
        <v>0</v>
      </c>
      <c r="V51" s="23">
        <v>0</v>
      </c>
      <c r="W51" s="23">
        <v>0</v>
      </c>
    </row>
    <row r="52" spans="1:23">
      <c r="A52" s="27" t="s">
        <v>121</v>
      </c>
      <c r="B52" s="27" t="s">
        <v>62</v>
      </c>
      <c r="C52" s="23">
        <v>1.15989725486205E-4</v>
      </c>
      <c r="D52" s="23">
        <v>1.0952759721155301E-4</v>
      </c>
      <c r="E52" s="23">
        <v>1.03700706922115E-4</v>
      </c>
      <c r="F52" s="23">
        <v>9.7648017785384491E-5</v>
      </c>
      <c r="G52" s="23">
        <v>9.2207759917288404E-5</v>
      </c>
      <c r="H52" s="23">
        <v>1.1081506089855301E-4</v>
      </c>
      <c r="I52" s="23">
        <v>1.0491967728097799E-4</v>
      </c>
      <c r="J52" s="23">
        <v>9.8795840619143093E-5</v>
      </c>
      <c r="K52" s="23">
        <v>9.32916341697634E-5</v>
      </c>
      <c r="L52" s="23">
        <v>9.60765428745005E-5</v>
      </c>
      <c r="M52" s="23">
        <v>1.18924882141205E-4</v>
      </c>
      <c r="N52" s="23">
        <v>1.43607588533527E-4</v>
      </c>
      <c r="O52" s="23">
        <v>1.35606787993419E-4</v>
      </c>
      <c r="P52" s="23">
        <v>1.64707114167118E-4</v>
      </c>
      <c r="Q52" s="23">
        <v>2.7074005936406499E-4</v>
      </c>
      <c r="R52" s="23">
        <v>2.5493780049015501E-4</v>
      </c>
      <c r="S52" s="23">
        <v>2.4073446685936E-4</v>
      </c>
      <c r="T52" s="23">
        <v>2.2732244266106E-4</v>
      </c>
      <c r="U52" s="23">
        <v>3.4400474663683398E-4</v>
      </c>
      <c r="V52" s="23">
        <v>3.2392625484297999E-4</v>
      </c>
      <c r="W52" s="23">
        <v>5.0958301281602404E-4</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1.5908752482112329E-3</v>
      </c>
      <c r="D54" s="23">
        <v>1.5714493101624467E-3</v>
      </c>
      <c r="E54" s="23">
        <v>1.500885144719701E-3</v>
      </c>
      <c r="F54" s="23">
        <v>1.7021119841534138E-3</v>
      </c>
      <c r="G54" s="23">
        <v>1.6214197898262029E-3</v>
      </c>
      <c r="H54" s="23">
        <v>1.6758706650100061E-3</v>
      </c>
      <c r="I54" s="23">
        <v>1.5964497821859911E-3</v>
      </c>
      <c r="J54" s="23">
        <v>1.3532682864297377E-2</v>
      </c>
      <c r="K54" s="23">
        <v>2240.5189525025939</v>
      </c>
      <c r="L54" s="23">
        <v>2115.6930611387747</v>
      </c>
      <c r="M54" s="23">
        <v>2003.1377630473646</v>
      </c>
      <c r="N54" s="23">
        <v>42340.09058147906</v>
      </c>
      <c r="O54" s="23">
        <v>39981.199863224028</v>
      </c>
      <c r="P54" s="23">
        <v>37753.729791994636</v>
      </c>
      <c r="Q54" s="23">
        <v>65266.867069463136</v>
      </c>
      <c r="R54" s="23">
        <v>69837.100717931986</v>
      </c>
      <c r="S54" s="23">
        <v>103140.83415637557</v>
      </c>
      <c r="T54" s="23">
        <v>98111.132573393159</v>
      </c>
      <c r="U54" s="23">
        <v>92891.612315192688</v>
      </c>
      <c r="V54" s="23">
        <v>87469.81902838817</v>
      </c>
      <c r="W54" s="23">
        <v>82596.621590469003</v>
      </c>
    </row>
    <row r="55" spans="1:23">
      <c r="A55" s="27" t="s">
        <v>121</v>
      </c>
      <c r="B55" s="27" t="s">
        <v>64</v>
      </c>
      <c r="C55" s="23">
        <v>1.5232122640646388E-4</v>
      </c>
      <c r="D55" s="23">
        <v>1.740182722814664E-4</v>
      </c>
      <c r="E55" s="23">
        <v>1.6476046505519036E-4</v>
      </c>
      <c r="F55" s="23">
        <v>1.9353800004173031E-4</v>
      </c>
      <c r="G55" s="23">
        <v>3.0495583067656484E-4</v>
      </c>
      <c r="H55" s="23">
        <v>3.4780839063165302E-4</v>
      </c>
      <c r="I55" s="23">
        <v>3.8983752176896004E-4</v>
      </c>
      <c r="J55" s="23">
        <v>7761.029662725201</v>
      </c>
      <c r="K55" s="23">
        <v>7328.6399056697583</v>
      </c>
      <c r="L55" s="23">
        <v>6920.3398519309239</v>
      </c>
      <c r="M55" s="23">
        <v>6552.176374328611</v>
      </c>
      <c r="N55" s="23">
        <v>6169.7461292520038</v>
      </c>
      <c r="O55" s="23">
        <v>5826.0114515282939</v>
      </c>
      <c r="P55" s="23">
        <v>5501.4272422670738</v>
      </c>
      <c r="Q55" s="23">
        <v>5208.7502389770152</v>
      </c>
      <c r="R55" s="23">
        <v>6398.8427609443515</v>
      </c>
      <c r="S55" s="23">
        <v>10818.049092846844</v>
      </c>
      <c r="T55" s="23">
        <v>10215.343863838929</v>
      </c>
      <c r="U55" s="23">
        <v>9671.8855074166186</v>
      </c>
      <c r="V55" s="23">
        <v>20683.089615238325</v>
      </c>
      <c r="W55" s="23">
        <v>41240.458359804725</v>
      </c>
    </row>
    <row r="56" spans="1:23">
      <c r="A56" s="27" t="s">
        <v>121</v>
      </c>
      <c r="B56" s="27" t="s">
        <v>32</v>
      </c>
      <c r="C56" s="23">
        <v>7.6224076665366706E-4</v>
      </c>
      <c r="D56" s="23">
        <v>7.1977409480288598E-4</v>
      </c>
      <c r="E56" s="23">
        <v>6.8148196760962996E-4</v>
      </c>
      <c r="F56" s="23">
        <v>6.4170597548137494E-4</v>
      </c>
      <c r="G56" s="23">
        <v>6.0595465086371006E-4</v>
      </c>
      <c r="H56" s="23">
        <v>8.8284729066706905E-4</v>
      </c>
      <c r="I56" s="23">
        <v>8.7414791733918392E-4</v>
      </c>
      <c r="J56" s="23">
        <v>9.3782479460234201E-4</v>
      </c>
      <c r="K56" s="23">
        <v>8.8557582085518004E-4</v>
      </c>
      <c r="L56" s="23">
        <v>3.8251807635918999E-3</v>
      </c>
      <c r="M56" s="23">
        <v>3.1910047715789599E-3</v>
      </c>
      <c r="N56" s="23">
        <v>3.00475570453357E-3</v>
      </c>
      <c r="O56" s="23">
        <v>2.8373519391112797E-3</v>
      </c>
      <c r="P56" s="23">
        <v>2.6792747291341803E-3</v>
      </c>
      <c r="Q56" s="23">
        <v>2.8687511370360302E-3</v>
      </c>
      <c r="R56" s="23">
        <v>2.5262819644765E-3</v>
      </c>
      <c r="S56" s="23">
        <v>2.3640313092200098E-3</v>
      </c>
      <c r="T56" s="23">
        <v>2.16769025758281E-3</v>
      </c>
      <c r="U56" s="23">
        <v>5.3607891135250604E-3</v>
      </c>
      <c r="V56" s="23">
        <v>3.3638525784667199E-3</v>
      </c>
      <c r="W56" s="23">
        <v>949.15391207627101</v>
      </c>
    </row>
    <row r="57" spans="1:23">
      <c r="A57" s="27" t="s">
        <v>121</v>
      </c>
      <c r="B57" s="27" t="s">
        <v>69</v>
      </c>
      <c r="C57" s="23">
        <v>0</v>
      </c>
      <c r="D57" s="23">
        <v>0</v>
      </c>
      <c r="E57" s="23">
        <v>6.4450833680952397E-4</v>
      </c>
      <c r="F57" s="23">
        <v>8.1567170085458597E-4</v>
      </c>
      <c r="G57" s="23">
        <v>8.1279165991045494E-4</v>
      </c>
      <c r="H57" s="23">
        <v>8.7938278149943109E-4</v>
      </c>
      <c r="I57" s="23">
        <v>8.3259943994286106E-4</v>
      </c>
      <c r="J57" s="23">
        <v>7.8400318891465E-4</v>
      </c>
      <c r="K57" s="23">
        <v>9.9122557452615309E-4</v>
      </c>
      <c r="L57" s="23">
        <v>6771.7604412003193</v>
      </c>
      <c r="M57" s="23">
        <v>17996.5616577209</v>
      </c>
      <c r="N57" s="23">
        <v>49079.735488577797</v>
      </c>
      <c r="O57" s="23">
        <v>46345.359274790695</v>
      </c>
      <c r="P57" s="23">
        <v>43763.323190877898</v>
      </c>
      <c r="Q57" s="23">
        <v>65719.406018707799</v>
      </c>
      <c r="R57" s="23">
        <v>61883.567800357203</v>
      </c>
      <c r="S57" s="23">
        <v>58435.852482964096</v>
      </c>
      <c r="T57" s="23">
        <v>55180.219512020798</v>
      </c>
      <c r="U57" s="23">
        <v>66128.758031018602</v>
      </c>
      <c r="V57" s="23">
        <v>62269.027203335398</v>
      </c>
      <c r="W57" s="23">
        <v>87558.803580050604</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1.9726213473861857E-3</v>
      </c>
      <c r="D59" s="28">
        <v>1.9621105217177671E-3</v>
      </c>
      <c r="E59" s="28">
        <v>1.8707631009309345E-3</v>
      </c>
      <c r="F59" s="28">
        <v>2.1163223060159816E-3</v>
      </c>
      <c r="G59" s="28">
        <v>2.1347536391489582E-3</v>
      </c>
      <c r="H59" s="28">
        <v>2.2441921889572764E-3</v>
      </c>
      <c r="I59" s="28">
        <v>2.1950690940481963E-3</v>
      </c>
      <c r="J59" s="28">
        <v>7761.0433920039086</v>
      </c>
      <c r="K59" s="28">
        <v>9569.1590621548166</v>
      </c>
      <c r="L59" s="28">
        <v>9036.0331933862672</v>
      </c>
      <c r="M59" s="28">
        <v>8555.3144528992561</v>
      </c>
      <c r="N59" s="28">
        <v>48509.837132515691</v>
      </c>
      <c r="O59" s="28">
        <v>45807.211713038087</v>
      </c>
      <c r="P59" s="28">
        <v>43255.157447013189</v>
      </c>
      <c r="Q59" s="28">
        <v>70475.61785179282</v>
      </c>
      <c r="R59" s="28">
        <v>76235.943990515196</v>
      </c>
      <c r="S59" s="28">
        <v>113958.88380841853</v>
      </c>
      <c r="T59" s="28">
        <v>108326.47696527375</v>
      </c>
      <c r="U59" s="28">
        <v>102563.49851615858</v>
      </c>
      <c r="V59" s="28">
        <v>108152.90929669543</v>
      </c>
      <c r="W59" s="28">
        <v>123837.08077066194</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1.1077150035320401E-4</v>
      </c>
      <c r="D64" s="23">
        <v>1.04600094726909E-4</v>
      </c>
      <c r="E64" s="23">
        <v>1.22420512606148E-4</v>
      </c>
      <c r="F64" s="23">
        <v>1.15275206380601E-4</v>
      </c>
      <c r="G64" s="23">
        <v>1.08852886063902E-4</v>
      </c>
      <c r="H64" s="23">
        <v>1.02788372074733E-4</v>
      </c>
      <c r="I64" s="23">
        <v>9.7320009923479407E-5</v>
      </c>
      <c r="J64" s="23">
        <v>9.1639742311680299E-5</v>
      </c>
      <c r="K64" s="23">
        <v>8.6534223116839696E-5</v>
      </c>
      <c r="L64" s="23">
        <v>1.02750928876175E-4</v>
      </c>
      <c r="M64" s="23">
        <v>1.1029653378632199E-4</v>
      </c>
      <c r="N64" s="23">
        <v>1.7598595606716899E-4</v>
      </c>
      <c r="O64" s="23">
        <v>1.66181261574823E-4</v>
      </c>
      <c r="P64" s="23">
        <v>1.5692281540954001E-4</v>
      </c>
      <c r="Q64" s="23">
        <v>1.9915995375432798E-4</v>
      </c>
      <c r="R64" s="23">
        <v>2.2538525192968801E-4</v>
      </c>
      <c r="S64" s="23">
        <v>2.1282837757655702E-4</v>
      </c>
      <c r="T64" s="23">
        <v>2.0097108357382802E-4</v>
      </c>
      <c r="U64" s="23">
        <v>2.2661593672512799E-4</v>
      </c>
      <c r="V64" s="23">
        <v>2.1338906625204199E-4</v>
      </c>
      <c r="W64" s="23">
        <v>2.36987872464068E-4</v>
      </c>
    </row>
    <row r="65" spans="1:23">
      <c r="A65" s="27" t="s">
        <v>122</v>
      </c>
      <c r="B65" s="27" t="s">
        <v>28</v>
      </c>
      <c r="C65" s="23">
        <v>0</v>
      </c>
      <c r="D65" s="23">
        <v>0</v>
      </c>
      <c r="E65" s="23">
        <v>0</v>
      </c>
      <c r="F65" s="23">
        <v>0</v>
      </c>
      <c r="G65" s="23">
        <v>0</v>
      </c>
      <c r="H65" s="23">
        <v>0</v>
      </c>
      <c r="I65" s="23">
        <v>0</v>
      </c>
      <c r="J65" s="23">
        <v>0</v>
      </c>
      <c r="K65" s="23">
        <v>0</v>
      </c>
      <c r="L65" s="23">
        <v>0</v>
      </c>
      <c r="M65" s="23">
        <v>0</v>
      </c>
      <c r="N65" s="23">
        <v>0</v>
      </c>
      <c r="O65" s="23">
        <v>0</v>
      </c>
      <c r="P65" s="23">
        <v>0</v>
      </c>
      <c r="Q65" s="23">
        <v>0</v>
      </c>
      <c r="R65" s="23">
        <v>0</v>
      </c>
      <c r="S65" s="23">
        <v>0</v>
      </c>
      <c r="T65" s="23">
        <v>0</v>
      </c>
      <c r="U65" s="23">
        <v>0</v>
      </c>
      <c r="V65" s="23">
        <v>0</v>
      </c>
      <c r="W65" s="23">
        <v>0</v>
      </c>
    </row>
    <row r="66" spans="1:23">
      <c r="A66" s="27" t="s">
        <v>122</v>
      </c>
      <c r="B66" s="27" t="s">
        <v>62</v>
      </c>
      <c r="C66" s="23">
        <v>1.1606578958561E-4</v>
      </c>
      <c r="D66" s="23">
        <v>1.09599423556577E-4</v>
      </c>
      <c r="E66" s="23">
        <v>1.13099655065967E-4</v>
      </c>
      <c r="F66" s="23">
        <v>1.0649837843147001E-4</v>
      </c>
      <c r="G66" s="23">
        <v>1.0056504097781401E-4</v>
      </c>
      <c r="H66" s="23">
        <v>1.3032408893460401E-4</v>
      </c>
      <c r="I66" s="23">
        <v>1.23390821085897E-4</v>
      </c>
      <c r="J66" s="23">
        <v>1.1618888095910699E-4</v>
      </c>
      <c r="K66" s="23">
        <v>1.0971565714813001E-4</v>
      </c>
      <c r="L66" s="23">
        <v>1.03603075647855E-4</v>
      </c>
      <c r="M66" s="23">
        <v>1.2813679188222098E-4</v>
      </c>
      <c r="N66" s="23">
        <v>2.33741192460014E-4</v>
      </c>
      <c r="O66" s="23">
        <v>2.2071878411811E-4</v>
      </c>
      <c r="P66" s="23">
        <v>2.0842189239242E-4</v>
      </c>
      <c r="Q66" s="23">
        <v>3.04145344275319E-4</v>
      </c>
      <c r="R66" s="23">
        <v>4.6784725816276603E-4</v>
      </c>
      <c r="S66" s="23">
        <v>4.4178211331895399E-4</v>
      </c>
      <c r="T66" s="23">
        <v>4.1716913424906797E-4</v>
      </c>
      <c r="U66" s="23">
        <v>4.3100364373850701E-4</v>
      </c>
      <c r="V66" s="23">
        <v>4.0584729572723798E-4</v>
      </c>
      <c r="W66" s="23">
        <v>5.3088034582999502E-4</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2.7811373109777535E-3</v>
      </c>
      <c r="D68" s="23">
        <v>2.7497631215041467E-3</v>
      </c>
      <c r="E68" s="23">
        <v>3.0300680856198336E-3</v>
      </c>
      <c r="F68" s="23">
        <v>3.094022645860004E-3</v>
      </c>
      <c r="G68" s="23">
        <v>2.9405936447168867E-3</v>
      </c>
      <c r="H68" s="23">
        <v>3.2505809871330002E-3</v>
      </c>
      <c r="I68" s="23">
        <v>3.0776494222016994E-3</v>
      </c>
      <c r="J68" s="23">
        <v>3.7659262533900461E-3</v>
      </c>
      <c r="K68" s="23">
        <v>4.2370494361519719E-3</v>
      </c>
      <c r="L68" s="23">
        <v>7.1693794390068916E-3</v>
      </c>
      <c r="M68" s="23">
        <v>10750.645911732274</v>
      </c>
      <c r="N68" s="23">
        <v>59159.669318863533</v>
      </c>
      <c r="O68" s="23">
        <v>55863.710386104874</v>
      </c>
      <c r="P68" s="23">
        <v>52751.37901192603</v>
      </c>
      <c r="Q68" s="23">
        <v>62033.155193325787</v>
      </c>
      <c r="R68" s="23">
        <v>58412.47207550543</v>
      </c>
      <c r="S68" s="23">
        <v>83123.756848725025</v>
      </c>
      <c r="T68" s="23">
        <v>86457.779073017242</v>
      </c>
      <c r="U68" s="23">
        <v>123312.16417717436</v>
      </c>
      <c r="V68" s="23">
        <v>116114.81513496477</v>
      </c>
      <c r="W68" s="23">
        <v>109645.7178228211</v>
      </c>
    </row>
    <row r="69" spans="1:23">
      <c r="A69" s="27" t="s">
        <v>122</v>
      </c>
      <c r="B69" s="27" t="s">
        <v>64</v>
      </c>
      <c r="C69" s="23">
        <v>4.7179323065819515E-4</v>
      </c>
      <c r="D69" s="23">
        <v>6.9764596768410753E-4</v>
      </c>
      <c r="E69" s="23">
        <v>6.6053106132208143E-4</v>
      </c>
      <c r="F69" s="23">
        <v>6.2197790871589941E-4</v>
      </c>
      <c r="G69" s="23">
        <v>8.9159821307321766E-4</v>
      </c>
      <c r="H69" s="23">
        <v>1.0647074445437788E-3</v>
      </c>
      <c r="I69" s="23">
        <v>1.1002110373669986E-3</v>
      </c>
      <c r="J69" s="23">
        <v>1.0359951261005133E-3</v>
      </c>
      <c r="K69" s="23">
        <v>1.0912801273631075E-3</v>
      </c>
      <c r="L69" s="23">
        <v>1.5811293621633888E-3</v>
      </c>
      <c r="M69" s="23">
        <v>3005.1399854391402</v>
      </c>
      <c r="N69" s="23">
        <v>3922.8159711936401</v>
      </c>
      <c r="O69" s="23">
        <v>3704.2643719252878</v>
      </c>
      <c r="P69" s="23">
        <v>3497.8889241495363</v>
      </c>
      <c r="Q69" s="23">
        <v>3311.8005368352055</v>
      </c>
      <c r="R69" s="23">
        <v>3442.5109564472018</v>
      </c>
      <c r="S69" s="23">
        <v>3250.7185602310237</v>
      </c>
      <c r="T69" s="23">
        <v>3069.6114873517408</v>
      </c>
      <c r="U69" s="23">
        <v>2906.3075363534299</v>
      </c>
      <c r="V69" s="23">
        <v>2736.675371560646</v>
      </c>
      <c r="W69" s="23">
        <v>3901.884180461278</v>
      </c>
    </row>
    <row r="70" spans="1:23">
      <c r="A70" s="27" t="s">
        <v>122</v>
      </c>
      <c r="B70" s="27" t="s">
        <v>32</v>
      </c>
      <c r="C70" s="23">
        <v>7.9494257301094997E-4</v>
      </c>
      <c r="D70" s="23">
        <v>7.5065398748110903E-4</v>
      </c>
      <c r="E70" s="23">
        <v>7.1071904376154903E-4</v>
      </c>
      <c r="F70" s="23">
        <v>6.6923657403572599E-4</v>
      </c>
      <c r="G70" s="23">
        <v>6.3195143891380803E-4</v>
      </c>
      <c r="H70" s="23">
        <v>9.3517305167633397E-4</v>
      </c>
      <c r="I70" s="23">
        <v>1.02443400688878E-3</v>
      </c>
      <c r="J70" s="23">
        <v>1.02878547807606E-3</v>
      </c>
      <c r="K70" s="23">
        <v>9.7146881749635909E-4</v>
      </c>
      <c r="L70" s="23">
        <v>7776.0329854210995</v>
      </c>
      <c r="M70" s="23">
        <v>16721.2110399345</v>
      </c>
      <c r="N70" s="23">
        <v>15745.245731516699</v>
      </c>
      <c r="O70" s="23">
        <v>14868.031847213799</v>
      </c>
      <c r="P70" s="23">
        <v>14039.690124827999</v>
      </c>
      <c r="Q70" s="23">
        <v>13995.635233675299</v>
      </c>
      <c r="R70" s="23">
        <v>13178.753154194999</v>
      </c>
      <c r="S70" s="23">
        <v>12444.5260311809</v>
      </c>
      <c r="T70" s="23">
        <v>11751.2048996218</v>
      </c>
      <c r="U70" s="23">
        <v>19753.261651070403</v>
      </c>
      <c r="V70" s="23">
        <v>14219.117502122999</v>
      </c>
      <c r="W70" s="23">
        <v>28107.134175090701</v>
      </c>
    </row>
    <row r="71" spans="1:23">
      <c r="A71" s="27" t="s">
        <v>122</v>
      </c>
      <c r="B71" s="27" t="s">
        <v>69</v>
      </c>
      <c r="C71" s="23">
        <v>0</v>
      </c>
      <c r="D71" s="23">
        <v>0</v>
      </c>
      <c r="E71" s="23">
        <v>7.2263219499065802E-4</v>
      </c>
      <c r="F71" s="23">
        <v>6.8045439151862691E-4</v>
      </c>
      <c r="G71" s="23">
        <v>6.4254427883742699E-4</v>
      </c>
      <c r="H71" s="23">
        <v>7.2027012521690007E-4</v>
      </c>
      <c r="I71" s="23">
        <v>6.8195160910545203E-4</v>
      </c>
      <c r="J71" s="23">
        <v>6.6132203466947204E-4</v>
      </c>
      <c r="K71" s="23">
        <v>6.6185227179786296E-4</v>
      </c>
      <c r="L71" s="23">
        <v>7.4727694254750798E-4</v>
      </c>
      <c r="M71" s="23">
        <v>8.5678679585403502E-4</v>
      </c>
      <c r="N71" s="23">
        <v>1.3252052760598801E-3</v>
      </c>
      <c r="O71" s="23">
        <v>1.2513741979342402E-3</v>
      </c>
      <c r="P71" s="23">
        <v>1.1816564660166601E-3</v>
      </c>
      <c r="Q71" s="23">
        <v>1.52479399316128E-3</v>
      </c>
      <c r="R71" s="23">
        <v>1.6478551293319901E-3</v>
      </c>
      <c r="S71" s="23">
        <v>1.5560482802412701E-3</v>
      </c>
      <c r="T71" s="23">
        <v>1.4693562603548501E-3</v>
      </c>
      <c r="U71" s="23">
        <v>1.6190872063659601E-3</v>
      </c>
      <c r="V71" s="23">
        <v>1.5245860999005001E-3</v>
      </c>
      <c r="W71" s="23">
        <v>1.6192057646125999E-3</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3.4797678315747625E-3</v>
      </c>
      <c r="D73" s="28">
        <v>3.6616086074717402E-3</v>
      </c>
      <c r="E73" s="28">
        <v>3.9261193146140298E-3</v>
      </c>
      <c r="F73" s="28">
        <v>3.937774139387974E-3</v>
      </c>
      <c r="G73" s="28">
        <v>4.04160978483182E-3</v>
      </c>
      <c r="H73" s="28">
        <v>4.5484008926861153E-3</v>
      </c>
      <c r="I73" s="28">
        <v>4.3985712905780742E-3</v>
      </c>
      <c r="J73" s="28">
        <v>5.009750002761347E-3</v>
      </c>
      <c r="K73" s="28">
        <v>5.5245794437800491E-3</v>
      </c>
      <c r="L73" s="28">
        <v>8.9568628056943111E-3</v>
      </c>
      <c r="M73" s="28">
        <v>13755.78613560474</v>
      </c>
      <c r="N73" s="28">
        <v>63082.485699784324</v>
      </c>
      <c r="O73" s="28">
        <v>59567.975144930206</v>
      </c>
      <c r="P73" s="28">
        <v>56249.26830142027</v>
      </c>
      <c r="Q73" s="28">
        <v>65344.956233466284</v>
      </c>
      <c r="R73" s="28">
        <v>61854.983725185142</v>
      </c>
      <c r="S73" s="28">
        <v>86374.47606356653</v>
      </c>
      <c r="T73" s="28">
        <v>89527.391178509191</v>
      </c>
      <c r="U73" s="28">
        <v>126218.47237114736</v>
      </c>
      <c r="V73" s="28">
        <v>118851.49112576178</v>
      </c>
      <c r="W73" s="28">
        <v>113547.60277115059</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1.00769994829951E-4</v>
      </c>
      <c r="D78" s="23">
        <v>9.5155802451294506E-5</v>
      </c>
      <c r="E78" s="23">
        <v>9.00934945453131E-5</v>
      </c>
      <c r="F78" s="23">
        <v>8.4835016258042909E-5</v>
      </c>
      <c r="G78" s="23">
        <v>8.0108608337482398E-5</v>
      </c>
      <c r="H78" s="23">
        <v>7.56455224838805E-5</v>
      </c>
      <c r="I78" s="23">
        <v>7.1621165412032512E-5</v>
      </c>
      <c r="J78" s="23">
        <v>6.7440859773663307E-5</v>
      </c>
      <c r="K78" s="23">
        <v>6.3683531398383704E-5</v>
      </c>
      <c r="L78" s="23">
        <v>6.0135534822358295E-5</v>
      </c>
      <c r="M78" s="23">
        <v>5.6936312226159198E-5</v>
      </c>
      <c r="N78" s="23">
        <v>5.3613115994183696E-5</v>
      </c>
      <c r="O78" s="23">
        <v>5.0626171837656598E-5</v>
      </c>
      <c r="P78" s="23">
        <v>4.7805639112898902E-5</v>
      </c>
      <c r="Q78" s="23">
        <v>5.3671885069520299E-5</v>
      </c>
      <c r="R78" s="23">
        <v>5.0539223341841595E-5</v>
      </c>
      <c r="S78" s="23">
        <v>5.73858313628033E-5</v>
      </c>
      <c r="T78" s="23">
        <v>5.4188698152430497E-5</v>
      </c>
      <c r="U78" s="23">
        <v>6.0875182830807998E-5</v>
      </c>
      <c r="V78" s="23">
        <v>5.7322086919000505E-5</v>
      </c>
      <c r="W78" s="23">
        <v>6.6342354495400193E-5</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1.14977760075256E-4</v>
      </c>
      <c r="D80" s="23">
        <v>1.08572011365842E-4</v>
      </c>
      <c r="E80" s="23">
        <v>1.02795958436365E-4</v>
      </c>
      <c r="F80" s="23">
        <v>9.6796076667045094E-5</v>
      </c>
      <c r="G80" s="23">
        <v>9.140328294084681E-5</v>
      </c>
      <c r="H80" s="23">
        <v>8.631093759204871E-5</v>
      </c>
      <c r="I80" s="23">
        <v>8.1719178282693589E-5</v>
      </c>
      <c r="J80" s="23">
        <v>7.6949482903223402E-5</v>
      </c>
      <c r="K80" s="23">
        <v>7.2662401206078603E-5</v>
      </c>
      <c r="L80" s="23">
        <v>7.4815809861285504E-5</v>
      </c>
      <c r="M80" s="23">
        <v>7.6947247238470901E-5</v>
      </c>
      <c r="N80" s="23">
        <v>8.4603159433670099E-5</v>
      </c>
      <c r="O80" s="23">
        <v>7.9889668937770905E-5</v>
      </c>
      <c r="P80" s="23">
        <v>8.1548616338887207E-5</v>
      </c>
      <c r="Q80" s="23">
        <v>1.07520218285167E-4</v>
      </c>
      <c r="R80" s="23">
        <v>1.0124459609792099E-4</v>
      </c>
      <c r="S80" s="23">
        <v>1.3593834496895398E-4</v>
      </c>
      <c r="T80" s="23">
        <v>1.2836482051279199E-4</v>
      </c>
      <c r="U80" s="23">
        <v>1.6027183793222599E-4</v>
      </c>
      <c r="V80" s="23">
        <v>1.50917267060257E-4</v>
      </c>
      <c r="W80" s="23">
        <v>3.4454077019692805E-4</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1.2126214305587871E-3</v>
      </c>
      <c r="D82" s="23">
        <v>1.1579415927810738E-3</v>
      </c>
      <c r="E82" s="23">
        <v>16501.734979540521</v>
      </c>
      <c r="F82" s="23">
        <v>30993.300744868549</v>
      </c>
      <c r="G82" s="23">
        <v>43781.552395955594</v>
      </c>
      <c r="H82" s="23">
        <v>54937.768399687542</v>
      </c>
      <c r="I82" s="23">
        <v>64797.793162386421</v>
      </c>
      <c r="J82" s="23">
        <v>72808.865532850803</v>
      </c>
      <c r="K82" s="23">
        <v>79832.68558517193</v>
      </c>
      <c r="L82" s="23">
        <v>85765.185521700594</v>
      </c>
      <c r="M82" s="23">
        <v>90980.103799466189</v>
      </c>
      <c r="N82" s="23">
        <v>94714.916002165934</v>
      </c>
      <c r="O82" s="23">
        <v>97931.427136776751</v>
      </c>
      <c r="P82" s="23">
        <v>100370.20147860365</v>
      </c>
      <c r="Q82" s="23">
        <v>102465.34259127027</v>
      </c>
      <c r="R82" s="23">
        <v>103374.84589110433</v>
      </c>
      <c r="S82" s="23">
        <v>104087.95770602074</v>
      </c>
      <c r="T82" s="23">
        <v>104344.03415807165</v>
      </c>
      <c r="U82" s="23">
        <v>104646.0344398047</v>
      </c>
      <c r="V82" s="23">
        <v>104038.14035487684</v>
      </c>
      <c r="W82" s="23">
        <v>98241.869990314328</v>
      </c>
    </row>
    <row r="83" spans="1:23">
      <c r="A83" s="27" t="s">
        <v>123</v>
      </c>
      <c r="B83" s="27" t="s">
        <v>64</v>
      </c>
      <c r="C83" s="23">
        <v>6.0847827884567699E-5</v>
      </c>
      <c r="D83" s="23">
        <v>9.5631900626076788E-5</v>
      </c>
      <c r="E83" s="23">
        <v>1.24819480216564E-4</v>
      </c>
      <c r="F83" s="23">
        <v>1.1753415368039601E-4</v>
      </c>
      <c r="G83" s="23">
        <v>2.7043007390703397E-4</v>
      </c>
      <c r="H83" s="23">
        <v>3.98183260083129E-4</v>
      </c>
      <c r="I83" s="23">
        <v>4.7692358174667397E-4</v>
      </c>
      <c r="J83" s="23">
        <v>4.4908702915251702E-4</v>
      </c>
      <c r="K83" s="23">
        <v>4.2406707176662799E-4</v>
      </c>
      <c r="L83" s="23">
        <v>4.0044104969161397E-4</v>
      </c>
      <c r="M83" s="23">
        <v>6.5902773524644995E-4</v>
      </c>
      <c r="N83" s="23">
        <v>6.2056232712800498E-4</v>
      </c>
      <c r="O83" s="23">
        <v>5.9196609376224198E-4</v>
      </c>
      <c r="P83" s="23">
        <v>5.5898592404375104E-4</v>
      </c>
      <c r="Q83" s="23">
        <v>6.4775773597713199E-4</v>
      </c>
      <c r="R83" s="23">
        <v>8.7344196643425996E-4</v>
      </c>
      <c r="S83" s="23">
        <v>8.2477994914003402E-4</v>
      </c>
      <c r="T83" s="23">
        <v>1.0247822633929599E-3</v>
      </c>
      <c r="U83" s="23">
        <v>1.0137799584931698E-3</v>
      </c>
      <c r="V83" s="23">
        <v>9.6919491450688511E-3</v>
      </c>
      <c r="W83" s="23">
        <v>9.1519821924417807E-3</v>
      </c>
    </row>
    <row r="84" spans="1:23">
      <c r="A84" s="27" t="s">
        <v>123</v>
      </c>
      <c r="B84" s="27" t="s">
        <v>32</v>
      </c>
      <c r="C84" s="23">
        <v>7.2341218507839303E-4</v>
      </c>
      <c r="D84" s="23">
        <v>6.8310876754871998E-4</v>
      </c>
      <c r="E84" s="23">
        <v>6.4676724316950994E-4</v>
      </c>
      <c r="F84" s="23">
        <v>6.0901744200696391E-4</v>
      </c>
      <c r="G84" s="23">
        <v>5.750872915970699E-4</v>
      </c>
      <c r="H84" s="23">
        <v>6.9255447490036107E-4</v>
      </c>
      <c r="I84" s="23">
        <v>8.1608694239278896E-4</v>
      </c>
      <c r="J84" s="23">
        <v>8.31779331627582E-4</v>
      </c>
      <c r="K84" s="23">
        <v>7.8543846208374601E-4</v>
      </c>
      <c r="L84" s="23">
        <v>1.12906515861856E-3</v>
      </c>
      <c r="M84" s="23">
        <v>6.6026169731354695E-4</v>
      </c>
      <c r="N84" s="23">
        <v>6.2172426665041305E-4</v>
      </c>
      <c r="O84" s="23">
        <v>5.8708618171903208E-4</v>
      </c>
      <c r="P84" s="23">
        <v>5.5437788623302197E-4</v>
      </c>
      <c r="Q84" s="23">
        <v>6.0486161661640902E-4</v>
      </c>
      <c r="R84" s="23">
        <v>4.8532180986343698E-4</v>
      </c>
      <c r="S84" s="23">
        <v>5.0554526354841902E-4</v>
      </c>
      <c r="T84" s="23">
        <v>4.4169546857814404E-4</v>
      </c>
      <c r="U84" s="23">
        <v>7.3922829266156803E-4</v>
      </c>
      <c r="V84" s="23">
        <v>4.77819164183572E-4</v>
      </c>
      <c r="W84" s="23">
        <v>8.6568152868009393E-4</v>
      </c>
    </row>
    <row r="85" spans="1:23">
      <c r="A85" s="27" t="s">
        <v>123</v>
      </c>
      <c r="B85" s="27" t="s">
        <v>69</v>
      </c>
      <c r="C85" s="23">
        <v>0</v>
      </c>
      <c r="D85" s="23">
        <v>0</v>
      </c>
      <c r="E85" s="23">
        <v>1.1072278897288389E-3</v>
      </c>
      <c r="F85" s="23">
        <v>1.1026706367815188E-3</v>
      </c>
      <c r="G85" s="23">
        <v>1.1410788974795557E-3</v>
      </c>
      <c r="H85" s="23">
        <v>1.1306291323797671E-3</v>
      </c>
      <c r="I85" s="23">
        <v>1.1288375375965449E-3</v>
      </c>
      <c r="J85" s="23">
        <v>1.1330082606714499E-3</v>
      </c>
      <c r="K85" s="23">
        <v>1.1324616611967748E-3</v>
      </c>
      <c r="L85" s="23">
        <v>1.143383933983411E-3</v>
      </c>
      <c r="M85" s="23">
        <v>1.176484515769806E-3</v>
      </c>
      <c r="N85" s="23">
        <v>1.2374782534630708E-3</v>
      </c>
      <c r="O85" s="23">
        <v>1.16853470542509E-3</v>
      </c>
      <c r="P85" s="23">
        <v>1.1749355650811611E-3</v>
      </c>
      <c r="Q85" s="23">
        <v>1.38524885121455E-3</v>
      </c>
      <c r="R85" s="23">
        <v>1.3043961654203059E-3</v>
      </c>
      <c r="S85" s="23">
        <v>1.5686801010092659E-3</v>
      </c>
      <c r="T85" s="23">
        <v>1.4812843252875521E-3</v>
      </c>
      <c r="U85" s="23">
        <v>1.7142636245618169E-3</v>
      </c>
      <c r="V85" s="23">
        <v>1.6142073652957109E-3</v>
      </c>
      <c r="W85" s="23">
        <v>2.5399991726595098E-3</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1.4892170133485618E-3</v>
      </c>
      <c r="D87" s="28">
        <v>1.4573013072242871E-3</v>
      </c>
      <c r="E87" s="28">
        <v>16501.735297249452</v>
      </c>
      <c r="F87" s="28">
        <v>30993.301044033797</v>
      </c>
      <c r="G87" s="28">
        <v>43781.552837897558</v>
      </c>
      <c r="H87" s="28">
        <v>54937.768959827263</v>
      </c>
      <c r="I87" s="28">
        <v>64797.793792650344</v>
      </c>
      <c r="J87" s="28">
        <v>72808.866126328183</v>
      </c>
      <c r="K87" s="28">
        <v>79832.686145584928</v>
      </c>
      <c r="L87" s="28">
        <v>85765.186057092986</v>
      </c>
      <c r="M87" s="28">
        <v>90980.10459237748</v>
      </c>
      <c r="N87" s="28">
        <v>94714.916760944529</v>
      </c>
      <c r="O87" s="28">
        <v>97931.427859258678</v>
      </c>
      <c r="P87" s="28">
        <v>100370.20216694383</v>
      </c>
      <c r="Q87" s="28">
        <v>102465.34340022011</v>
      </c>
      <c r="R87" s="28">
        <v>103374.84691633012</v>
      </c>
      <c r="S87" s="28">
        <v>104087.95872412487</v>
      </c>
      <c r="T87" s="28">
        <v>104344.03536540743</v>
      </c>
      <c r="U87" s="28">
        <v>104646.03567473168</v>
      </c>
      <c r="V87" s="28">
        <v>104038.15025506534</v>
      </c>
      <c r="W87" s="28">
        <v>98241.879553179635</v>
      </c>
    </row>
    <row r="89" spans="1:23" collapsed="1"/>
    <row r="90" spans="1:23">
      <c r="A90" s="7" t="s">
        <v>93</v>
      </c>
    </row>
  </sheetData>
  <sheetProtection algorithmName="SHA-512" hashValue="n1Jw6yOq3qNa7gZnG8cHTXcwOxJmhzpHuYUS0MG3EcLhDlNUHOXb4Sfdj3F2NpEFs0huml5Q00pf/MHrVgWUig==" saltValue="LcS32ePfdiL0xGGGTU5i7A=="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57E188"/>
  </sheetPr>
  <dimension ref="A1:W90"/>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137</v>
      </c>
      <c r="B1" s="17"/>
      <c r="C1" s="17"/>
      <c r="D1" s="17"/>
      <c r="E1" s="17"/>
      <c r="F1" s="17"/>
      <c r="G1" s="17"/>
      <c r="H1" s="17"/>
      <c r="I1" s="17"/>
      <c r="J1" s="17"/>
      <c r="K1" s="17"/>
      <c r="L1" s="17"/>
      <c r="M1" s="17"/>
      <c r="N1" s="17"/>
      <c r="O1" s="17"/>
      <c r="P1" s="17"/>
      <c r="Q1" s="17"/>
      <c r="R1" s="17"/>
      <c r="S1" s="17"/>
      <c r="T1" s="17"/>
      <c r="U1" s="17"/>
      <c r="V1" s="17"/>
      <c r="W1" s="17"/>
    </row>
    <row r="2" spans="1:23">
      <c r="A2" s="26" t="s">
        <v>77</v>
      </c>
      <c r="B2" s="16" t="s">
        <v>130</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0</v>
      </c>
      <c r="D6" s="23">
        <v>0</v>
      </c>
      <c r="E6" s="23">
        <v>0</v>
      </c>
      <c r="F6" s="23">
        <v>58605.401312377609</v>
      </c>
      <c r="G6" s="23">
        <v>41277.284470948201</v>
      </c>
      <c r="H6" s="23">
        <v>3608.9530762785371</v>
      </c>
      <c r="I6" s="23">
        <v>1579.6173046247493</v>
      </c>
      <c r="J6" s="23">
        <v>0</v>
      </c>
      <c r="K6" s="23">
        <v>0</v>
      </c>
      <c r="L6" s="23">
        <v>0</v>
      </c>
      <c r="M6" s="23">
        <v>0</v>
      </c>
      <c r="N6" s="23">
        <v>0</v>
      </c>
      <c r="O6" s="23">
        <v>0</v>
      </c>
      <c r="P6" s="23">
        <v>0</v>
      </c>
      <c r="Q6" s="23">
        <v>0</v>
      </c>
      <c r="R6" s="23">
        <v>0</v>
      </c>
      <c r="S6" s="23">
        <v>0</v>
      </c>
      <c r="T6" s="23">
        <v>0</v>
      </c>
      <c r="U6" s="23">
        <v>0</v>
      </c>
      <c r="V6" s="23">
        <v>0</v>
      </c>
      <c r="W6" s="23">
        <v>8555.4722441274189</v>
      </c>
    </row>
    <row r="7" spans="1:23">
      <c r="A7" s="27" t="s">
        <v>36</v>
      </c>
      <c r="B7" s="27" t="s">
        <v>67</v>
      </c>
      <c r="C7" s="23">
        <v>0</v>
      </c>
      <c r="D7" s="23">
        <v>0</v>
      </c>
      <c r="E7" s="23">
        <v>0</v>
      </c>
      <c r="F7" s="23">
        <v>8833.3803273305984</v>
      </c>
      <c r="G7" s="23">
        <v>742.63539412337991</v>
      </c>
      <c r="H7" s="23">
        <v>0</v>
      </c>
      <c r="I7" s="23">
        <v>0</v>
      </c>
      <c r="J7" s="23">
        <v>0</v>
      </c>
      <c r="K7" s="23">
        <v>0</v>
      </c>
      <c r="L7" s="23">
        <v>0</v>
      </c>
      <c r="M7" s="23">
        <v>0</v>
      </c>
      <c r="N7" s="23">
        <v>0</v>
      </c>
      <c r="O7" s="23">
        <v>0</v>
      </c>
      <c r="P7" s="23">
        <v>0</v>
      </c>
      <c r="Q7" s="23">
        <v>0</v>
      </c>
      <c r="R7" s="23">
        <v>0</v>
      </c>
      <c r="S7" s="23">
        <v>0</v>
      </c>
      <c r="T7" s="23">
        <v>0</v>
      </c>
      <c r="U7" s="23">
        <v>0</v>
      </c>
      <c r="V7" s="23">
        <v>0</v>
      </c>
      <c r="W7" s="23">
        <v>0</v>
      </c>
    </row>
    <row r="8" spans="1:23">
      <c r="A8" s="27" t="s">
        <v>36</v>
      </c>
      <c r="B8" s="27" t="s">
        <v>18</v>
      </c>
      <c r="C8" s="23">
        <v>0</v>
      </c>
      <c r="D8" s="23">
        <v>0</v>
      </c>
      <c r="E8" s="23">
        <v>0</v>
      </c>
      <c r="F8" s="23">
        <v>33820.817159999897</v>
      </c>
      <c r="G8" s="23">
        <v>0</v>
      </c>
      <c r="H8" s="23">
        <v>0</v>
      </c>
      <c r="I8" s="23">
        <v>0</v>
      </c>
      <c r="J8" s="23">
        <v>0</v>
      </c>
      <c r="K8" s="23">
        <v>0</v>
      </c>
      <c r="L8" s="23">
        <v>0</v>
      </c>
      <c r="M8" s="23">
        <v>0</v>
      </c>
      <c r="N8" s="23">
        <v>0</v>
      </c>
      <c r="O8" s="23">
        <v>0</v>
      </c>
      <c r="P8" s="23">
        <v>0</v>
      </c>
      <c r="Q8" s="23">
        <v>0</v>
      </c>
      <c r="R8" s="23">
        <v>0</v>
      </c>
      <c r="S8" s="23">
        <v>0</v>
      </c>
      <c r="T8" s="23">
        <v>0</v>
      </c>
      <c r="U8" s="23">
        <v>0</v>
      </c>
      <c r="V8" s="23">
        <v>0</v>
      </c>
      <c r="W8" s="23">
        <v>0</v>
      </c>
    </row>
    <row r="9" spans="1:23">
      <c r="A9" s="27" t="s">
        <v>36</v>
      </c>
      <c r="B9" s="27" t="s">
        <v>28</v>
      </c>
      <c r="C9" s="23">
        <v>0</v>
      </c>
      <c r="D9" s="23">
        <v>0</v>
      </c>
      <c r="E9" s="23">
        <v>0</v>
      </c>
      <c r="F9" s="23">
        <v>65700.958884162203</v>
      </c>
      <c r="G9" s="23">
        <v>0</v>
      </c>
      <c r="H9" s="23">
        <v>0</v>
      </c>
      <c r="I9" s="23">
        <v>0</v>
      </c>
      <c r="J9" s="23">
        <v>0</v>
      </c>
      <c r="K9" s="23">
        <v>0</v>
      </c>
      <c r="L9" s="23">
        <v>0</v>
      </c>
      <c r="M9" s="23">
        <v>0</v>
      </c>
      <c r="N9" s="23">
        <v>0</v>
      </c>
      <c r="O9" s="23">
        <v>0</v>
      </c>
      <c r="P9" s="23">
        <v>0</v>
      </c>
      <c r="Q9" s="23">
        <v>0</v>
      </c>
      <c r="R9" s="23">
        <v>0</v>
      </c>
      <c r="S9" s="23">
        <v>0</v>
      </c>
      <c r="T9" s="23">
        <v>1.62267992468194E-5</v>
      </c>
      <c r="U9" s="23">
        <v>0</v>
      </c>
      <c r="V9" s="23">
        <v>0</v>
      </c>
      <c r="W9" s="23">
        <v>0</v>
      </c>
    </row>
    <row r="10" spans="1:23">
      <c r="A10" s="27" t="s">
        <v>36</v>
      </c>
      <c r="B10" s="27" t="s">
        <v>62</v>
      </c>
      <c r="C10" s="23">
        <v>0</v>
      </c>
      <c r="D10" s="23">
        <v>0</v>
      </c>
      <c r="E10" s="23">
        <v>0</v>
      </c>
      <c r="F10" s="23">
        <v>11277.3991740861</v>
      </c>
      <c r="G10" s="23">
        <v>0</v>
      </c>
      <c r="H10" s="23">
        <v>0</v>
      </c>
      <c r="I10" s="23">
        <v>0</v>
      </c>
      <c r="J10" s="23">
        <v>1102.2251268119276</v>
      </c>
      <c r="K10" s="23">
        <v>312.77158945000593</v>
      </c>
      <c r="L10" s="23">
        <v>0</v>
      </c>
      <c r="M10" s="23">
        <v>0</v>
      </c>
      <c r="N10" s="23">
        <v>0</v>
      </c>
      <c r="O10" s="23">
        <v>0</v>
      </c>
      <c r="P10" s="23">
        <v>0</v>
      </c>
      <c r="Q10" s="23">
        <v>0</v>
      </c>
      <c r="R10" s="23">
        <v>0</v>
      </c>
      <c r="S10" s="23">
        <v>0</v>
      </c>
      <c r="T10" s="23">
        <v>376.80807308942804</v>
      </c>
      <c r="U10" s="23">
        <v>0</v>
      </c>
      <c r="V10" s="23">
        <v>0</v>
      </c>
      <c r="W10" s="23">
        <v>0</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row>
    <row r="13" spans="1:23">
      <c r="A13" s="27" t="s">
        <v>36</v>
      </c>
      <c r="B13" s="27" t="s">
        <v>64</v>
      </c>
      <c r="C13" s="23">
        <v>0</v>
      </c>
      <c r="D13" s="23">
        <v>0</v>
      </c>
      <c r="E13" s="23">
        <v>0</v>
      </c>
      <c r="F13" s="23">
        <v>0</v>
      </c>
      <c r="G13" s="23">
        <v>0</v>
      </c>
      <c r="H13" s="23">
        <v>0</v>
      </c>
      <c r="I13" s="23">
        <v>0</v>
      </c>
      <c r="J13" s="23">
        <v>0</v>
      </c>
      <c r="K13" s="23">
        <v>0</v>
      </c>
      <c r="L13" s="23">
        <v>0</v>
      </c>
      <c r="M13" s="23">
        <v>0</v>
      </c>
      <c r="N13" s="23">
        <v>0</v>
      </c>
      <c r="O13" s="23">
        <v>0</v>
      </c>
      <c r="P13" s="23">
        <v>0</v>
      </c>
      <c r="Q13" s="23">
        <v>0</v>
      </c>
      <c r="R13" s="23">
        <v>0</v>
      </c>
      <c r="S13" s="23">
        <v>0</v>
      </c>
      <c r="T13" s="23">
        <v>0</v>
      </c>
      <c r="U13" s="23">
        <v>0</v>
      </c>
      <c r="V13" s="23">
        <v>0</v>
      </c>
      <c r="W13" s="23">
        <v>0</v>
      </c>
    </row>
    <row r="14" spans="1:23">
      <c r="A14" s="27" t="s">
        <v>36</v>
      </c>
      <c r="B14" s="27" t="s">
        <v>32</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row>
    <row r="15" spans="1:23">
      <c r="A15" s="27" t="s">
        <v>36</v>
      </c>
      <c r="B15" s="27" t="s">
        <v>69</v>
      </c>
      <c r="C15" s="23">
        <v>0</v>
      </c>
      <c r="D15" s="23">
        <v>0</v>
      </c>
      <c r="E15" s="23">
        <v>0</v>
      </c>
      <c r="F15" s="23">
        <v>0</v>
      </c>
      <c r="G15" s="23">
        <v>0</v>
      </c>
      <c r="H15" s="23">
        <v>0</v>
      </c>
      <c r="I15" s="23">
        <v>0</v>
      </c>
      <c r="J15" s="23">
        <v>0</v>
      </c>
      <c r="K15" s="23">
        <v>0</v>
      </c>
      <c r="L15" s="23">
        <v>0</v>
      </c>
      <c r="M15" s="23">
        <v>0</v>
      </c>
      <c r="N15" s="23">
        <v>0</v>
      </c>
      <c r="O15" s="23">
        <v>0</v>
      </c>
      <c r="P15" s="23">
        <v>0</v>
      </c>
      <c r="Q15" s="23">
        <v>0</v>
      </c>
      <c r="R15" s="23">
        <v>0</v>
      </c>
      <c r="S15" s="23">
        <v>0</v>
      </c>
      <c r="T15" s="23">
        <v>0</v>
      </c>
      <c r="U15" s="23">
        <v>0</v>
      </c>
      <c r="V15" s="23">
        <v>0</v>
      </c>
      <c r="W15" s="23">
        <v>0</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0</v>
      </c>
      <c r="D17" s="28">
        <v>0</v>
      </c>
      <c r="E17" s="28">
        <v>0</v>
      </c>
      <c r="F17" s="28">
        <v>178237.95685795642</v>
      </c>
      <c r="G17" s="28">
        <v>42019.919865071584</v>
      </c>
      <c r="H17" s="28">
        <v>3608.9530762785371</v>
      </c>
      <c r="I17" s="28">
        <v>1579.6173046247493</v>
      </c>
      <c r="J17" s="28">
        <v>1102.2251268119276</v>
      </c>
      <c r="K17" s="28">
        <v>312.77158945000593</v>
      </c>
      <c r="L17" s="28">
        <v>0</v>
      </c>
      <c r="M17" s="28">
        <v>0</v>
      </c>
      <c r="N17" s="28">
        <v>0</v>
      </c>
      <c r="O17" s="28">
        <v>0</v>
      </c>
      <c r="P17" s="28">
        <v>0</v>
      </c>
      <c r="Q17" s="28">
        <v>0</v>
      </c>
      <c r="R17" s="28">
        <v>0</v>
      </c>
      <c r="S17" s="28">
        <v>0</v>
      </c>
      <c r="T17" s="28">
        <v>376.80808931622727</v>
      </c>
      <c r="U17" s="28">
        <v>0</v>
      </c>
      <c r="V17" s="28">
        <v>0</v>
      </c>
      <c r="W17" s="28">
        <v>8555.4722441274189</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0</v>
      </c>
      <c r="D20" s="23">
        <v>0</v>
      </c>
      <c r="E20" s="23">
        <v>0</v>
      </c>
      <c r="F20" s="23">
        <v>31761.770115137919</v>
      </c>
      <c r="G20" s="23">
        <v>29653.705942115666</v>
      </c>
      <c r="H20" s="23">
        <v>3608.9530719960921</v>
      </c>
      <c r="I20" s="23">
        <v>1.6506437635247998E-3</v>
      </c>
      <c r="J20" s="23">
        <v>0</v>
      </c>
      <c r="K20" s="23">
        <v>0</v>
      </c>
      <c r="L20" s="23">
        <v>0</v>
      </c>
      <c r="M20" s="23">
        <v>0</v>
      </c>
      <c r="N20" s="23">
        <v>0</v>
      </c>
      <c r="O20" s="23">
        <v>0</v>
      </c>
      <c r="P20" s="23">
        <v>0</v>
      </c>
      <c r="Q20" s="23">
        <v>0</v>
      </c>
      <c r="R20" s="23">
        <v>0</v>
      </c>
      <c r="S20" s="23">
        <v>0</v>
      </c>
      <c r="T20" s="23">
        <v>0</v>
      </c>
      <c r="U20" s="23">
        <v>0</v>
      </c>
      <c r="V20" s="23">
        <v>0</v>
      </c>
      <c r="W20" s="23">
        <v>0</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0</v>
      </c>
      <c r="D22" s="23">
        <v>0</v>
      </c>
      <c r="E22" s="23">
        <v>0</v>
      </c>
      <c r="F22" s="23">
        <v>0</v>
      </c>
      <c r="G22" s="23">
        <v>0</v>
      </c>
      <c r="H22" s="23">
        <v>0</v>
      </c>
      <c r="I22" s="23">
        <v>0</v>
      </c>
      <c r="J22" s="23">
        <v>0</v>
      </c>
      <c r="K22" s="23">
        <v>0</v>
      </c>
      <c r="L22" s="23">
        <v>0</v>
      </c>
      <c r="M22" s="23">
        <v>0</v>
      </c>
      <c r="N22" s="23">
        <v>0</v>
      </c>
      <c r="O22" s="23">
        <v>0</v>
      </c>
      <c r="P22" s="23">
        <v>0</v>
      </c>
      <c r="Q22" s="23">
        <v>0</v>
      </c>
      <c r="R22" s="23">
        <v>0</v>
      </c>
      <c r="S22" s="23">
        <v>0</v>
      </c>
      <c r="T22" s="23">
        <v>0</v>
      </c>
      <c r="U22" s="23">
        <v>0</v>
      </c>
      <c r="V22" s="23">
        <v>0</v>
      </c>
      <c r="W22" s="23">
        <v>0</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0</v>
      </c>
      <c r="D24" s="23">
        <v>0</v>
      </c>
      <c r="E24" s="23">
        <v>0</v>
      </c>
      <c r="F24" s="23">
        <v>0</v>
      </c>
      <c r="G24" s="23">
        <v>0</v>
      </c>
      <c r="H24" s="23">
        <v>0</v>
      </c>
      <c r="I24" s="23">
        <v>0</v>
      </c>
      <c r="J24" s="23">
        <v>0</v>
      </c>
      <c r="K24" s="23">
        <v>0</v>
      </c>
      <c r="L24" s="23">
        <v>0</v>
      </c>
      <c r="M24" s="23">
        <v>0</v>
      </c>
      <c r="N24" s="23">
        <v>0</v>
      </c>
      <c r="O24" s="23">
        <v>0</v>
      </c>
      <c r="P24" s="23">
        <v>0</v>
      </c>
      <c r="Q24" s="23">
        <v>0</v>
      </c>
      <c r="R24" s="23">
        <v>0</v>
      </c>
      <c r="S24" s="23">
        <v>0</v>
      </c>
      <c r="T24" s="23">
        <v>0</v>
      </c>
      <c r="U24" s="23">
        <v>0</v>
      </c>
      <c r="V24" s="23">
        <v>0</v>
      </c>
      <c r="W24" s="23">
        <v>0</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0</v>
      </c>
      <c r="D26" s="23">
        <v>0</v>
      </c>
      <c r="E26" s="23">
        <v>0</v>
      </c>
      <c r="F26" s="23">
        <v>0</v>
      </c>
      <c r="G26" s="23">
        <v>0</v>
      </c>
      <c r="H26" s="23">
        <v>0</v>
      </c>
      <c r="I26" s="23">
        <v>0</v>
      </c>
      <c r="J26" s="23">
        <v>0</v>
      </c>
      <c r="K26" s="23">
        <v>0</v>
      </c>
      <c r="L26" s="23">
        <v>0</v>
      </c>
      <c r="M26" s="23">
        <v>0</v>
      </c>
      <c r="N26" s="23">
        <v>0</v>
      </c>
      <c r="O26" s="23">
        <v>0</v>
      </c>
      <c r="P26" s="23">
        <v>0</v>
      </c>
      <c r="Q26" s="23">
        <v>0</v>
      </c>
      <c r="R26" s="23">
        <v>0</v>
      </c>
      <c r="S26" s="23">
        <v>0</v>
      </c>
      <c r="T26" s="23">
        <v>0</v>
      </c>
      <c r="U26" s="23">
        <v>0</v>
      </c>
      <c r="V26" s="23">
        <v>0</v>
      </c>
      <c r="W26" s="23">
        <v>0</v>
      </c>
    </row>
    <row r="27" spans="1:23">
      <c r="A27" s="27" t="s">
        <v>119</v>
      </c>
      <c r="B27" s="27" t="s">
        <v>64</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row>
    <row r="28" spans="1:23">
      <c r="A28" s="27" t="s">
        <v>119</v>
      </c>
      <c r="B28" s="27" t="s">
        <v>32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row>
    <row r="29" spans="1:23">
      <c r="A29" s="27" t="s">
        <v>119</v>
      </c>
      <c r="B29" s="27" t="s">
        <v>69</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0</v>
      </c>
      <c r="D31" s="28">
        <v>0</v>
      </c>
      <c r="E31" s="28">
        <v>0</v>
      </c>
      <c r="F31" s="28">
        <v>31761.770115137919</v>
      </c>
      <c r="G31" s="28">
        <v>29653.705942115666</v>
      </c>
      <c r="H31" s="28">
        <v>3608.9530719960921</v>
      </c>
      <c r="I31" s="28">
        <v>1.6506437635247998E-3</v>
      </c>
      <c r="J31" s="28">
        <v>0</v>
      </c>
      <c r="K31" s="28">
        <v>0</v>
      </c>
      <c r="L31" s="28">
        <v>0</v>
      </c>
      <c r="M31" s="28">
        <v>0</v>
      </c>
      <c r="N31" s="28">
        <v>0</v>
      </c>
      <c r="O31" s="28">
        <v>0</v>
      </c>
      <c r="P31" s="28">
        <v>0</v>
      </c>
      <c r="Q31" s="28">
        <v>0</v>
      </c>
      <c r="R31" s="28">
        <v>0</v>
      </c>
      <c r="S31" s="28">
        <v>0</v>
      </c>
      <c r="T31" s="28">
        <v>0</v>
      </c>
      <c r="U31" s="28">
        <v>0</v>
      </c>
      <c r="V31" s="28">
        <v>0</v>
      </c>
      <c r="W31" s="28">
        <v>0</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0</v>
      </c>
      <c r="D34" s="23">
        <v>0</v>
      </c>
      <c r="E34" s="23">
        <v>0</v>
      </c>
      <c r="F34" s="23">
        <v>26843.631197239694</v>
      </c>
      <c r="G34" s="23">
        <v>11623.578528832533</v>
      </c>
      <c r="H34" s="23">
        <v>4.2824451407955203E-6</v>
      </c>
      <c r="I34" s="23">
        <v>1579.6156539809858</v>
      </c>
      <c r="J34" s="23">
        <v>0</v>
      </c>
      <c r="K34" s="23">
        <v>0</v>
      </c>
      <c r="L34" s="23">
        <v>0</v>
      </c>
      <c r="M34" s="23">
        <v>0</v>
      </c>
      <c r="N34" s="23">
        <v>0</v>
      </c>
      <c r="O34" s="23">
        <v>0</v>
      </c>
      <c r="P34" s="23">
        <v>0</v>
      </c>
      <c r="Q34" s="23">
        <v>0</v>
      </c>
      <c r="R34" s="23">
        <v>0</v>
      </c>
      <c r="S34" s="23">
        <v>0</v>
      </c>
      <c r="T34" s="23">
        <v>0</v>
      </c>
      <c r="U34" s="23">
        <v>0</v>
      </c>
      <c r="V34" s="23">
        <v>0</v>
      </c>
      <c r="W34" s="23">
        <v>8555.4722441274189</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0</v>
      </c>
      <c r="D36" s="23">
        <v>0</v>
      </c>
      <c r="E36" s="23">
        <v>0</v>
      </c>
      <c r="F36" s="23">
        <v>17842.804199999999</v>
      </c>
      <c r="G36" s="23">
        <v>0</v>
      </c>
      <c r="H36" s="23">
        <v>0</v>
      </c>
      <c r="I36" s="23">
        <v>0</v>
      </c>
      <c r="J36" s="23">
        <v>0</v>
      </c>
      <c r="K36" s="23">
        <v>0</v>
      </c>
      <c r="L36" s="23">
        <v>0</v>
      </c>
      <c r="M36" s="23">
        <v>0</v>
      </c>
      <c r="N36" s="23">
        <v>0</v>
      </c>
      <c r="O36" s="23">
        <v>0</v>
      </c>
      <c r="P36" s="23">
        <v>0</v>
      </c>
      <c r="Q36" s="23">
        <v>0</v>
      </c>
      <c r="R36" s="23">
        <v>0</v>
      </c>
      <c r="S36" s="23">
        <v>0</v>
      </c>
      <c r="T36" s="23">
        <v>0</v>
      </c>
      <c r="U36" s="23">
        <v>0</v>
      </c>
      <c r="V36" s="23">
        <v>0</v>
      </c>
      <c r="W36" s="23">
        <v>0</v>
      </c>
    </row>
    <row r="37" spans="1:23">
      <c r="A37" s="27" t="s">
        <v>120</v>
      </c>
      <c r="B37" s="27" t="s">
        <v>28</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row>
    <row r="38" spans="1:23">
      <c r="A38" s="27" t="s">
        <v>120</v>
      </c>
      <c r="B38" s="27" t="s">
        <v>62</v>
      </c>
      <c r="C38" s="23">
        <v>0</v>
      </c>
      <c r="D38" s="23">
        <v>0</v>
      </c>
      <c r="E38" s="23">
        <v>0</v>
      </c>
      <c r="F38" s="23">
        <v>1752.331943119656</v>
      </c>
      <c r="G38" s="23">
        <v>0</v>
      </c>
      <c r="H38" s="23">
        <v>0</v>
      </c>
      <c r="I38" s="23">
        <v>0</v>
      </c>
      <c r="J38" s="23">
        <v>0</v>
      </c>
      <c r="K38" s="23">
        <v>0</v>
      </c>
      <c r="L38" s="23">
        <v>0</v>
      </c>
      <c r="M38" s="23">
        <v>0</v>
      </c>
      <c r="N38" s="23">
        <v>0</v>
      </c>
      <c r="O38" s="23">
        <v>0</v>
      </c>
      <c r="P38" s="23">
        <v>0</v>
      </c>
      <c r="Q38" s="23">
        <v>0</v>
      </c>
      <c r="R38" s="23">
        <v>0</v>
      </c>
      <c r="S38" s="23">
        <v>0</v>
      </c>
      <c r="T38" s="23">
        <v>0</v>
      </c>
      <c r="U38" s="23">
        <v>0</v>
      </c>
      <c r="V38" s="23">
        <v>0</v>
      </c>
      <c r="W38" s="23">
        <v>0</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0</v>
      </c>
      <c r="D40" s="23">
        <v>0</v>
      </c>
      <c r="E40" s="23">
        <v>0</v>
      </c>
      <c r="F40" s="23">
        <v>0</v>
      </c>
      <c r="G40" s="23">
        <v>0</v>
      </c>
      <c r="H40" s="23">
        <v>0</v>
      </c>
      <c r="I40" s="23">
        <v>0</v>
      </c>
      <c r="J40" s="23">
        <v>0</v>
      </c>
      <c r="K40" s="23">
        <v>0</v>
      </c>
      <c r="L40" s="23">
        <v>0</v>
      </c>
      <c r="M40" s="23">
        <v>0</v>
      </c>
      <c r="N40" s="23">
        <v>0</v>
      </c>
      <c r="O40" s="23">
        <v>0</v>
      </c>
      <c r="P40" s="23">
        <v>0</v>
      </c>
      <c r="Q40" s="23">
        <v>0</v>
      </c>
      <c r="R40" s="23">
        <v>0</v>
      </c>
      <c r="S40" s="23">
        <v>0</v>
      </c>
      <c r="T40" s="23">
        <v>0</v>
      </c>
      <c r="U40" s="23">
        <v>0</v>
      </c>
      <c r="V40" s="23">
        <v>0</v>
      </c>
      <c r="W40" s="23">
        <v>0</v>
      </c>
    </row>
    <row r="41" spans="1:23">
      <c r="A41" s="27" t="s">
        <v>120</v>
      </c>
      <c r="B41" s="27" t="s">
        <v>64</v>
      </c>
      <c r="C41" s="23">
        <v>0</v>
      </c>
      <c r="D41" s="23">
        <v>0</v>
      </c>
      <c r="E41" s="23">
        <v>0</v>
      </c>
      <c r="F41" s="23">
        <v>0</v>
      </c>
      <c r="G41" s="23">
        <v>0</v>
      </c>
      <c r="H41" s="23">
        <v>0</v>
      </c>
      <c r="I41" s="23">
        <v>0</v>
      </c>
      <c r="J41" s="23">
        <v>0</v>
      </c>
      <c r="K41" s="23">
        <v>0</v>
      </c>
      <c r="L41" s="23">
        <v>0</v>
      </c>
      <c r="M41" s="23">
        <v>0</v>
      </c>
      <c r="N41" s="23">
        <v>0</v>
      </c>
      <c r="O41" s="23">
        <v>0</v>
      </c>
      <c r="P41" s="23">
        <v>0</v>
      </c>
      <c r="Q41" s="23">
        <v>0</v>
      </c>
      <c r="R41" s="23">
        <v>0</v>
      </c>
      <c r="S41" s="23">
        <v>0</v>
      </c>
      <c r="T41" s="23">
        <v>0</v>
      </c>
      <c r="U41" s="23">
        <v>0</v>
      </c>
      <c r="V41" s="23">
        <v>0</v>
      </c>
      <c r="W41" s="23">
        <v>0</v>
      </c>
    </row>
    <row r="42" spans="1:23">
      <c r="A42" s="27" t="s">
        <v>120</v>
      </c>
      <c r="B42" s="27" t="s">
        <v>32</v>
      </c>
      <c r="C42" s="23">
        <v>0</v>
      </c>
      <c r="D42" s="23">
        <v>0</v>
      </c>
      <c r="E42" s="23">
        <v>0</v>
      </c>
      <c r="F42" s="23">
        <v>0</v>
      </c>
      <c r="G42" s="23">
        <v>0</v>
      </c>
      <c r="H42" s="23">
        <v>0</v>
      </c>
      <c r="I42" s="23">
        <v>0</v>
      </c>
      <c r="J42" s="23">
        <v>0</v>
      </c>
      <c r="K42" s="23">
        <v>0</v>
      </c>
      <c r="L42" s="23">
        <v>0</v>
      </c>
      <c r="M42" s="23">
        <v>0</v>
      </c>
      <c r="N42" s="23">
        <v>0</v>
      </c>
      <c r="O42" s="23">
        <v>0</v>
      </c>
      <c r="P42" s="23">
        <v>0</v>
      </c>
      <c r="Q42" s="23">
        <v>0</v>
      </c>
      <c r="R42" s="23">
        <v>0</v>
      </c>
      <c r="S42" s="23">
        <v>0</v>
      </c>
      <c r="T42" s="23">
        <v>0</v>
      </c>
      <c r="U42" s="23">
        <v>0</v>
      </c>
      <c r="V42" s="23">
        <v>0</v>
      </c>
      <c r="W42" s="23">
        <v>0</v>
      </c>
    </row>
    <row r="43" spans="1:23">
      <c r="A43" s="27" t="s">
        <v>120</v>
      </c>
      <c r="B43" s="27" t="s">
        <v>69</v>
      </c>
      <c r="C43" s="23">
        <v>0</v>
      </c>
      <c r="D43" s="23">
        <v>0</v>
      </c>
      <c r="E43" s="23">
        <v>0</v>
      </c>
      <c r="F43" s="23">
        <v>0</v>
      </c>
      <c r="G43" s="23">
        <v>0</v>
      </c>
      <c r="H43" s="23">
        <v>0</v>
      </c>
      <c r="I43" s="23">
        <v>0</v>
      </c>
      <c r="J43" s="23">
        <v>0</v>
      </c>
      <c r="K43" s="23">
        <v>0</v>
      </c>
      <c r="L43" s="23">
        <v>0</v>
      </c>
      <c r="M43" s="23">
        <v>0</v>
      </c>
      <c r="N43" s="23">
        <v>0</v>
      </c>
      <c r="O43" s="23">
        <v>0</v>
      </c>
      <c r="P43" s="23">
        <v>0</v>
      </c>
      <c r="Q43" s="23">
        <v>0</v>
      </c>
      <c r="R43" s="23">
        <v>0</v>
      </c>
      <c r="S43" s="23">
        <v>0</v>
      </c>
      <c r="T43" s="23">
        <v>0</v>
      </c>
      <c r="U43" s="23">
        <v>0</v>
      </c>
      <c r="V43" s="23">
        <v>0</v>
      </c>
      <c r="W43" s="23">
        <v>0</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0</v>
      </c>
      <c r="D45" s="28">
        <v>0</v>
      </c>
      <c r="E45" s="28">
        <v>0</v>
      </c>
      <c r="F45" s="28">
        <v>46438.767340359351</v>
      </c>
      <c r="G45" s="28">
        <v>11623.578528832533</v>
      </c>
      <c r="H45" s="28">
        <v>4.2824451407955203E-6</v>
      </c>
      <c r="I45" s="28">
        <v>1579.6156539809858</v>
      </c>
      <c r="J45" s="28">
        <v>0</v>
      </c>
      <c r="K45" s="28">
        <v>0</v>
      </c>
      <c r="L45" s="28">
        <v>0</v>
      </c>
      <c r="M45" s="28">
        <v>0</v>
      </c>
      <c r="N45" s="28">
        <v>0</v>
      </c>
      <c r="O45" s="28">
        <v>0</v>
      </c>
      <c r="P45" s="28">
        <v>0</v>
      </c>
      <c r="Q45" s="28">
        <v>0</v>
      </c>
      <c r="R45" s="28">
        <v>0</v>
      </c>
      <c r="S45" s="28">
        <v>0</v>
      </c>
      <c r="T45" s="28">
        <v>0</v>
      </c>
      <c r="U45" s="28">
        <v>0</v>
      </c>
      <c r="V45" s="28">
        <v>0</v>
      </c>
      <c r="W45" s="28">
        <v>8555.4722441274189</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0</v>
      </c>
      <c r="D49" s="23">
        <v>0</v>
      </c>
      <c r="E49" s="23">
        <v>0</v>
      </c>
      <c r="F49" s="23">
        <v>8833.3803273305984</v>
      </c>
      <c r="G49" s="23">
        <v>742.63539412337991</v>
      </c>
      <c r="H49" s="23">
        <v>0</v>
      </c>
      <c r="I49" s="23">
        <v>0</v>
      </c>
      <c r="J49" s="23">
        <v>0</v>
      </c>
      <c r="K49" s="23">
        <v>0</v>
      </c>
      <c r="L49" s="23">
        <v>0</v>
      </c>
      <c r="M49" s="23">
        <v>0</v>
      </c>
      <c r="N49" s="23">
        <v>0</v>
      </c>
      <c r="O49" s="23">
        <v>0</v>
      </c>
      <c r="P49" s="23">
        <v>0</v>
      </c>
      <c r="Q49" s="23">
        <v>0</v>
      </c>
      <c r="R49" s="23">
        <v>0</v>
      </c>
      <c r="S49" s="23">
        <v>0</v>
      </c>
      <c r="T49" s="23">
        <v>0</v>
      </c>
      <c r="U49" s="23">
        <v>0</v>
      </c>
      <c r="V49" s="23">
        <v>0</v>
      </c>
      <c r="W49" s="23">
        <v>0</v>
      </c>
    </row>
    <row r="50" spans="1:23">
      <c r="A50" s="27" t="s">
        <v>121</v>
      </c>
      <c r="B50" s="27" t="s">
        <v>18</v>
      </c>
      <c r="C50" s="23">
        <v>0</v>
      </c>
      <c r="D50" s="23">
        <v>0</v>
      </c>
      <c r="E50" s="23">
        <v>0</v>
      </c>
      <c r="F50" s="23">
        <v>0</v>
      </c>
      <c r="G50" s="23">
        <v>0</v>
      </c>
      <c r="H50" s="23">
        <v>0</v>
      </c>
      <c r="I50" s="23">
        <v>0</v>
      </c>
      <c r="J50" s="23">
        <v>0</v>
      </c>
      <c r="K50" s="23">
        <v>0</v>
      </c>
      <c r="L50" s="23">
        <v>0</v>
      </c>
      <c r="M50" s="23">
        <v>0</v>
      </c>
      <c r="N50" s="23">
        <v>0</v>
      </c>
      <c r="O50" s="23">
        <v>0</v>
      </c>
      <c r="P50" s="23">
        <v>0</v>
      </c>
      <c r="Q50" s="23">
        <v>0</v>
      </c>
      <c r="R50" s="23">
        <v>0</v>
      </c>
      <c r="S50" s="23">
        <v>0</v>
      </c>
      <c r="T50" s="23">
        <v>0</v>
      </c>
      <c r="U50" s="23">
        <v>0</v>
      </c>
      <c r="V50" s="23">
        <v>0</v>
      </c>
      <c r="W50" s="23">
        <v>0</v>
      </c>
    </row>
    <row r="51" spans="1:23">
      <c r="A51" s="27" t="s">
        <v>121</v>
      </c>
      <c r="B51" s="27" t="s">
        <v>28</v>
      </c>
      <c r="C51" s="23">
        <v>0</v>
      </c>
      <c r="D51" s="23">
        <v>0</v>
      </c>
      <c r="E51" s="23">
        <v>0</v>
      </c>
      <c r="F51" s="23">
        <v>28597.293284162202</v>
      </c>
      <c r="G51" s="23">
        <v>0</v>
      </c>
      <c r="H51" s="23">
        <v>0</v>
      </c>
      <c r="I51" s="23">
        <v>0</v>
      </c>
      <c r="J51" s="23">
        <v>0</v>
      </c>
      <c r="K51" s="23">
        <v>0</v>
      </c>
      <c r="L51" s="23">
        <v>0</v>
      </c>
      <c r="M51" s="23">
        <v>0</v>
      </c>
      <c r="N51" s="23">
        <v>0</v>
      </c>
      <c r="O51" s="23">
        <v>0</v>
      </c>
      <c r="P51" s="23">
        <v>0</v>
      </c>
      <c r="Q51" s="23">
        <v>0</v>
      </c>
      <c r="R51" s="23">
        <v>0</v>
      </c>
      <c r="S51" s="23">
        <v>0</v>
      </c>
      <c r="T51" s="23">
        <v>1.62267992468194E-5</v>
      </c>
      <c r="U51" s="23">
        <v>0</v>
      </c>
      <c r="V51" s="23">
        <v>0</v>
      </c>
      <c r="W51" s="23">
        <v>0</v>
      </c>
    </row>
    <row r="52" spans="1:23">
      <c r="A52" s="27" t="s">
        <v>121</v>
      </c>
      <c r="B52" s="27" t="s">
        <v>62</v>
      </c>
      <c r="C52" s="23">
        <v>0</v>
      </c>
      <c r="D52" s="23">
        <v>0</v>
      </c>
      <c r="E52" s="23">
        <v>0</v>
      </c>
      <c r="F52" s="23">
        <v>2352.1827974460302</v>
      </c>
      <c r="G52" s="23">
        <v>0</v>
      </c>
      <c r="H52" s="23">
        <v>0</v>
      </c>
      <c r="I52" s="23">
        <v>0</v>
      </c>
      <c r="J52" s="23">
        <v>0</v>
      </c>
      <c r="K52" s="23">
        <v>0</v>
      </c>
      <c r="L52" s="23">
        <v>0</v>
      </c>
      <c r="M52" s="23">
        <v>0</v>
      </c>
      <c r="N52" s="23">
        <v>0</v>
      </c>
      <c r="O52" s="23">
        <v>0</v>
      </c>
      <c r="P52" s="23">
        <v>0</v>
      </c>
      <c r="Q52" s="23">
        <v>0</v>
      </c>
      <c r="R52" s="23">
        <v>0</v>
      </c>
      <c r="S52" s="23">
        <v>0</v>
      </c>
      <c r="T52" s="23">
        <v>376.80807308942804</v>
      </c>
      <c r="U52" s="23">
        <v>0</v>
      </c>
      <c r="V52" s="23">
        <v>0</v>
      </c>
      <c r="W52" s="23">
        <v>0</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0</v>
      </c>
      <c r="D54" s="23">
        <v>0</v>
      </c>
      <c r="E54" s="23">
        <v>0</v>
      </c>
      <c r="F54" s="23">
        <v>0</v>
      </c>
      <c r="G54" s="23">
        <v>0</v>
      </c>
      <c r="H54" s="23">
        <v>0</v>
      </c>
      <c r="I54" s="23">
        <v>0</v>
      </c>
      <c r="J54" s="23">
        <v>0</v>
      </c>
      <c r="K54" s="23">
        <v>0</v>
      </c>
      <c r="L54" s="23">
        <v>0</v>
      </c>
      <c r="M54" s="23">
        <v>0</v>
      </c>
      <c r="N54" s="23">
        <v>0</v>
      </c>
      <c r="O54" s="23">
        <v>0</v>
      </c>
      <c r="P54" s="23">
        <v>0</v>
      </c>
      <c r="Q54" s="23">
        <v>0</v>
      </c>
      <c r="R54" s="23">
        <v>0</v>
      </c>
      <c r="S54" s="23">
        <v>0</v>
      </c>
      <c r="T54" s="23">
        <v>0</v>
      </c>
      <c r="U54" s="23">
        <v>0</v>
      </c>
      <c r="V54" s="23">
        <v>0</v>
      </c>
      <c r="W54" s="23">
        <v>0</v>
      </c>
    </row>
    <row r="55" spans="1:23">
      <c r="A55" s="27" t="s">
        <v>121</v>
      </c>
      <c r="B55" s="27" t="s">
        <v>64</v>
      </c>
      <c r="C55" s="23">
        <v>0</v>
      </c>
      <c r="D55" s="23">
        <v>0</v>
      </c>
      <c r="E55" s="23">
        <v>0</v>
      </c>
      <c r="F55" s="23">
        <v>0</v>
      </c>
      <c r="G55" s="23">
        <v>0</v>
      </c>
      <c r="H55" s="23">
        <v>0</v>
      </c>
      <c r="I55" s="23">
        <v>0</v>
      </c>
      <c r="J55" s="23">
        <v>0</v>
      </c>
      <c r="K55" s="23">
        <v>0</v>
      </c>
      <c r="L55" s="23">
        <v>0</v>
      </c>
      <c r="M55" s="23">
        <v>0</v>
      </c>
      <c r="N55" s="23">
        <v>0</v>
      </c>
      <c r="O55" s="23">
        <v>0</v>
      </c>
      <c r="P55" s="23">
        <v>0</v>
      </c>
      <c r="Q55" s="23">
        <v>0</v>
      </c>
      <c r="R55" s="23">
        <v>0</v>
      </c>
      <c r="S55" s="23">
        <v>0</v>
      </c>
      <c r="T55" s="23">
        <v>0</v>
      </c>
      <c r="U55" s="23">
        <v>0</v>
      </c>
      <c r="V55" s="23">
        <v>0</v>
      </c>
      <c r="W55" s="23">
        <v>0</v>
      </c>
    </row>
    <row r="56" spans="1:23">
      <c r="A56" s="27" t="s">
        <v>121</v>
      </c>
      <c r="B56" s="27" t="s">
        <v>32</v>
      </c>
      <c r="C56" s="23">
        <v>0</v>
      </c>
      <c r="D56" s="23">
        <v>0</v>
      </c>
      <c r="E56" s="23">
        <v>0</v>
      </c>
      <c r="F56" s="23">
        <v>0</v>
      </c>
      <c r="G56" s="23">
        <v>0</v>
      </c>
      <c r="H56" s="23">
        <v>0</v>
      </c>
      <c r="I56" s="23">
        <v>0</v>
      </c>
      <c r="J56" s="23">
        <v>0</v>
      </c>
      <c r="K56" s="23">
        <v>0</v>
      </c>
      <c r="L56" s="23">
        <v>0</v>
      </c>
      <c r="M56" s="23">
        <v>0</v>
      </c>
      <c r="N56" s="23">
        <v>0</v>
      </c>
      <c r="O56" s="23">
        <v>0</v>
      </c>
      <c r="P56" s="23">
        <v>0</v>
      </c>
      <c r="Q56" s="23">
        <v>0</v>
      </c>
      <c r="R56" s="23">
        <v>0</v>
      </c>
      <c r="S56" s="23">
        <v>0</v>
      </c>
      <c r="T56" s="23">
        <v>0</v>
      </c>
      <c r="U56" s="23">
        <v>0</v>
      </c>
      <c r="V56" s="23">
        <v>0</v>
      </c>
      <c r="W56" s="23">
        <v>0</v>
      </c>
    </row>
    <row r="57" spans="1:23">
      <c r="A57" s="27" t="s">
        <v>121</v>
      </c>
      <c r="B57" s="27" t="s">
        <v>69</v>
      </c>
      <c r="C57" s="23">
        <v>0</v>
      </c>
      <c r="D57" s="23">
        <v>0</v>
      </c>
      <c r="E57" s="23">
        <v>0</v>
      </c>
      <c r="F57" s="23">
        <v>0</v>
      </c>
      <c r="G57" s="23">
        <v>0</v>
      </c>
      <c r="H57" s="23">
        <v>0</v>
      </c>
      <c r="I57" s="23">
        <v>0</v>
      </c>
      <c r="J57" s="23">
        <v>0</v>
      </c>
      <c r="K57" s="23">
        <v>0</v>
      </c>
      <c r="L57" s="23">
        <v>0</v>
      </c>
      <c r="M57" s="23">
        <v>0</v>
      </c>
      <c r="N57" s="23">
        <v>0</v>
      </c>
      <c r="O57" s="23">
        <v>0</v>
      </c>
      <c r="P57" s="23">
        <v>0</v>
      </c>
      <c r="Q57" s="23">
        <v>0</v>
      </c>
      <c r="R57" s="23">
        <v>0</v>
      </c>
      <c r="S57" s="23">
        <v>0</v>
      </c>
      <c r="T57" s="23">
        <v>0</v>
      </c>
      <c r="U57" s="23">
        <v>0</v>
      </c>
      <c r="V57" s="23">
        <v>0</v>
      </c>
      <c r="W57" s="23">
        <v>0</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0</v>
      </c>
      <c r="D59" s="28">
        <v>0</v>
      </c>
      <c r="E59" s="28">
        <v>0</v>
      </c>
      <c r="F59" s="28">
        <v>39782.856408938831</v>
      </c>
      <c r="G59" s="28">
        <v>742.63539412337991</v>
      </c>
      <c r="H59" s="28">
        <v>0</v>
      </c>
      <c r="I59" s="28">
        <v>0</v>
      </c>
      <c r="J59" s="28">
        <v>0</v>
      </c>
      <c r="K59" s="28">
        <v>0</v>
      </c>
      <c r="L59" s="28">
        <v>0</v>
      </c>
      <c r="M59" s="28">
        <v>0</v>
      </c>
      <c r="N59" s="28">
        <v>0</v>
      </c>
      <c r="O59" s="28">
        <v>0</v>
      </c>
      <c r="P59" s="28">
        <v>0</v>
      </c>
      <c r="Q59" s="28">
        <v>0</v>
      </c>
      <c r="R59" s="28">
        <v>0</v>
      </c>
      <c r="S59" s="28">
        <v>0</v>
      </c>
      <c r="T59" s="28">
        <v>376.80808931622727</v>
      </c>
      <c r="U59" s="28">
        <v>0</v>
      </c>
      <c r="V59" s="28">
        <v>0</v>
      </c>
      <c r="W59" s="28">
        <v>0</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0</v>
      </c>
      <c r="D64" s="23">
        <v>0</v>
      </c>
      <c r="E64" s="23">
        <v>0</v>
      </c>
      <c r="F64" s="23">
        <v>0</v>
      </c>
      <c r="G64" s="23">
        <v>0</v>
      </c>
      <c r="H64" s="23">
        <v>0</v>
      </c>
      <c r="I64" s="23">
        <v>0</v>
      </c>
      <c r="J64" s="23">
        <v>0</v>
      </c>
      <c r="K64" s="23">
        <v>0</v>
      </c>
      <c r="L64" s="23">
        <v>0</v>
      </c>
      <c r="M64" s="23">
        <v>0</v>
      </c>
      <c r="N64" s="23">
        <v>0</v>
      </c>
      <c r="O64" s="23">
        <v>0</v>
      </c>
      <c r="P64" s="23">
        <v>0</v>
      </c>
      <c r="Q64" s="23">
        <v>0</v>
      </c>
      <c r="R64" s="23">
        <v>0</v>
      </c>
      <c r="S64" s="23">
        <v>0</v>
      </c>
      <c r="T64" s="23">
        <v>0</v>
      </c>
      <c r="U64" s="23">
        <v>0</v>
      </c>
      <c r="V64" s="23">
        <v>0</v>
      </c>
      <c r="W64" s="23">
        <v>0</v>
      </c>
    </row>
    <row r="65" spans="1:23">
      <c r="A65" s="27" t="s">
        <v>122</v>
      </c>
      <c r="B65" s="27" t="s">
        <v>28</v>
      </c>
      <c r="C65" s="23">
        <v>0</v>
      </c>
      <c r="D65" s="23">
        <v>0</v>
      </c>
      <c r="E65" s="23">
        <v>0</v>
      </c>
      <c r="F65" s="23">
        <v>37103.6656</v>
      </c>
      <c r="G65" s="23">
        <v>0</v>
      </c>
      <c r="H65" s="23">
        <v>0</v>
      </c>
      <c r="I65" s="23">
        <v>0</v>
      </c>
      <c r="J65" s="23">
        <v>0</v>
      </c>
      <c r="K65" s="23">
        <v>0</v>
      </c>
      <c r="L65" s="23">
        <v>0</v>
      </c>
      <c r="M65" s="23">
        <v>0</v>
      </c>
      <c r="N65" s="23">
        <v>0</v>
      </c>
      <c r="O65" s="23">
        <v>0</v>
      </c>
      <c r="P65" s="23">
        <v>0</v>
      </c>
      <c r="Q65" s="23">
        <v>0</v>
      </c>
      <c r="R65" s="23">
        <v>0</v>
      </c>
      <c r="S65" s="23">
        <v>0</v>
      </c>
      <c r="T65" s="23">
        <v>0</v>
      </c>
      <c r="U65" s="23">
        <v>0</v>
      </c>
      <c r="V65" s="23">
        <v>0</v>
      </c>
      <c r="W65" s="23">
        <v>0</v>
      </c>
    </row>
    <row r="66" spans="1:23">
      <c r="A66" s="27" t="s">
        <v>122</v>
      </c>
      <c r="B66" s="27" t="s">
        <v>62</v>
      </c>
      <c r="C66" s="23">
        <v>0</v>
      </c>
      <c r="D66" s="23">
        <v>0</v>
      </c>
      <c r="E66" s="23">
        <v>0</v>
      </c>
      <c r="F66" s="23">
        <v>3734.236169929382</v>
      </c>
      <c r="G66" s="23">
        <v>0</v>
      </c>
      <c r="H66" s="23">
        <v>0</v>
      </c>
      <c r="I66" s="23">
        <v>0</v>
      </c>
      <c r="J66" s="23">
        <v>1102.2251268119276</v>
      </c>
      <c r="K66" s="23">
        <v>312.77158945000593</v>
      </c>
      <c r="L66" s="23">
        <v>0</v>
      </c>
      <c r="M66" s="23">
        <v>0</v>
      </c>
      <c r="N66" s="23">
        <v>0</v>
      </c>
      <c r="O66" s="23">
        <v>0</v>
      </c>
      <c r="P66" s="23">
        <v>0</v>
      </c>
      <c r="Q66" s="23">
        <v>0</v>
      </c>
      <c r="R66" s="23">
        <v>0</v>
      </c>
      <c r="S66" s="23">
        <v>0</v>
      </c>
      <c r="T66" s="23">
        <v>0</v>
      </c>
      <c r="U66" s="23">
        <v>0</v>
      </c>
      <c r="V66" s="23">
        <v>0</v>
      </c>
      <c r="W66" s="23">
        <v>0</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0</v>
      </c>
      <c r="D68" s="23">
        <v>0</v>
      </c>
      <c r="E68" s="23">
        <v>0</v>
      </c>
      <c r="F68" s="23">
        <v>0</v>
      </c>
      <c r="G68" s="23">
        <v>0</v>
      </c>
      <c r="H68" s="23">
        <v>0</v>
      </c>
      <c r="I68" s="23">
        <v>0</v>
      </c>
      <c r="J68" s="23">
        <v>0</v>
      </c>
      <c r="K68" s="23">
        <v>0</v>
      </c>
      <c r="L68" s="23">
        <v>0</v>
      </c>
      <c r="M68" s="23">
        <v>0</v>
      </c>
      <c r="N68" s="23">
        <v>0</v>
      </c>
      <c r="O68" s="23">
        <v>0</v>
      </c>
      <c r="P68" s="23">
        <v>0</v>
      </c>
      <c r="Q68" s="23">
        <v>0</v>
      </c>
      <c r="R68" s="23">
        <v>0</v>
      </c>
      <c r="S68" s="23">
        <v>0</v>
      </c>
      <c r="T68" s="23">
        <v>0</v>
      </c>
      <c r="U68" s="23">
        <v>0</v>
      </c>
      <c r="V68" s="23">
        <v>0</v>
      </c>
      <c r="W68" s="23">
        <v>0</v>
      </c>
    </row>
    <row r="69" spans="1:23">
      <c r="A69" s="27" t="s">
        <v>122</v>
      </c>
      <c r="B69" s="27" t="s">
        <v>64</v>
      </c>
      <c r="C69" s="23">
        <v>0</v>
      </c>
      <c r="D69" s="23">
        <v>0</v>
      </c>
      <c r="E69" s="23">
        <v>0</v>
      </c>
      <c r="F69" s="23">
        <v>0</v>
      </c>
      <c r="G69" s="23">
        <v>0</v>
      </c>
      <c r="H69" s="23">
        <v>0</v>
      </c>
      <c r="I69" s="23">
        <v>0</v>
      </c>
      <c r="J69" s="23">
        <v>0</v>
      </c>
      <c r="K69" s="23">
        <v>0</v>
      </c>
      <c r="L69" s="23">
        <v>0</v>
      </c>
      <c r="M69" s="23">
        <v>0</v>
      </c>
      <c r="N69" s="23">
        <v>0</v>
      </c>
      <c r="O69" s="23">
        <v>0</v>
      </c>
      <c r="P69" s="23">
        <v>0</v>
      </c>
      <c r="Q69" s="23">
        <v>0</v>
      </c>
      <c r="R69" s="23">
        <v>0</v>
      </c>
      <c r="S69" s="23">
        <v>0</v>
      </c>
      <c r="T69" s="23">
        <v>0</v>
      </c>
      <c r="U69" s="23">
        <v>0</v>
      </c>
      <c r="V69" s="23">
        <v>0</v>
      </c>
      <c r="W69" s="23">
        <v>0</v>
      </c>
    </row>
    <row r="70" spans="1:23">
      <c r="A70" s="27" t="s">
        <v>122</v>
      </c>
      <c r="B70" s="27" t="s">
        <v>32</v>
      </c>
      <c r="C70" s="23">
        <v>0</v>
      </c>
      <c r="D70" s="23">
        <v>0</v>
      </c>
      <c r="E70" s="23">
        <v>0</v>
      </c>
      <c r="F70" s="23">
        <v>0</v>
      </c>
      <c r="G70" s="23">
        <v>0</v>
      </c>
      <c r="H70" s="23">
        <v>0</v>
      </c>
      <c r="I70" s="23">
        <v>0</v>
      </c>
      <c r="J70" s="23">
        <v>0</v>
      </c>
      <c r="K70" s="23">
        <v>0</v>
      </c>
      <c r="L70" s="23">
        <v>0</v>
      </c>
      <c r="M70" s="23">
        <v>0</v>
      </c>
      <c r="N70" s="23">
        <v>0</v>
      </c>
      <c r="O70" s="23">
        <v>0</v>
      </c>
      <c r="P70" s="23">
        <v>0</v>
      </c>
      <c r="Q70" s="23">
        <v>0</v>
      </c>
      <c r="R70" s="23">
        <v>0</v>
      </c>
      <c r="S70" s="23">
        <v>0</v>
      </c>
      <c r="T70" s="23">
        <v>0</v>
      </c>
      <c r="U70" s="23">
        <v>0</v>
      </c>
      <c r="V70" s="23">
        <v>0</v>
      </c>
      <c r="W70" s="23">
        <v>0</v>
      </c>
    </row>
    <row r="71" spans="1:23">
      <c r="A71" s="27" t="s">
        <v>122</v>
      </c>
      <c r="B71" s="27" t="s">
        <v>69</v>
      </c>
      <c r="C71" s="23">
        <v>0</v>
      </c>
      <c r="D71" s="23">
        <v>0</v>
      </c>
      <c r="E71" s="23">
        <v>0</v>
      </c>
      <c r="F71" s="23">
        <v>0</v>
      </c>
      <c r="G71" s="23">
        <v>0</v>
      </c>
      <c r="H71" s="23">
        <v>0</v>
      </c>
      <c r="I71" s="23">
        <v>0</v>
      </c>
      <c r="J71" s="23">
        <v>0</v>
      </c>
      <c r="K71" s="23">
        <v>0</v>
      </c>
      <c r="L71" s="23">
        <v>0</v>
      </c>
      <c r="M71" s="23">
        <v>0</v>
      </c>
      <c r="N71" s="23">
        <v>0</v>
      </c>
      <c r="O71" s="23">
        <v>0</v>
      </c>
      <c r="P71" s="23">
        <v>0</v>
      </c>
      <c r="Q71" s="23">
        <v>0</v>
      </c>
      <c r="R71" s="23">
        <v>0</v>
      </c>
      <c r="S71" s="23">
        <v>0</v>
      </c>
      <c r="T71" s="23">
        <v>0</v>
      </c>
      <c r="U71" s="23">
        <v>0</v>
      </c>
      <c r="V71" s="23">
        <v>0</v>
      </c>
      <c r="W71" s="23">
        <v>0</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0</v>
      </c>
      <c r="D73" s="28">
        <v>0</v>
      </c>
      <c r="E73" s="28">
        <v>0</v>
      </c>
      <c r="F73" s="28">
        <v>40837.901769929384</v>
      </c>
      <c r="G73" s="28">
        <v>0</v>
      </c>
      <c r="H73" s="28">
        <v>0</v>
      </c>
      <c r="I73" s="28">
        <v>0</v>
      </c>
      <c r="J73" s="28">
        <v>1102.2251268119276</v>
      </c>
      <c r="K73" s="28">
        <v>312.77158945000593</v>
      </c>
      <c r="L73" s="28">
        <v>0</v>
      </c>
      <c r="M73" s="28">
        <v>0</v>
      </c>
      <c r="N73" s="28">
        <v>0</v>
      </c>
      <c r="O73" s="28">
        <v>0</v>
      </c>
      <c r="P73" s="28">
        <v>0</v>
      </c>
      <c r="Q73" s="28">
        <v>0</v>
      </c>
      <c r="R73" s="28">
        <v>0</v>
      </c>
      <c r="S73" s="28">
        <v>0</v>
      </c>
      <c r="T73" s="28">
        <v>0</v>
      </c>
      <c r="U73" s="28">
        <v>0</v>
      </c>
      <c r="V73" s="28">
        <v>0</v>
      </c>
      <c r="W73" s="28">
        <v>0</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0</v>
      </c>
      <c r="D78" s="23">
        <v>0</v>
      </c>
      <c r="E78" s="23">
        <v>0</v>
      </c>
      <c r="F78" s="23">
        <v>15978.0129599999</v>
      </c>
      <c r="G78" s="23">
        <v>0</v>
      </c>
      <c r="H78" s="23">
        <v>0</v>
      </c>
      <c r="I78" s="23">
        <v>0</v>
      </c>
      <c r="J78" s="23">
        <v>0</v>
      </c>
      <c r="K78" s="23">
        <v>0</v>
      </c>
      <c r="L78" s="23">
        <v>0</v>
      </c>
      <c r="M78" s="23">
        <v>0</v>
      </c>
      <c r="N78" s="23">
        <v>0</v>
      </c>
      <c r="O78" s="23">
        <v>0</v>
      </c>
      <c r="P78" s="23">
        <v>0</v>
      </c>
      <c r="Q78" s="23">
        <v>0</v>
      </c>
      <c r="R78" s="23">
        <v>0</v>
      </c>
      <c r="S78" s="23">
        <v>0</v>
      </c>
      <c r="T78" s="23">
        <v>0</v>
      </c>
      <c r="U78" s="23">
        <v>0</v>
      </c>
      <c r="V78" s="23">
        <v>0</v>
      </c>
      <c r="W78" s="23">
        <v>0</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0</v>
      </c>
      <c r="D80" s="23">
        <v>0</v>
      </c>
      <c r="E80" s="23">
        <v>0</v>
      </c>
      <c r="F80" s="23">
        <v>3438.648263591032</v>
      </c>
      <c r="G80" s="23">
        <v>0</v>
      </c>
      <c r="H80" s="23">
        <v>0</v>
      </c>
      <c r="I80" s="23">
        <v>0</v>
      </c>
      <c r="J80" s="23">
        <v>0</v>
      </c>
      <c r="K80" s="23">
        <v>0</v>
      </c>
      <c r="L80" s="23">
        <v>0</v>
      </c>
      <c r="M80" s="23">
        <v>0</v>
      </c>
      <c r="N80" s="23">
        <v>0</v>
      </c>
      <c r="O80" s="23">
        <v>0</v>
      </c>
      <c r="P80" s="23">
        <v>0</v>
      </c>
      <c r="Q80" s="23">
        <v>0</v>
      </c>
      <c r="R80" s="23">
        <v>0</v>
      </c>
      <c r="S80" s="23">
        <v>0</v>
      </c>
      <c r="T80" s="23">
        <v>0</v>
      </c>
      <c r="U80" s="23">
        <v>0</v>
      </c>
      <c r="V80" s="23">
        <v>0</v>
      </c>
      <c r="W80" s="23">
        <v>0</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0</v>
      </c>
      <c r="D82" s="23">
        <v>0</v>
      </c>
      <c r="E82" s="23">
        <v>0</v>
      </c>
      <c r="F82" s="23">
        <v>0</v>
      </c>
      <c r="G82" s="23">
        <v>0</v>
      </c>
      <c r="H82" s="23">
        <v>0</v>
      </c>
      <c r="I82" s="23">
        <v>0</v>
      </c>
      <c r="J82" s="23">
        <v>0</v>
      </c>
      <c r="K82" s="23">
        <v>0</v>
      </c>
      <c r="L82" s="23">
        <v>0</v>
      </c>
      <c r="M82" s="23">
        <v>0</v>
      </c>
      <c r="N82" s="23">
        <v>0</v>
      </c>
      <c r="O82" s="23">
        <v>0</v>
      </c>
      <c r="P82" s="23">
        <v>0</v>
      </c>
      <c r="Q82" s="23">
        <v>0</v>
      </c>
      <c r="R82" s="23">
        <v>0</v>
      </c>
      <c r="S82" s="23">
        <v>0</v>
      </c>
      <c r="T82" s="23">
        <v>0</v>
      </c>
      <c r="U82" s="23">
        <v>0</v>
      </c>
      <c r="V82" s="23">
        <v>0</v>
      </c>
      <c r="W82" s="23">
        <v>0</v>
      </c>
    </row>
    <row r="83" spans="1:23">
      <c r="A83" s="27" t="s">
        <v>123</v>
      </c>
      <c r="B83" s="27" t="s">
        <v>64</v>
      </c>
      <c r="C83" s="23">
        <v>0</v>
      </c>
      <c r="D83" s="23">
        <v>0</v>
      </c>
      <c r="E83" s="23">
        <v>0</v>
      </c>
      <c r="F83" s="23">
        <v>0</v>
      </c>
      <c r="G83" s="23">
        <v>0</v>
      </c>
      <c r="H83" s="23">
        <v>0</v>
      </c>
      <c r="I83" s="23">
        <v>0</v>
      </c>
      <c r="J83" s="23">
        <v>0</v>
      </c>
      <c r="K83" s="23">
        <v>0</v>
      </c>
      <c r="L83" s="23">
        <v>0</v>
      </c>
      <c r="M83" s="23">
        <v>0</v>
      </c>
      <c r="N83" s="23">
        <v>0</v>
      </c>
      <c r="O83" s="23">
        <v>0</v>
      </c>
      <c r="P83" s="23">
        <v>0</v>
      </c>
      <c r="Q83" s="23">
        <v>0</v>
      </c>
      <c r="R83" s="23">
        <v>0</v>
      </c>
      <c r="S83" s="23">
        <v>0</v>
      </c>
      <c r="T83" s="23">
        <v>0</v>
      </c>
      <c r="U83" s="23">
        <v>0</v>
      </c>
      <c r="V83" s="23">
        <v>0</v>
      </c>
      <c r="W83" s="23">
        <v>0</v>
      </c>
    </row>
    <row r="84" spans="1:23">
      <c r="A84" s="27" t="s">
        <v>123</v>
      </c>
      <c r="B84" s="27" t="s">
        <v>32</v>
      </c>
      <c r="C84" s="23">
        <v>0</v>
      </c>
      <c r="D84" s="23">
        <v>0</v>
      </c>
      <c r="E84" s="23">
        <v>0</v>
      </c>
      <c r="F84" s="23">
        <v>0</v>
      </c>
      <c r="G84" s="23">
        <v>0</v>
      </c>
      <c r="H84" s="23">
        <v>0</v>
      </c>
      <c r="I84" s="23">
        <v>0</v>
      </c>
      <c r="J84" s="23">
        <v>0</v>
      </c>
      <c r="K84" s="23">
        <v>0</v>
      </c>
      <c r="L84" s="23">
        <v>0</v>
      </c>
      <c r="M84" s="23">
        <v>0</v>
      </c>
      <c r="N84" s="23">
        <v>0</v>
      </c>
      <c r="O84" s="23">
        <v>0</v>
      </c>
      <c r="P84" s="23">
        <v>0</v>
      </c>
      <c r="Q84" s="23">
        <v>0</v>
      </c>
      <c r="R84" s="23">
        <v>0</v>
      </c>
      <c r="S84" s="23">
        <v>0</v>
      </c>
      <c r="T84" s="23">
        <v>0</v>
      </c>
      <c r="U84" s="23">
        <v>0</v>
      </c>
      <c r="V84" s="23">
        <v>0</v>
      </c>
      <c r="W84" s="23">
        <v>0</v>
      </c>
    </row>
    <row r="85" spans="1:23">
      <c r="A85" s="27" t="s">
        <v>123</v>
      </c>
      <c r="B85" s="27" t="s">
        <v>69</v>
      </c>
      <c r="C85" s="23">
        <v>0</v>
      </c>
      <c r="D85" s="23">
        <v>0</v>
      </c>
      <c r="E85" s="23">
        <v>0</v>
      </c>
      <c r="F85" s="23">
        <v>0</v>
      </c>
      <c r="G85" s="23">
        <v>0</v>
      </c>
      <c r="H85" s="23">
        <v>0</v>
      </c>
      <c r="I85" s="23">
        <v>0</v>
      </c>
      <c r="J85" s="23">
        <v>0</v>
      </c>
      <c r="K85" s="23">
        <v>0</v>
      </c>
      <c r="L85" s="23">
        <v>0</v>
      </c>
      <c r="M85" s="23">
        <v>0</v>
      </c>
      <c r="N85" s="23">
        <v>0</v>
      </c>
      <c r="O85" s="23">
        <v>0</v>
      </c>
      <c r="P85" s="23">
        <v>0</v>
      </c>
      <c r="Q85" s="23">
        <v>0</v>
      </c>
      <c r="R85" s="23">
        <v>0</v>
      </c>
      <c r="S85" s="23">
        <v>0</v>
      </c>
      <c r="T85" s="23">
        <v>0</v>
      </c>
      <c r="U85" s="23">
        <v>0</v>
      </c>
      <c r="V85" s="23">
        <v>0</v>
      </c>
      <c r="W85" s="23">
        <v>0</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0</v>
      </c>
      <c r="D87" s="28">
        <v>0</v>
      </c>
      <c r="E87" s="28">
        <v>0</v>
      </c>
      <c r="F87" s="28">
        <v>19416.661223590931</v>
      </c>
      <c r="G87" s="28">
        <v>0</v>
      </c>
      <c r="H87" s="28">
        <v>0</v>
      </c>
      <c r="I87" s="28">
        <v>0</v>
      </c>
      <c r="J87" s="28">
        <v>0</v>
      </c>
      <c r="K87" s="28">
        <v>0</v>
      </c>
      <c r="L87" s="28">
        <v>0</v>
      </c>
      <c r="M87" s="28">
        <v>0</v>
      </c>
      <c r="N87" s="28">
        <v>0</v>
      </c>
      <c r="O87" s="28">
        <v>0</v>
      </c>
      <c r="P87" s="28">
        <v>0</v>
      </c>
      <c r="Q87" s="28">
        <v>0</v>
      </c>
      <c r="R87" s="28">
        <v>0</v>
      </c>
      <c r="S87" s="28">
        <v>0</v>
      </c>
      <c r="T87" s="28">
        <v>0</v>
      </c>
      <c r="U87" s="28">
        <v>0</v>
      </c>
      <c r="V87" s="28">
        <v>0</v>
      </c>
      <c r="W87" s="28">
        <v>0</v>
      </c>
    </row>
    <row r="89" spans="1:23" collapsed="1"/>
    <row r="90" spans="1:23">
      <c r="A90" s="7" t="s">
        <v>93</v>
      </c>
    </row>
  </sheetData>
  <sheetProtection algorithmName="SHA-512" hashValue="KavoQ04Du5FztinXQDjiIqn9IFsAeNAZdz7sLIJTH+opKvc8AzX5r9t1o1UJTnc+TVVwyTbiFFzRkfR1cl5ZWg==" saltValue="tzgpw0FgJYR9MesMl0D/hA=="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57E188"/>
  </sheetPr>
  <dimension ref="A1:W1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138</v>
      </c>
      <c r="B1" s="17"/>
      <c r="C1" s="17"/>
      <c r="D1" s="17"/>
      <c r="E1" s="17"/>
      <c r="F1" s="17"/>
      <c r="G1" s="17"/>
      <c r="H1" s="17"/>
      <c r="I1" s="17"/>
      <c r="J1" s="17"/>
      <c r="K1" s="17"/>
      <c r="L1" s="17"/>
      <c r="M1" s="17"/>
      <c r="N1" s="17"/>
      <c r="O1" s="17"/>
      <c r="P1" s="17"/>
      <c r="Q1" s="17"/>
      <c r="R1" s="17"/>
      <c r="S1" s="17"/>
      <c r="T1" s="17"/>
      <c r="U1" s="17"/>
      <c r="V1" s="17"/>
      <c r="W1" s="17"/>
    </row>
    <row r="2" spans="1:23">
      <c r="A2" s="26" t="s">
        <v>139</v>
      </c>
      <c r="B2" s="16" t="s">
        <v>140</v>
      </c>
    </row>
    <row r="3" spans="1:23">
      <c r="A3" s="17" t="s">
        <v>96</v>
      </c>
      <c r="B3" s="17" t="s">
        <v>141</v>
      </c>
      <c r="C3" s="17" t="s">
        <v>75</v>
      </c>
      <c r="D3" s="17" t="s">
        <v>98</v>
      </c>
      <c r="E3" s="17" t="s">
        <v>99</v>
      </c>
      <c r="F3" s="17" t="s">
        <v>100</v>
      </c>
      <c r="G3" s="17" t="s">
        <v>101</v>
      </c>
      <c r="H3" s="17" t="s">
        <v>102</v>
      </c>
      <c r="I3" s="17" t="s">
        <v>103</v>
      </c>
      <c r="J3" s="17" t="s">
        <v>104</v>
      </c>
      <c r="K3" s="17" t="s">
        <v>105</v>
      </c>
      <c r="L3" s="17" t="s">
        <v>106</v>
      </c>
      <c r="M3" s="17" t="s">
        <v>107</v>
      </c>
      <c r="N3" s="17" t="s">
        <v>108</v>
      </c>
      <c r="O3" s="17" t="s">
        <v>109</v>
      </c>
      <c r="P3" s="17" t="s">
        <v>110</v>
      </c>
      <c r="Q3" s="17" t="s">
        <v>111</v>
      </c>
      <c r="R3" s="17" t="s">
        <v>112</v>
      </c>
      <c r="S3" s="17" t="s">
        <v>113</v>
      </c>
      <c r="T3" s="17" t="s">
        <v>114</v>
      </c>
      <c r="U3" s="17" t="s">
        <v>115</v>
      </c>
      <c r="V3" s="17" t="s">
        <v>116</v>
      </c>
      <c r="W3" s="17" t="s">
        <v>117</v>
      </c>
    </row>
    <row r="4" spans="1:23">
      <c r="A4" s="27" t="s">
        <v>119</v>
      </c>
      <c r="B4" s="27" t="s">
        <v>70</v>
      </c>
      <c r="C4" s="23">
        <v>2.290054410098245E-4</v>
      </c>
      <c r="D4" s="23">
        <v>2.3588370705309158E-4</v>
      </c>
      <c r="E4" s="23">
        <v>2.3132745728908537E-4</v>
      </c>
      <c r="F4" s="23">
        <v>2.376473548613187E-4</v>
      </c>
      <c r="G4" s="23">
        <v>2.4113797019109458E-4</v>
      </c>
      <c r="H4" s="23">
        <v>2.424685724418533E-4</v>
      </c>
      <c r="I4" s="23">
        <v>2.295691954243283E-4</v>
      </c>
      <c r="J4" s="23">
        <v>2.2459256174289753E-4</v>
      </c>
      <c r="K4" s="23">
        <v>2.2938839006912942E-4</v>
      </c>
      <c r="L4" s="23">
        <v>2.6283387681180271E-4</v>
      </c>
      <c r="M4" s="23">
        <v>2.9158849129950657E-4</v>
      </c>
      <c r="N4" s="23">
        <v>3.6968486612293266E-4</v>
      </c>
      <c r="O4" s="23">
        <v>4.8058686682420093E-4</v>
      </c>
      <c r="P4" s="23">
        <v>4.5381196096497164E-4</v>
      </c>
      <c r="Q4" s="23">
        <v>15732.697686252812</v>
      </c>
      <c r="R4" s="23">
        <v>19067.229856563081</v>
      </c>
      <c r="S4" s="23">
        <v>18572.8744019277</v>
      </c>
      <c r="T4" s="23">
        <v>17538.125019504805</v>
      </c>
      <c r="U4" s="23">
        <v>16605.093368238318</v>
      </c>
      <c r="V4" s="23">
        <v>15635.905743437084</v>
      </c>
      <c r="W4" s="23">
        <v>24686.021039623229</v>
      </c>
    </row>
    <row r="5" spans="1:23">
      <c r="A5" s="27" t="s">
        <v>120</v>
      </c>
      <c r="B5" s="27" t="s">
        <v>70</v>
      </c>
      <c r="C5" s="23">
        <v>2.0092794851124909E-4</v>
      </c>
      <c r="D5" s="23">
        <v>2.2005229099943569E-4</v>
      </c>
      <c r="E5" s="23">
        <v>2.2109542103192938E-4</v>
      </c>
      <c r="F5" s="23">
        <v>2.263179164215262E-4</v>
      </c>
      <c r="G5" s="23">
        <v>3.4842017823964201E-4</v>
      </c>
      <c r="H5" s="23">
        <v>3.7266093971133801E-4</v>
      </c>
      <c r="I5" s="23">
        <v>6.1163766105240905E-4</v>
      </c>
      <c r="J5" s="23">
        <v>8.1658132973530799E-4</v>
      </c>
      <c r="K5" s="23">
        <v>8582.1332963172536</v>
      </c>
      <c r="L5" s="23">
        <v>8103.9974442106122</v>
      </c>
      <c r="M5" s="23">
        <v>7672.8631436735659</v>
      </c>
      <c r="N5" s="23">
        <v>7225.0219753778229</v>
      </c>
      <c r="O5" s="23">
        <v>6822.4947844344888</v>
      </c>
      <c r="P5" s="23">
        <v>6442.3936425167249</v>
      </c>
      <c r="Q5" s="23">
        <v>22508.071177181118</v>
      </c>
      <c r="R5" s="23">
        <v>21194.344780785759</v>
      </c>
      <c r="S5" s="23">
        <v>64802.184651827243</v>
      </c>
      <c r="T5" s="23">
        <v>61191.864617510175</v>
      </c>
      <c r="U5" s="23">
        <v>57936.445062895764</v>
      </c>
      <c r="V5" s="23">
        <v>60285.896251425067</v>
      </c>
      <c r="W5" s="23">
        <v>67051.54148617739</v>
      </c>
    </row>
    <row r="6" spans="1:23">
      <c r="A6" s="27" t="s">
        <v>121</v>
      </c>
      <c r="B6" s="27" t="s">
        <v>70</v>
      </c>
      <c r="C6" s="23">
        <v>5.0943762742335807E-5</v>
      </c>
      <c r="D6" s="23">
        <v>4.8105536095497599E-5</v>
      </c>
      <c r="E6" s="23">
        <v>4.5546311860881297E-5</v>
      </c>
      <c r="F6" s="23">
        <v>4.28879146792156E-5</v>
      </c>
      <c r="G6" s="23">
        <v>4.0498502988415598E-5</v>
      </c>
      <c r="H6" s="23">
        <v>3.8242212440735702E-5</v>
      </c>
      <c r="I6" s="23">
        <v>3.62077190163327E-5</v>
      </c>
      <c r="J6" s="23">
        <v>3.4094386580512945E-5</v>
      </c>
      <c r="K6" s="23">
        <v>3.219488816713797E-5</v>
      </c>
      <c r="L6" s="23">
        <v>3.0401216389297088E-5</v>
      </c>
      <c r="M6" s="23">
        <v>2.8783865538225709E-5</v>
      </c>
      <c r="N6" s="23">
        <v>2.7103840440738333E-5</v>
      </c>
      <c r="O6" s="23">
        <v>2.5593805884405311E-5</v>
      </c>
      <c r="P6" s="23">
        <v>2.4167899788255149E-5</v>
      </c>
      <c r="Q6" s="23">
        <v>2.2882162639102603E-5</v>
      </c>
      <c r="R6" s="23">
        <v>2.154660166424234E-5</v>
      </c>
      <c r="S6" s="23">
        <v>2.0346177202045353E-5</v>
      </c>
      <c r="T6" s="23">
        <v>1.9212631912345992E-5</v>
      </c>
      <c r="U6" s="23">
        <v>1.8190516014848652E-5</v>
      </c>
      <c r="V6" s="23">
        <v>1.7128791924989872E-5</v>
      </c>
      <c r="W6" s="23">
        <v>1.617449661870194E-5</v>
      </c>
    </row>
    <row r="7" spans="1:23">
      <c r="A7" s="27" t="s">
        <v>122</v>
      </c>
      <c r="B7" s="27" t="s">
        <v>70</v>
      </c>
      <c r="C7" s="23">
        <v>1.9548507405126454E-4</v>
      </c>
      <c r="D7" s="23">
        <v>2.083717794977279E-4</v>
      </c>
      <c r="E7" s="23">
        <v>2.230943175257012E-4</v>
      </c>
      <c r="F7" s="23">
        <v>2.1738651901703188E-4</v>
      </c>
      <c r="G7" s="23">
        <v>2.276863856087866E-4</v>
      </c>
      <c r="H7" s="23">
        <v>2.5221721272761108E-4</v>
      </c>
      <c r="I7" s="23">
        <v>2.4522217125053683E-4</v>
      </c>
      <c r="J7" s="23">
        <v>2.9994986720782626E-4</v>
      </c>
      <c r="K7" s="23">
        <v>3.3800224039990122E-4</v>
      </c>
      <c r="L7" s="23">
        <v>5.6026072052707077E-4</v>
      </c>
      <c r="M7" s="23">
        <v>6.4227333164205654E-4</v>
      </c>
      <c r="N7" s="23">
        <v>5069.7744415906272</v>
      </c>
      <c r="O7" s="23">
        <v>4787.3224172629689</v>
      </c>
      <c r="P7" s="23">
        <v>4520.606624786963</v>
      </c>
      <c r="Q7" s="23">
        <v>5947.901368249366</v>
      </c>
      <c r="R7" s="23">
        <v>5600.7407989610983</v>
      </c>
      <c r="S7" s="23">
        <v>11181.649740689434</v>
      </c>
      <c r="T7" s="23">
        <v>11796.129180863489</v>
      </c>
      <c r="U7" s="23">
        <v>17620.079684717297</v>
      </c>
      <c r="V7" s="23">
        <v>16591.650197972755</v>
      </c>
      <c r="W7" s="23">
        <v>15667.280679581683</v>
      </c>
    </row>
    <row r="8" spans="1:23">
      <c r="A8" s="27" t="s">
        <v>123</v>
      </c>
      <c r="B8" s="27" t="s">
        <v>70</v>
      </c>
      <c r="C8" s="23">
        <v>0</v>
      </c>
      <c r="D8" s="23">
        <v>0</v>
      </c>
      <c r="E8" s="23">
        <v>0</v>
      </c>
      <c r="F8" s="23">
        <v>0</v>
      </c>
      <c r="G8" s="23">
        <v>0</v>
      </c>
      <c r="H8" s="23">
        <v>0</v>
      </c>
      <c r="I8" s="23">
        <v>0</v>
      </c>
      <c r="J8" s="23">
        <v>0</v>
      </c>
      <c r="K8" s="23">
        <v>0</v>
      </c>
      <c r="L8" s="23">
        <v>554.721010651396</v>
      </c>
      <c r="M8" s="23">
        <v>1343.307425328115</v>
      </c>
      <c r="N8" s="23">
        <v>2540.0864443233104</v>
      </c>
      <c r="O8" s="23">
        <v>3602.7123675109606</v>
      </c>
      <c r="P8" s="23">
        <v>4539.0481164250677</v>
      </c>
      <c r="Q8" s="23">
        <v>5374.1317817196459</v>
      </c>
      <c r="R8" s="23">
        <v>6074.1883777928397</v>
      </c>
      <c r="S8" s="23">
        <v>6693.0261176586173</v>
      </c>
      <c r="T8" s="23">
        <v>7224.0555901371745</v>
      </c>
      <c r="U8" s="23">
        <v>7717.9071890741343</v>
      </c>
      <c r="V8" s="23">
        <v>8101.3780793288797</v>
      </c>
      <c r="W8" s="23">
        <v>7650.0265123635627</v>
      </c>
    </row>
    <row r="9" spans="1:23">
      <c r="A9" s="21" t="s">
        <v>36</v>
      </c>
      <c r="B9" s="21" t="s">
        <v>142</v>
      </c>
      <c r="C9" s="28">
        <v>6.7636222631467383E-4</v>
      </c>
      <c r="D9" s="28">
        <v>7.1241331364575277E-4</v>
      </c>
      <c r="E9" s="28">
        <v>7.210635077075973E-4</v>
      </c>
      <c r="F9" s="28">
        <v>7.2423970497909247E-4</v>
      </c>
      <c r="G9" s="28">
        <v>8.5774303702793877E-4</v>
      </c>
      <c r="H9" s="28">
        <v>9.0558893732153802E-4</v>
      </c>
      <c r="I9" s="28">
        <v>1.1226367467436068E-3</v>
      </c>
      <c r="J9" s="28">
        <v>1.3752181452665448E-3</v>
      </c>
      <c r="K9" s="28">
        <v>8582.1338959027726</v>
      </c>
      <c r="L9" s="28">
        <v>8658.7193083578222</v>
      </c>
      <c r="M9" s="28">
        <v>9016.1715316473692</v>
      </c>
      <c r="N9" s="28">
        <v>14834.883258080466</v>
      </c>
      <c r="O9" s="28">
        <v>15212.530075389092</v>
      </c>
      <c r="P9" s="28">
        <v>15502.048861708616</v>
      </c>
      <c r="Q9" s="28">
        <v>49562.802036285102</v>
      </c>
      <c r="R9" s="28">
        <v>51936.503835649368</v>
      </c>
      <c r="S9" s="28">
        <v>101249.73493244918</v>
      </c>
      <c r="T9" s="28">
        <v>97750.174427228267</v>
      </c>
      <c r="U9" s="28">
        <v>99879.525323116031</v>
      </c>
      <c r="V9" s="28">
        <v>100614.83028929257</v>
      </c>
      <c r="W9" s="28">
        <v>115054.86973392036</v>
      </c>
    </row>
    <row r="12" spans="1:23">
      <c r="A12" s="7" t="s">
        <v>93</v>
      </c>
    </row>
  </sheetData>
  <sheetProtection algorithmName="SHA-512" hashValue="FMimtw6pRvbbS09OCLqakEVLmhZ2r7v5YqhZ8HJw3YaeZXANf806rPCyVOW3PclvNl35Fyi2wKAMJ6XZNwGJWQ==" saltValue="FiJ69d5BWgVx+U4h7n6MWA==" spinCount="100000" sheet="1" objects="1" scenarios="1"/>
  <pageMargins left="0.7" right="0.7" top="0.75" bottom="0.75" header="0.3" footer="0.3"/>
  <pageSetup paperSize="9" orientation="portrait" horizontalDpi="30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57E188"/>
  </sheetPr>
  <dimension ref="A1:W1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143</v>
      </c>
      <c r="B1" s="17"/>
      <c r="C1" s="17"/>
      <c r="D1" s="17"/>
      <c r="E1" s="17"/>
      <c r="F1" s="17"/>
      <c r="G1" s="17"/>
      <c r="H1" s="17"/>
      <c r="I1" s="17"/>
      <c r="J1" s="17"/>
      <c r="K1" s="17"/>
      <c r="L1" s="17"/>
      <c r="M1" s="17"/>
      <c r="N1" s="17"/>
      <c r="O1" s="17"/>
      <c r="P1" s="17"/>
      <c r="Q1" s="17"/>
      <c r="R1" s="17"/>
      <c r="S1" s="17"/>
      <c r="T1" s="17"/>
      <c r="U1" s="17"/>
      <c r="V1" s="17"/>
      <c r="W1" s="17"/>
    </row>
    <row r="2" spans="1:23">
      <c r="A2" s="26" t="s">
        <v>63</v>
      </c>
      <c r="B2" s="16" t="s">
        <v>130</v>
      </c>
    </row>
    <row r="3" spans="1:23">
      <c r="A3" s="17" t="s">
        <v>96</v>
      </c>
      <c r="B3" s="17" t="s">
        <v>141</v>
      </c>
      <c r="C3" s="17" t="s">
        <v>75</v>
      </c>
      <c r="D3" s="17" t="s">
        <v>98</v>
      </c>
      <c r="E3" s="17" t="s">
        <v>99</v>
      </c>
      <c r="F3" s="17" t="s">
        <v>100</v>
      </c>
      <c r="G3" s="17" t="s">
        <v>101</v>
      </c>
      <c r="H3" s="17" t="s">
        <v>102</v>
      </c>
      <c r="I3" s="17" t="s">
        <v>103</v>
      </c>
      <c r="J3" s="17" t="s">
        <v>104</v>
      </c>
      <c r="K3" s="17" t="s">
        <v>105</v>
      </c>
      <c r="L3" s="17" t="s">
        <v>106</v>
      </c>
      <c r="M3" s="17" t="s">
        <v>107</v>
      </c>
      <c r="N3" s="17" t="s">
        <v>108</v>
      </c>
      <c r="O3" s="17" t="s">
        <v>109</v>
      </c>
      <c r="P3" s="17" t="s">
        <v>110</v>
      </c>
      <c r="Q3" s="17" t="s">
        <v>111</v>
      </c>
      <c r="R3" s="17" t="s">
        <v>112</v>
      </c>
      <c r="S3" s="17" t="s">
        <v>113</v>
      </c>
      <c r="T3" s="17" t="s">
        <v>114</v>
      </c>
      <c r="U3" s="17" t="s">
        <v>115</v>
      </c>
      <c r="V3" s="17" t="s">
        <v>116</v>
      </c>
      <c r="W3" s="17" t="s">
        <v>117</v>
      </c>
    </row>
    <row r="4" spans="1:23">
      <c r="A4" s="27" t="s">
        <v>119</v>
      </c>
      <c r="B4" s="27" t="s">
        <v>63</v>
      </c>
      <c r="C4" s="23">
        <v>5.6342368099999995E-4</v>
      </c>
      <c r="D4" s="23">
        <v>5.630945159999989E-4</v>
      </c>
      <c r="E4" s="23">
        <v>5.6706940500000002E-4</v>
      </c>
      <c r="F4" s="23">
        <v>1353.7301674</v>
      </c>
      <c r="G4" s="23">
        <v>5.7382469999999993E-4</v>
      </c>
      <c r="H4" s="23">
        <v>5.7457356199999894E-4</v>
      </c>
      <c r="I4" s="23">
        <v>5.6959071999999997E-4</v>
      </c>
      <c r="J4" s="23">
        <v>179.59034059752395</v>
      </c>
      <c r="K4" s="23">
        <v>5.7537484999999999E-4</v>
      </c>
      <c r="L4" s="23">
        <v>5.8668241000000003E-4</v>
      </c>
      <c r="M4" s="23">
        <v>215.30082832387603</v>
      </c>
      <c r="N4" s="23">
        <v>669.10268157978999</v>
      </c>
      <c r="O4" s="23">
        <v>779.84107330977997</v>
      </c>
      <c r="P4" s="23">
        <v>789.01120754008991</v>
      </c>
      <c r="Q4" s="23">
        <v>1321.5281758788001</v>
      </c>
      <c r="R4" s="23">
        <v>787.51645965315004</v>
      </c>
      <c r="S4" s="23">
        <v>2876.81520473204</v>
      </c>
      <c r="T4" s="23">
        <v>6.1114784000000004E-4</v>
      </c>
      <c r="U4" s="23">
        <v>851.90730394163006</v>
      </c>
      <c r="V4" s="23">
        <v>205.233945305194</v>
      </c>
      <c r="W4" s="23">
        <v>934.71985859765994</v>
      </c>
    </row>
    <row r="5" spans="1:23">
      <c r="A5" s="27" t="s">
        <v>120</v>
      </c>
      <c r="B5" s="27" t="s">
        <v>63</v>
      </c>
      <c r="C5" s="23">
        <v>6.703786779999999E-4</v>
      </c>
      <c r="D5" s="23">
        <v>6.6915195499999997E-4</v>
      </c>
      <c r="E5" s="23">
        <v>6.71684975999999E-4</v>
      </c>
      <c r="F5" s="23">
        <v>6.7510085000000006E-4</v>
      </c>
      <c r="G5" s="23">
        <v>6.7740687599999994E-4</v>
      </c>
      <c r="H5" s="23">
        <v>6.7709006899999992E-4</v>
      </c>
      <c r="I5" s="23">
        <v>6.7480164099999998E-4</v>
      </c>
      <c r="J5" s="23">
        <v>6.7495798999999898E-4</v>
      </c>
      <c r="K5" s="23">
        <v>6.7480350000000003E-4</v>
      </c>
      <c r="L5" s="23">
        <v>6.8193297999999804E-4</v>
      </c>
      <c r="M5" s="23">
        <v>6.8989753999999998E-4</v>
      </c>
      <c r="N5" s="23">
        <v>14.45116778163</v>
      </c>
      <c r="O5" s="23">
        <v>5640.2866875180707</v>
      </c>
      <c r="P5" s="23">
        <v>6.9230967800000011E-4</v>
      </c>
      <c r="Q5" s="23">
        <v>463.40814659253402</v>
      </c>
      <c r="R5" s="23">
        <v>6533.2980999106749</v>
      </c>
      <c r="S5" s="23">
        <v>11376.960853681849</v>
      </c>
      <c r="T5" s="23">
        <v>7.0863541299999986E-4</v>
      </c>
      <c r="U5" s="23">
        <v>5928.1659773147403</v>
      </c>
      <c r="V5" s="23">
        <v>7.1394247000000004E-4</v>
      </c>
      <c r="W5" s="23">
        <v>4939.0348395715146</v>
      </c>
    </row>
    <row r="6" spans="1:23">
      <c r="A6" s="27" t="s">
        <v>121</v>
      </c>
      <c r="B6" s="27" t="s">
        <v>63</v>
      </c>
      <c r="C6" s="23">
        <v>8.2911752060939978</v>
      </c>
      <c r="D6" s="23">
        <v>5.9172227599999904E-4</v>
      </c>
      <c r="E6" s="23">
        <v>11.873991775871</v>
      </c>
      <c r="F6" s="23">
        <v>5.9930392799999893E-4</v>
      </c>
      <c r="G6" s="23">
        <v>5.9928737000000014E-4</v>
      </c>
      <c r="H6" s="23">
        <v>582.797141878464</v>
      </c>
      <c r="I6" s="23">
        <v>6.0219184500000006E-4</v>
      </c>
      <c r="J6" s="23">
        <v>93.17650284140899</v>
      </c>
      <c r="K6" s="23">
        <v>6.055515299999999E-4</v>
      </c>
      <c r="L6" s="23">
        <v>6.1797499600000001E-4</v>
      </c>
      <c r="M6" s="23">
        <v>412.88896675012501</v>
      </c>
      <c r="N6" s="23">
        <v>571.8195458791771</v>
      </c>
      <c r="O6" s="23">
        <v>6.3524430799999994E-4</v>
      </c>
      <c r="P6" s="23">
        <v>512.18632171211004</v>
      </c>
      <c r="Q6" s="23">
        <v>920.06183116767011</v>
      </c>
      <c r="R6" s="23">
        <v>722.60436360359984</v>
      </c>
      <c r="S6" s="23">
        <v>1188.9721497222843</v>
      </c>
      <c r="T6" s="23">
        <v>6.3597292900000003E-4</v>
      </c>
      <c r="U6" s="23">
        <v>712.48891470055992</v>
      </c>
      <c r="V6" s="23">
        <v>121.32023052546703</v>
      </c>
      <c r="W6" s="23">
        <v>869.82362540682391</v>
      </c>
    </row>
    <row r="7" spans="1:23">
      <c r="A7" s="27" t="s">
        <v>122</v>
      </c>
      <c r="B7" s="27" t="s">
        <v>63</v>
      </c>
      <c r="C7" s="23">
        <v>5.6188325499999996E-4</v>
      </c>
      <c r="D7" s="23">
        <v>5.5967919399999998E-4</v>
      </c>
      <c r="E7" s="23">
        <v>3.7899261057589997</v>
      </c>
      <c r="F7" s="23">
        <v>5.6813579400000007E-4</v>
      </c>
      <c r="G7" s="23">
        <v>5.7013882500000005E-4</v>
      </c>
      <c r="H7" s="23">
        <v>2214.8935455000001</v>
      </c>
      <c r="I7" s="23">
        <v>19.866322390674998</v>
      </c>
      <c r="J7" s="23">
        <v>218.95416021663399</v>
      </c>
      <c r="K7" s="23">
        <v>5.6396906800000005E-4</v>
      </c>
      <c r="L7" s="23">
        <v>5.7549677399999994E-4</v>
      </c>
      <c r="M7" s="23">
        <v>591.21568830118406</v>
      </c>
      <c r="N7" s="23">
        <v>1413.4946172196198</v>
      </c>
      <c r="O7" s="23">
        <v>5.8814694999999989E-4</v>
      </c>
      <c r="P7" s="23">
        <v>752.41114672905996</v>
      </c>
      <c r="Q7" s="23">
        <v>827.76811190618002</v>
      </c>
      <c r="R7" s="23">
        <v>1471.2915436589101</v>
      </c>
      <c r="S7" s="23">
        <v>856.57710946101008</v>
      </c>
      <c r="T7" s="23">
        <v>5.8711025100000004E-4</v>
      </c>
      <c r="U7" s="23">
        <v>691.79634854187998</v>
      </c>
      <c r="V7" s="23">
        <v>24.615520088679997</v>
      </c>
      <c r="W7" s="23">
        <v>687.42415903003985</v>
      </c>
    </row>
    <row r="8" spans="1:23">
      <c r="A8" s="27" t="s">
        <v>123</v>
      </c>
      <c r="B8" s="27" t="s">
        <v>63</v>
      </c>
      <c r="C8" s="23">
        <v>3.3424689000000003E-4</v>
      </c>
      <c r="D8" s="23">
        <v>3.3213508999999997E-4</v>
      </c>
      <c r="E8" s="23">
        <v>3.3443888099999995E-4</v>
      </c>
      <c r="F8" s="23">
        <v>3.3304682599999901E-4</v>
      </c>
      <c r="G8" s="23">
        <v>3.2846513999999999E-4</v>
      </c>
      <c r="H8" s="23">
        <v>3.2862703500000003E-4</v>
      </c>
      <c r="I8" s="23">
        <v>3.2969052599999903E-4</v>
      </c>
      <c r="J8" s="23">
        <v>3.2876287100000001E-4</v>
      </c>
      <c r="K8" s="23">
        <v>3.2898644E-4</v>
      </c>
      <c r="L8" s="23">
        <v>3.2893572999999999E-4</v>
      </c>
      <c r="M8" s="23">
        <v>3.2795618400000004E-4</v>
      </c>
      <c r="N8" s="23">
        <v>61.086985776353998</v>
      </c>
      <c r="O8" s="23">
        <v>3.2699116999999997E-4</v>
      </c>
      <c r="P8" s="23">
        <v>3.2680119600000002E-4</v>
      </c>
      <c r="Q8" s="23">
        <v>53.044389683729996</v>
      </c>
      <c r="R8" s="23">
        <v>3.267047E-4</v>
      </c>
      <c r="S8" s="23">
        <v>64.581177903380009</v>
      </c>
      <c r="T8" s="23">
        <v>3.2662693999999998E-4</v>
      </c>
      <c r="U8" s="23">
        <v>33.564925941779997</v>
      </c>
      <c r="V8" s="23">
        <v>3.2651218500000001E-4</v>
      </c>
      <c r="W8" s="23">
        <v>92.873295909859991</v>
      </c>
    </row>
    <row r="9" spans="1:23">
      <c r="A9" s="21" t="s">
        <v>36</v>
      </c>
      <c r="B9" s="21" t="s">
        <v>142</v>
      </c>
      <c r="C9" s="28">
        <v>8.2933051385979972</v>
      </c>
      <c r="D9" s="28">
        <v>2.715783030999998E-3</v>
      </c>
      <c r="E9" s="28">
        <v>15.665491074891998</v>
      </c>
      <c r="F9" s="28">
        <v>1353.7323429873982</v>
      </c>
      <c r="G9" s="28">
        <v>2.7491229109999999E-3</v>
      </c>
      <c r="H9" s="28">
        <v>2797.6922676691302</v>
      </c>
      <c r="I9" s="28">
        <v>19.868498665406999</v>
      </c>
      <c r="J9" s="28">
        <v>491.72200737642794</v>
      </c>
      <c r="K9" s="28">
        <v>2.748685388E-3</v>
      </c>
      <c r="L9" s="28">
        <v>2.791022889999998E-3</v>
      </c>
      <c r="M9" s="28">
        <v>1219.4065012289091</v>
      </c>
      <c r="N9" s="28">
        <v>2729.9549982365711</v>
      </c>
      <c r="O9" s="28">
        <v>6420.1293112102785</v>
      </c>
      <c r="P9" s="28">
        <v>2053.6096950921337</v>
      </c>
      <c r="Q9" s="28">
        <v>3585.8106552289141</v>
      </c>
      <c r="R9" s="28">
        <v>9514.7107935310341</v>
      </c>
      <c r="S9" s="28">
        <v>16363.906495500562</v>
      </c>
      <c r="T9" s="28">
        <v>2.8694933730000001E-3</v>
      </c>
      <c r="U9" s="28">
        <v>8217.9234704405899</v>
      </c>
      <c r="V9" s="28">
        <v>351.17073637399602</v>
      </c>
      <c r="W9" s="28">
        <v>7523.8757785158987</v>
      </c>
    </row>
    <row r="12" spans="1:23">
      <c r="A12" s="7" t="s">
        <v>93</v>
      </c>
    </row>
  </sheetData>
  <sheetProtection algorithmName="SHA-512" hashValue="XMPemUh0G5QACJKQlECXZ00NekDD6i5zqfW7ju0ghOpBmTZD9GImAK8CnprGdIA/QKsYjldxIKtLu6dNkEyshQ==" saltValue="LixDUtMZ/+KLHxJyED7Alg==" spinCount="100000" sheet="1" objects="1" scenarios="1"/>
  <pageMargins left="0.7" right="0.7" top="0.75" bottom="0.75" header="0.3" footer="0.3"/>
  <pageSetup paperSize="9" orientation="portrait" horizontalDpi="30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57E188"/>
  </sheetPr>
  <dimension ref="A1:W8"/>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144</v>
      </c>
      <c r="B1" s="17"/>
      <c r="C1" s="17"/>
      <c r="D1" s="17"/>
      <c r="E1" s="17"/>
      <c r="F1" s="17"/>
      <c r="G1" s="17"/>
      <c r="H1" s="17"/>
      <c r="I1" s="17"/>
      <c r="J1" s="17"/>
      <c r="K1" s="17"/>
      <c r="L1" s="17"/>
      <c r="M1" s="17"/>
      <c r="N1" s="17"/>
      <c r="O1" s="17"/>
      <c r="P1" s="17"/>
      <c r="Q1" s="17"/>
      <c r="R1" s="17"/>
      <c r="S1" s="17"/>
      <c r="T1" s="17"/>
      <c r="U1" s="17"/>
      <c r="V1" s="17"/>
      <c r="W1" s="17"/>
    </row>
    <row r="2" spans="1:23">
      <c r="A2" s="26" t="s">
        <v>71</v>
      </c>
      <c r="B2" s="16" t="s">
        <v>130</v>
      </c>
    </row>
    <row r="3" spans="1:23">
      <c r="A3" s="17" t="s">
        <v>96</v>
      </c>
      <c r="B3" s="17" t="s">
        <v>141</v>
      </c>
      <c r="C3" s="17" t="s">
        <v>75</v>
      </c>
      <c r="D3" s="17" t="s">
        <v>98</v>
      </c>
      <c r="E3" s="17" t="s">
        <v>99</v>
      </c>
      <c r="F3" s="17" t="s">
        <v>100</v>
      </c>
      <c r="G3" s="17" t="s">
        <v>101</v>
      </c>
      <c r="H3" s="17" t="s">
        <v>102</v>
      </c>
      <c r="I3" s="17" t="s">
        <v>103</v>
      </c>
      <c r="J3" s="17" t="s">
        <v>104</v>
      </c>
      <c r="K3" s="17" t="s">
        <v>105</v>
      </c>
      <c r="L3" s="17" t="s">
        <v>106</v>
      </c>
      <c r="M3" s="17" t="s">
        <v>107</v>
      </c>
      <c r="N3" s="17" t="s">
        <v>108</v>
      </c>
      <c r="O3" s="17" t="s">
        <v>109</v>
      </c>
      <c r="P3" s="17" t="s">
        <v>110</v>
      </c>
      <c r="Q3" s="17" t="s">
        <v>111</v>
      </c>
      <c r="R3" s="17" t="s">
        <v>112</v>
      </c>
      <c r="S3" s="17" t="s">
        <v>113</v>
      </c>
      <c r="T3" s="17" t="s">
        <v>114</v>
      </c>
      <c r="U3" s="17" t="s">
        <v>115</v>
      </c>
      <c r="V3" s="17" t="s">
        <v>116</v>
      </c>
      <c r="W3" s="17" t="s">
        <v>117</v>
      </c>
    </row>
    <row r="4" spans="1:23">
      <c r="A4" s="27" t="s">
        <v>123</v>
      </c>
      <c r="B4" s="27" t="s">
        <v>71</v>
      </c>
      <c r="C4" s="23">
        <v>1491.5487885013299</v>
      </c>
      <c r="D4" s="23">
        <v>1424.7525885064299</v>
      </c>
      <c r="E4" s="23">
        <v>1579.7437787929498</v>
      </c>
      <c r="F4" s="23">
        <v>1184.9076992999999</v>
      </c>
      <c r="G4" s="23">
        <v>475.62213449999996</v>
      </c>
      <c r="H4" s="23">
        <v>669.80660999999998</v>
      </c>
      <c r="I4" s="23">
        <v>491.32533699999999</v>
      </c>
      <c r="J4" s="23">
        <v>689.43919399999993</v>
      </c>
      <c r="K4" s="23">
        <v>765.48854400000005</v>
      </c>
      <c r="L4" s="23">
        <v>984.33508999999992</v>
      </c>
      <c r="M4" s="23">
        <v>1270.581913</v>
      </c>
      <c r="N4" s="23">
        <v>1232.6245869999998</v>
      </c>
      <c r="O4" s="23">
        <v>1269.72837</v>
      </c>
      <c r="P4" s="23">
        <v>1483.6612</v>
      </c>
      <c r="Q4" s="23">
        <v>1572.6742340000001</v>
      </c>
      <c r="R4" s="23">
        <v>1604.962974</v>
      </c>
      <c r="S4" s="23">
        <v>1529.66839</v>
      </c>
      <c r="T4" s="23">
        <v>1501.9351800000002</v>
      </c>
      <c r="U4" s="23">
        <v>1448.9109369999999</v>
      </c>
      <c r="V4" s="23">
        <v>1534.70407</v>
      </c>
      <c r="W4" s="23">
        <v>1345.8489640000003</v>
      </c>
    </row>
    <row r="5" spans="1:23">
      <c r="A5" s="21" t="s">
        <v>36</v>
      </c>
      <c r="B5" s="21" t="s">
        <v>142</v>
      </c>
      <c r="C5" s="28">
        <v>1491.5487885013299</v>
      </c>
      <c r="D5" s="28">
        <v>1424.7525885064299</v>
      </c>
      <c r="E5" s="28">
        <v>1579.7437787929498</v>
      </c>
      <c r="F5" s="28">
        <v>1184.9076992999999</v>
      </c>
      <c r="G5" s="28">
        <v>475.62213449999996</v>
      </c>
      <c r="H5" s="28">
        <v>669.80660999999998</v>
      </c>
      <c r="I5" s="28">
        <v>491.32533699999999</v>
      </c>
      <c r="J5" s="28">
        <v>689.43919399999993</v>
      </c>
      <c r="K5" s="28">
        <v>765.48854400000005</v>
      </c>
      <c r="L5" s="28">
        <v>984.33508999999992</v>
      </c>
      <c r="M5" s="28">
        <v>1270.581913</v>
      </c>
      <c r="N5" s="28">
        <v>1232.6245869999998</v>
      </c>
      <c r="O5" s="28">
        <v>1269.72837</v>
      </c>
      <c r="P5" s="28">
        <v>1483.6612</v>
      </c>
      <c r="Q5" s="28">
        <v>1572.6742340000001</v>
      </c>
      <c r="R5" s="28">
        <v>1604.962974</v>
      </c>
      <c r="S5" s="28">
        <v>1529.66839</v>
      </c>
      <c r="T5" s="28">
        <v>1501.9351800000002</v>
      </c>
      <c r="U5" s="28">
        <v>1448.9109369999999</v>
      </c>
      <c r="V5" s="28">
        <v>1534.70407</v>
      </c>
      <c r="W5" s="28">
        <v>1345.8489640000003</v>
      </c>
    </row>
    <row r="8" spans="1:23">
      <c r="A8" s="7" t="s">
        <v>93</v>
      </c>
    </row>
  </sheetData>
  <sheetProtection algorithmName="SHA-512" hashValue="hShMlIV0hjqHgcGFIybv87anLw7YCXeXiiPCMRkEwNg2txDDOHNL5os/TiUUfbfQSM6n3esAtoRmQajYU3hdeQ==" saltValue="3/Bemt56nA1QhrvEDGMb4Q==" spinCount="100000" sheet="1" objects="1" scenarios="1"/>
  <pageMargins left="0.7" right="0.7" top="0.75" bottom="0.75" header="0.3" footer="0.3"/>
  <pageSetup paperSize="9" orientation="portrait" horizontalDpi="30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5A0A42"/>
  </sheetPr>
  <dimension ref="A1:Y154"/>
  <sheetViews>
    <sheetView zoomScale="85" zoomScaleNormal="85" workbookViewId="0"/>
  </sheetViews>
  <sheetFormatPr defaultColWidth="9.140625" defaultRowHeight="15"/>
  <cols>
    <col min="1" max="1" width="9.28515625" style="7" customWidth="1"/>
    <col min="2" max="2" width="30.5703125" style="7" customWidth="1"/>
    <col min="3" max="23" width="9.28515625" style="7" customWidth="1"/>
    <col min="24" max="16384" width="9.140625" style="7"/>
  </cols>
  <sheetData>
    <row r="1" spans="1:25" s="26" customFormat="1" ht="23.25" customHeight="1">
      <c r="A1" s="25" t="s">
        <v>145</v>
      </c>
      <c r="B1" s="17"/>
      <c r="C1" s="17"/>
      <c r="D1" s="17"/>
      <c r="E1" s="17"/>
      <c r="F1" s="17"/>
      <c r="G1" s="17"/>
      <c r="H1" s="17"/>
      <c r="I1" s="17"/>
      <c r="J1" s="17"/>
      <c r="K1" s="17"/>
      <c r="L1" s="17"/>
      <c r="M1" s="17"/>
      <c r="N1" s="17"/>
      <c r="O1" s="17"/>
      <c r="P1" s="17"/>
      <c r="Q1" s="17"/>
      <c r="R1" s="17"/>
      <c r="S1" s="17"/>
      <c r="T1" s="17"/>
      <c r="U1" s="17"/>
      <c r="V1" s="17"/>
      <c r="W1" s="17"/>
    </row>
    <row r="2" spans="1:25" s="26" customFormat="1"/>
    <row r="3" spans="1:25">
      <c r="A3" s="26"/>
      <c r="B3" s="26"/>
      <c r="C3" s="26"/>
      <c r="D3" s="26"/>
      <c r="E3" s="26"/>
      <c r="F3" s="26"/>
      <c r="G3" s="26"/>
      <c r="H3" s="26"/>
      <c r="I3" s="26"/>
      <c r="J3" s="26"/>
      <c r="K3" s="26"/>
      <c r="L3" s="26"/>
      <c r="M3" s="26"/>
      <c r="N3" s="26"/>
      <c r="O3" s="26"/>
      <c r="P3" s="26"/>
      <c r="Q3" s="26"/>
      <c r="R3" s="26"/>
      <c r="S3" s="26"/>
      <c r="T3" s="26"/>
      <c r="U3" s="26"/>
      <c r="V3" s="26"/>
      <c r="W3" s="26"/>
      <c r="X3" s="26"/>
      <c r="Y3" s="26"/>
    </row>
    <row r="4" spans="1:25">
      <c r="A4" s="16" t="s">
        <v>95</v>
      </c>
      <c r="B4" s="16"/>
      <c r="C4" s="26"/>
      <c r="D4" s="26"/>
      <c r="E4" s="26"/>
      <c r="F4" s="26"/>
      <c r="G4" s="26"/>
      <c r="H4" s="26"/>
      <c r="I4" s="26"/>
      <c r="J4" s="26"/>
      <c r="K4" s="26"/>
      <c r="L4" s="26"/>
      <c r="M4" s="26"/>
      <c r="N4" s="26"/>
      <c r="O4" s="26"/>
      <c r="P4" s="26"/>
      <c r="Q4" s="26"/>
      <c r="R4" s="26"/>
      <c r="S4" s="26"/>
      <c r="T4" s="26"/>
      <c r="U4" s="26"/>
      <c r="V4" s="26"/>
      <c r="W4" s="26"/>
    </row>
    <row r="5" spans="1:25">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5">
      <c r="A6" s="27" t="s">
        <v>36</v>
      </c>
      <c r="B6" s="27" t="s">
        <v>60</v>
      </c>
      <c r="C6" s="23">
        <v>88787.608999999997</v>
      </c>
      <c r="D6" s="23">
        <v>85224.339199999988</v>
      </c>
      <c r="E6" s="23">
        <v>86483.784799999994</v>
      </c>
      <c r="F6" s="23">
        <v>87418.65976699999</v>
      </c>
      <c r="G6" s="23">
        <v>85177.605982266934</v>
      </c>
      <c r="H6" s="23">
        <v>81305.032687692845</v>
      </c>
      <c r="I6" s="23">
        <v>76475.124338378751</v>
      </c>
      <c r="J6" s="23">
        <v>75488.278820015446</v>
      </c>
      <c r="K6" s="23">
        <v>76844.128343392396</v>
      </c>
      <c r="L6" s="23">
        <v>78696.676777094108</v>
      </c>
      <c r="M6" s="23">
        <v>77787.973949376523</v>
      </c>
      <c r="N6" s="23">
        <v>65705.200819499994</v>
      </c>
      <c r="O6" s="23">
        <v>68097.492320489982</v>
      </c>
      <c r="P6" s="23">
        <v>67554.33189387001</v>
      </c>
      <c r="Q6" s="23">
        <v>45339.943100000004</v>
      </c>
      <c r="R6" s="23">
        <v>41048.300000000003</v>
      </c>
      <c r="S6" s="23">
        <v>33104.5524</v>
      </c>
      <c r="T6" s="23">
        <v>34134.999300000003</v>
      </c>
      <c r="U6" s="23">
        <v>33612.781199999998</v>
      </c>
      <c r="V6" s="23">
        <v>33419.160399999993</v>
      </c>
      <c r="W6" s="23">
        <v>29246.556130387551</v>
      </c>
    </row>
    <row r="7" spans="1:25">
      <c r="A7" s="27" t="s">
        <v>36</v>
      </c>
      <c r="B7" s="27" t="s">
        <v>67</v>
      </c>
      <c r="C7" s="23">
        <v>29606.6522</v>
      </c>
      <c r="D7" s="23">
        <v>28821.170399999999</v>
      </c>
      <c r="E7" s="23">
        <v>29830.485400000001</v>
      </c>
      <c r="F7" s="23">
        <v>28433.422199999994</v>
      </c>
      <c r="G7" s="23">
        <v>29124.130099999998</v>
      </c>
      <c r="H7" s="23">
        <v>28880.4215</v>
      </c>
      <c r="I7" s="23">
        <v>29372.070800000005</v>
      </c>
      <c r="J7" s="23">
        <v>28796.292000000001</v>
      </c>
      <c r="K7" s="23">
        <v>27985.699500000006</v>
      </c>
      <c r="L7" s="23">
        <v>26605.745200000005</v>
      </c>
      <c r="M7" s="23">
        <v>24953.301800000001</v>
      </c>
      <c r="N7" s="23">
        <v>22832.503499999992</v>
      </c>
      <c r="O7" s="23">
        <v>22354.196699999997</v>
      </c>
      <c r="P7" s="23">
        <v>22316.718800000002</v>
      </c>
      <c r="Q7" s="23">
        <v>21732.016399999993</v>
      </c>
      <c r="R7" s="23">
        <v>22166.769100000001</v>
      </c>
      <c r="S7" s="23">
        <v>20630.316200000001</v>
      </c>
      <c r="T7" s="23">
        <v>21447.349699999995</v>
      </c>
      <c r="U7" s="23">
        <v>20357.54359999999</v>
      </c>
      <c r="V7" s="23">
        <v>20846.884799999989</v>
      </c>
      <c r="W7" s="23">
        <v>21337.122399999997</v>
      </c>
    </row>
    <row r="8" spans="1:25">
      <c r="A8" s="27" t="s">
        <v>36</v>
      </c>
      <c r="B8" s="27" t="s">
        <v>18</v>
      </c>
      <c r="C8" s="23">
        <v>2252.4521401609354</v>
      </c>
      <c r="D8" s="23">
        <v>2252.5547398648037</v>
      </c>
      <c r="E8" s="23">
        <v>2009.1178927115316</v>
      </c>
      <c r="F8" s="23">
        <v>757.20536028301444</v>
      </c>
      <c r="G8" s="23">
        <v>755.0958192297669</v>
      </c>
      <c r="H8" s="23">
        <v>756.02390516501828</v>
      </c>
      <c r="I8" s="23">
        <v>757.45540894233284</v>
      </c>
      <c r="J8" s="23">
        <v>773.00670690715481</v>
      </c>
      <c r="K8" s="23">
        <v>758.20416281775556</v>
      </c>
      <c r="L8" s="23">
        <v>1164.6698900941092</v>
      </c>
      <c r="M8" s="23">
        <v>948.05314139524432</v>
      </c>
      <c r="N8" s="23">
        <v>3376.555676821918</v>
      </c>
      <c r="O8" s="23">
        <v>3499.534397559049</v>
      </c>
      <c r="P8" s="23">
        <v>1598.9020277437696</v>
      </c>
      <c r="Q8" s="23">
        <v>3583.1691997185449</v>
      </c>
      <c r="R8" s="23">
        <v>1969.6022460087438</v>
      </c>
      <c r="S8" s="23">
        <v>2823.2957344224451</v>
      </c>
      <c r="T8" s="23">
        <v>2944.6042187455901</v>
      </c>
      <c r="U8" s="23">
        <v>2820.8732221827349</v>
      </c>
      <c r="V8" s="23">
        <v>3452.2352837025455</v>
      </c>
      <c r="W8" s="23">
        <v>3566.5593639764343</v>
      </c>
    </row>
    <row r="9" spans="1:25">
      <c r="A9" s="27" t="s">
        <v>36</v>
      </c>
      <c r="B9" s="27" t="s">
        <v>28</v>
      </c>
      <c r="C9" s="23">
        <v>978.43164999999999</v>
      </c>
      <c r="D9" s="23">
        <v>785.059665</v>
      </c>
      <c r="E9" s="23">
        <v>794.889543</v>
      </c>
      <c r="F9" s="23">
        <v>72.804013351609996</v>
      </c>
      <c r="G9" s="23">
        <v>72.804013395119597</v>
      </c>
      <c r="H9" s="23">
        <v>72.804013503034298</v>
      </c>
      <c r="I9" s="23">
        <v>73.003473301054697</v>
      </c>
      <c r="J9" s="23">
        <v>72.804014074161003</v>
      </c>
      <c r="K9" s="23">
        <v>72.804014099151303</v>
      </c>
      <c r="L9" s="23">
        <v>143.836326239112</v>
      </c>
      <c r="M9" s="23">
        <v>119.2211809412653</v>
      </c>
      <c r="N9" s="23">
        <v>279.26480873684835</v>
      </c>
      <c r="O9" s="23">
        <v>294.26572733517946</v>
      </c>
      <c r="P9" s="23">
        <v>212.74944632204441</v>
      </c>
      <c r="Q9" s="23">
        <v>332.88947456283802</v>
      </c>
      <c r="R9" s="23">
        <v>257.23312409118461</v>
      </c>
      <c r="S9" s="23">
        <v>340.81110521479661</v>
      </c>
      <c r="T9" s="23">
        <v>300.88068497796957</v>
      </c>
      <c r="U9" s="23">
        <v>284.14116999999999</v>
      </c>
      <c r="V9" s="23">
        <v>281.35217</v>
      </c>
      <c r="W9" s="23">
        <v>328.11117999999999</v>
      </c>
    </row>
    <row r="10" spans="1:25">
      <c r="A10" s="27" t="s">
        <v>36</v>
      </c>
      <c r="B10" s="27" t="s">
        <v>62</v>
      </c>
      <c r="C10" s="23">
        <v>41.645357367145181</v>
      </c>
      <c r="D10" s="23">
        <v>45.94051583297194</v>
      </c>
      <c r="E10" s="23">
        <v>107.92036652260046</v>
      </c>
      <c r="F10" s="23">
        <v>49.683039545584847</v>
      </c>
      <c r="G10" s="23">
        <v>39.301055641004346</v>
      </c>
      <c r="H10" s="23">
        <v>60.965807137374981</v>
      </c>
      <c r="I10" s="23">
        <v>38.77696130131838</v>
      </c>
      <c r="J10" s="23">
        <v>99.125461016333745</v>
      </c>
      <c r="K10" s="23">
        <v>60.550956633693929</v>
      </c>
      <c r="L10" s="23">
        <v>165.7255552470169</v>
      </c>
      <c r="M10" s="23">
        <v>84.643800725444919</v>
      </c>
      <c r="N10" s="23">
        <v>383.63242917277887</v>
      </c>
      <c r="O10" s="23">
        <v>217.37081949681328</v>
      </c>
      <c r="P10" s="23">
        <v>154.81891433776281</v>
      </c>
      <c r="Q10" s="23">
        <v>490.41649933045829</v>
      </c>
      <c r="R10" s="23">
        <v>316.09768472362941</v>
      </c>
      <c r="S10" s="23">
        <v>772.03795612591614</v>
      </c>
      <c r="T10" s="23">
        <v>487.02737869032239</v>
      </c>
      <c r="U10" s="23">
        <v>855.112995948454</v>
      </c>
      <c r="V10" s="23">
        <v>930.98108447373693</v>
      </c>
      <c r="W10" s="23">
        <v>1024.5255551771256</v>
      </c>
    </row>
    <row r="11" spans="1:25">
      <c r="A11" s="27" t="s">
        <v>36</v>
      </c>
      <c r="B11" s="27" t="s">
        <v>61</v>
      </c>
      <c r="C11" s="23">
        <v>13058.025433999996</v>
      </c>
      <c r="D11" s="23">
        <v>13749.383323999999</v>
      </c>
      <c r="E11" s="23">
        <v>13124.588273999998</v>
      </c>
      <c r="F11" s="23">
        <v>15216.258213999998</v>
      </c>
      <c r="G11" s="23">
        <v>15265.926463999996</v>
      </c>
      <c r="H11" s="23">
        <v>13672.811745999996</v>
      </c>
      <c r="I11" s="23">
        <v>13898.793338999996</v>
      </c>
      <c r="J11" s="23">
        <v>15818.682325999995</v>
      </c>
      <c r="K11" s="23">
        <v>13936.806076000001</v>
      </c>
      <c r="L11" s="23">
        <v>14658.276185999999</v>
      </c>
      <c r="M11" s="23">
        <v>15500.288645999999</v>
      </c>
      <c r="N11" s="23">
        <v>15972.953474999998</v>
      </c>
      <c r="O11" s="23">
        <v>16920.685499999996</v>
      </c>
      <c r="P11" s="23">
        <v>16883.881680999999</v>
      </c>
      <c r="Q11" s="23">
        <v>17224.750639999987</v>
      </c>
      <c r="R11" s="23">
        <v>15426.488363999999</v>
      </c>
      <c r="S11" s="23">
        <v>17997.350054999995</v>
      </c>
      <c r="T11" s="23">
        <v>16034.196773999995</v>
      </c>
      <c r="U11" s="23">
        <v>14524.720953</v>
      </c>
      <c r="V11" s="23">
        <v>15004.673105999995</v>
      </c>
      <c r="W11" s="23">
        <v>13990.406667000001</v>
      </c>
    </row>
    <row r="12" spans="1:25">
      <c r="A12" s="27" t="s">
        <v>36</v>
      </c>
      <c r="B12" s="27" t="s">
        <v>65</v>
      </c>
      <c r="C12" s="23">
        <v>27227.277015677373</v>
      </c>
      <c r="D12" s="23">
        <v>30047.094363847642</v>
      </c>
      <c r="E12" s="23">
        <v>27764.050554038986</v>
      </c>
      <c r="F12" s="23">
        <v>28612.145996912292</v>
      </c>
      <c r="G12" s="23">
        <v>30052.943240260509</v>
      </c>
      <c r="H12" s="23">
        <v>33978.27112591693</v>
      </c>
      <c r="I12" s="23">
        <v>37889.834616409993</v>
      </c>
      <c r="J12" s="23">
        <v>39240.600096376817</v>
      </c>
      <c r="K12" s="23">
        <v>41733.939092144821</v>
      </c>
      <c r="L12" s="23">
        <v>42332.224688770992</v>
      </c>
      <c r="M12" s="23">
        <v>45313.502707963671</v>
      </c>
      <c r="N12" s="23">
        <v>52045.32259676978</v>
      </c>
      <c r="O12" s="23">
        <v>51339.631397640856</v>
      </c>
      <c r="P12" s="23">
        <v>56143.12361560588</v>
      </c>
      <c r="Q12" s="23">
        <v>73793.306243778061</v>
      </c>
      <c r="R12" s="23">
        <v>80909.934904766007</v>
      </c>
      <c r="S12" s="23">
        <v>85403.234757067054</v>
      </c>
      <c r="T12" s="23">
        <v>84331.25805771329</v>
      </c>
      <c r="U12" s="23">
        <v>87110.838312970038</v>
      </c>
      <c r="V12" s="23">
        <v>85965.244360622528</v>
      </c>
      <c r="W12" s="23">
        <v>86937.420216421597</v>
      </c>
    </row>
    <row r="13" spans="1:25">
      <c r="A13" s="27" t="s">
        <v>36</v>
      </c>
      <c r="B13" s="27" t="s">
        <v>64</v>
      </c>
      <c r="C13" s="23">
        <v>15292.988061434198</v>
      </c>
      <c r="D13" s="23">
        <v>15986.334863263161</v>
      </c>
      <c r="E13" s="23">
        <v>16249.844900231376</v>
      </c>
      <c r="F13" s="23">
        <v>15574.294612299285</v>
      </c>
      <c r="G13" s="23">
        <v>14991.228630223646</v>
      </c>
      <c r="H13" s="23">
        <v>15956.302960269364</v>
      </c>
      <c r="I13" s="23">
        <v>16047.699372345409</v>
      </c>
      <c r="J13" s="23">
        <v>14677.036336160249</v>
      </c>
      <c r="K13" s="23">
        <v>15589.592120836445</v>
      </c>
      <c r="L13" s="23">
        <v>16218.63875665733</v>
      </c>
      <c r="M13" s="23">
        <v>16529.34421189256</v>
      </c>
      <c r="N13" s="23">
        <v>21852.244504744671</v>
      </c>
      <c r="O13" s="23">
        <v>21053.661678823104</v>
      </c>
      <c r="P13" s="23">
        <v>20352.648737192623</v>
      </c>
      <c r="Q13" s="23">
        <v>24538.972640935306</v>
      </c>
      <c r="R13" s="23">
        <v>27090.208996687743</v>
      </c>
      <c r="S13" s="23">
        <v>28998.425283522996</v>
      </c>
      <c r="T13" s="23">
        <v>31294.574061357282</v>
      </c>
      <c r="U13" s="23">
        <v>32648.823166468381</v>
      </c>
      <c r="V13" s="23">
        <v>33581.737050160518</v>
      </c>
      <c r="W13" s="23">
        <v>37837.692994544683</v>
      </c>
    </row>
    <row r="14" spans="1:25">
      <c r="A14" s="27" t="s">
        <v>36</v>
      </c>
      <c r="B14" s="27" t="s">
        <v>32</v>
      </c>
      <c r="C14" s="23">
        <v>173.13632043084192</v>
      </c>
      <c r="D14" s="23">
        <v>173.93890468301188</v>
      </c>
      <c r="E14" s="23">
        <v>170.91636621850739</v>
      </c>
      <c r="F14" s="23">
        <v>177.24089578847671</v>
      </c>
      <c r="G14" s="23">
        <v>177.70599331782191</v>
      </c>
      <c r="H14" s="23">
        <v>169.28656543228638</v>
      </c>
      <c r="I14" s="23">
        <v>160.693907671635</v>
      </c>
      <c r="J14" s="23">
        <v>155.96517748025389</v>
      </c>
      <c r="K14" s="23">
        <v>158.94837582490189</v>
      </c>
      <c r="L14" s="23">
        <v>302.54402000723576</v>
      </c>
      <c r="M14" s="23">
        <v>303.25234424025604</v>
      </c>
      <c r="N14" s="23">
        <v>386.6048647089919</v>
      </c>
      <c r="O14" s="23">
        <v>355.19164262682989</v>
      </c>
      <c r="P14" s="23">
        <v>329.57765545354897</v>
      </c>
      <c r="Q14" s="23">
        <v>996.42785368532805</v>
      </c>
      <c r="R14" s="23">
        <v>996.02940521111111</v>
      </c>
      <c r="S14" s="23">
        <v>977.80729564384296</v>
      </c>
      <c r="T14" s="23">
        <v>985.76168978051396</v>
      </c>
      <c r="U14" s="23">
        <v>1379.8691827421721</v>
      </c>
      <c r="V14" s="23">
        <v>1363.2416878013451</v>
      </c>
      <c r="W14" s="23">
        <v>2704.1884805348195</v>
      </c>
    </row>
    <row r="15" spans="1:25">
      <c r="A15" s="27" t="s">
        <v>36</v>
      </c>
      <c r="B15" s="27" t="s">
        <v>69</v>
      </c>
      <c r="C15" s="23">
        <v>54.761690700000003</v>
      </c>
      <c r="D15" s="23">
        <v>64.356416999999993</v>
      </c>
      <c r="E15" s="23">
        <v>35.707188714965305</v>
      </c>
      <c r="F15" s="23">
        <v>1126.6815841969335</v>
      </c>
      <c r="G15" s="23">
        <v>4120.9939321880711</v>
      </c>
      <c r="H15" s="23">
        <v>3561.2821879130029</v>
      </c>
      <c r="I15" s="23">
        <v>3450.5346726335029</v>
      </c>
      <c r="J15" s="23">
        <v>3963.0074842133899</v>
      </c>
      <c r="K15" s="23">
        <v>5781.6667377939375</v>
      </c>
      <c r="L15" s="23">
        <v>6656.7480073035913</v>
      </c>
      <c r="M15" s="23">
        <v>6017.0712286474072</v>
      </c>
      <c r="N15" s="23">
        <v>7952.805043263791</v>
      </c>
      <c r="O15" s="23">
        <v>7149.8167064840964</v>
      </c>
      <c r="P15" s="23">
        <v>6923.4105458952872</v>
      </c>
      <c r="Q15" s="23">
        <v>8193.3179972393955</v>
      </c>
      <c r="R15" s="23">
        <v>10771.079406191122</v>
      </c>
      <c r="S15" s="23">
        <v>12683.633415461747</v>
      </c>
      <c r="T15" s="23">
        <v>12313.991140054823</v>
      </c>
      <c r="U15" s="23">
        <v>14173.339466501357</v>
      </c>
      <c r="V15" s="23">
        <v>13903.804262564587</v>
      </c>
      <c r="W15" s="23">
        <v>14939.512396109863</v>
      </c>
    </row>
    <row r="16" spans="1:25">
      <c r="A16" s="27" t="s">
        <v>36</v>
      </c>
      <c r="B16" s="27" t="s">
        <v>52</v>
      </c>
      <c r="C16" s="23">
        <v>64.561362706999901</v>
      </c>
      <c r="D16" s="23">
        <v>159.26727348499998</v>
      </c>
      <c r="E16" s="23">
        <v>301.12268537999984</v>
      </c>
      <c r="F16" s="23">
        <v>565.07255001999806</v>
      </c>
      <c r="G16" s="23">
        <v>910.7177439699999</v>
      </c>
      <c r="H16" s="23">
        <v>1213.2454572700001</v>
      </c>
      <c r="I16" s="23">
        <v>1458.20424688</v>
      </c>
      <c r="J16" s="23">
        <v>1793.3466039999987</v>
      </c>
      <c r="K16" s="23">
        <v>2331.8876857999999</v>
      </c>
      <c r="L16" s="23">
        <v>2426.9919591000003</v>
      </c>
      <c r="M16" s="23">
        <v>2741.1211676999997</v>
      </c>
      <c r="N16" s="23">
        <v>3065.6735338999983</v>
      </c>
      <c r="O16" s="23">
        <v>3456.4646936999998</v>
      </c>
      <c r="P16" s="23">
        <v>3817.6311623000001</v>
      </c>
      <c r="Q16" s="23">
        <v>4262.6208614000006</v>
      </c>
      <c r="R16" s="23">
        <v>4389.2575691999991</v>
      </c>
      <c r="S16" s="23">
        <v>4432.3007463999993</v>
      </c>
      <c r="T16" s="23">
        <v>4640.6878113000002</v>
      </c>
      <c r="U16" s="23">
        <v>4776.8800369999999</v>
      </c>
      <c r="V16" s="23">
        <v>4880.9833784000002</v>
      </c>
      <c r="W16" s="23">
        <v>5179.0381793999986</v>
      </c>
    </row>
    <row r="17" spans="1:25">
      <c r="A17" s="29" t="s">
        <v>118</v>
      </c>
      <c r="B17" s="29"/>
      <c r="C17" s="28">
        <v>177245.08085863965</v>
      </c>
      <c r="D17" s="28">
        <v>176911.87707180856</v>
      </c>
      <c r="E17" s="28">
        <v>176364.68173050447</v>
      </c>
      <c r="F17" s="28">
        <v>176134.47320339174</v>
      </c>
      <c r="G17" s="28">
        <v>175479.03530501697</v>
      </c>
      <c r="H17" s="28">
        <v>174682.63374568455</v>
      </c>
      <c r="I17" s="28">
        <v>174552.75830967887</v>
      </c>
      <c r="J17" s="28">
        <v>174965.82576055013</v>
      </c>
      <c r="K17" s="28">
        <v>176981.72426592425</v>
      </c>
      <c r="L17" s="28">
        <v>179985.7933801027</v>
      </c>
      <c r="M17" s="28">
        <v>181236.32943829469</v>
      </c>
      <c r="N17" s="28">
        <v>182447.67781074598</v>
      </c>
      <c r="O17" s="28">
        <v>183776.83854134497</v>
      </c>
      <c r="P17" s="28">
        <v>185217.17511607209</v>
      </c>
      <c r="Q17" s="28">
        <v>187035.46419832518</v>
      </c>
      <c r="R17" s="28">
        <v>189184.63442027735</v>
      </c>
      <c r="S17" s="28">
        <v>190070.0234913532</v>
      </c>
      <c r="T17" s="28">
        <v>190974.89017548444</v>
      </c>
      <c r="U17" s="28">
        <v>192214.8346205696</v>
      </c>
      <c r="V17" s="28">
        <v>193482.26825495932</v>
      </c>
      <c r="W17" s="28">
        <v>194268.39450750739</v>
      </c>
    </row>
    <row r="19" spans="1:25">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5" s="26" customFormat="1">
      <c r="A20" s="27" t="s">
        <v>119</v>
      </c>
      <c r="B20" s="27" t="s">
        <v>60</v>
      </c>
      <c r="C20" s="23">
        <v>44270.733399999997</v>
      </c>
      <c r="D20" s="23">
        <v>39303.54789999999</v>
      </c>
      <c r="E20" s="23">
        <v>37940.707699999992</v>
      </c>
      <c r="F20" s="23">
        <v>39840.65961699999</v>
      </c>
      <c r="G20" s="23">
        <v>36448.359155766935</v>
      </c>
      <c r="H20" s="23">
        <v>34066.351406112844</v>
      </c>
      <c r="I20" s="23">
        <v>32666.243701872761</v>
      </c>
      <c r="J20" s="23">
        <v>33859.06566754145</v>
      </c>
      <c r="K20" s="23">
        <v>35860.9751499224</v>
      </c>
      <c r="L20" s="23">
        <v>37630.006147664113</v>
      </c>
      <c r="M20" s="23">
        <v>37733.100700016548</v>
      </c>
      <c r="N20" s="23">
        <v>24401.843400000002</v>
      </c>
      <c r="O20" s="23">
        <v>24957.152699999999</v>
      </c>
      <c r="P20" s="23">
        <v>25286.545900000001</v>
      </c>
      <c r="Q20" s="23">
        <v>8449.1098999999995</v>
      </c>
      <c r="R20" s="23">
        <v>8426.0247999999992</v>
      </c>
      <c r="S20" s="23">
        <v>8426.0250999999989</v>
      </c>
      <c r="T20" s="23">
        <v>8426.0246999999999</v>
      </c>
      <c r="U20" s="23">
        <v>8449.1095999999998</v>
      </c>
      <c r="V20" s="23">
        <v>8199.8016999999909</v>
      </c>
      <c r="W20" s="23">
        <v>8388.4573</v>
      </c>
      <c r="X20" s="7"/>
      <c r="Y20" s="7"/>
    </row>
    <row r="21" spans="1:25" s="26" customFormat="1">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5" s="26" customFormat="1">
      <c r="A22" s="27" t="s">
        <v>119</v>
      </c>
      <c r="B22" s="27" t="s">
        <v>18</v>
      </c>
      <c r="C22" s="23">
        <v>33.648918732574593</v>
      </c>
      <c r="D22" s="23">
        <v>33.7515187200393</v>
      </c>
      <c r="E22" s="23">
        <v>103.12506795215388</v>
      </c>
      <c r="F22" s="23">
        <v>67.660341934652706</v>
      </c>
      <c r="G22" s="23">
        <v>65.550800687509309</v>
      </c>
      <c r="H22" s="23">
        <v>66.478886086336502</v>
      </c>
      <c r="I22" s="23">
        <v>66.021202332395305</v>
      </c>
      <c r="J22" s="23">
        <v>69.489954525245992</v>
      </c>
      <c r="K22" s="23">
        <v>68.659140481436012</v>
      </c>
      <c r="L22" s="23">
        <v>79.952699582405984</v>
      </c>
      <c r="M22" s="23">
        <v>67.139750361352</v>
      </c>
      <c r="N22" s="23">
        <v>992.01200712392301</v>
      </c>
      <c r="O22" s="23">
        <v>1080.2125985242378</v>
      </c>
      <c r="P22" s="23">
        <v>273.18425805597303</v>
      </c>
      <c r="Q22" s="23">
        <v>930.05846224131096</v>
      </c>
      <c r="R22" s="23">
        <v>433.86010107381793</v>
      </c>
      <c r="S22" s="23">
        <v>1011.3652840262999</v>
      </c>
      <c r="T22" s="23">
        <v>1118.0301783216501</v>
      </c>
      <c r="U22" s="23">
        <v>1179.0100646502092</v>
      </c>
      <c r="V22" s="23">
        <v>1438.937125124984</v>
      </c>
      <c r="W22" s="23">
        <v>1495.5103867396997</v>
      </c>
    </row>
    <row r="23" spans="1:25" s="26" customFormat="1">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5" s="26" customFormat="1">
      <c r="A24" s="27" t="s">
        <v>119</v>
      </c>
      <c r="B24" s="27" t="s">
        <v>62</v>
      </c>
      <c r="C24" s="23">
        <v>2.8901887800000003E-6</v>
      </c>
      <c r="D24" s="23">
        <v>9.3017230642719995E-2</v>
      </c>
      <c r="E24" s="23">
        <v>4.1898466855581198</v>
      </c>
      <c r="F24" s="23">
        <v>19.0108381173834</v>
      </c>
      <c r="G24" s="23">
        <v>8.8386596715713885</v>
      </c>
      <c r="H24" s="23">
        <v>8.7740786982501699</v>
      </c>
      <c r="I24" s="23">
        <v>7.8445999033699998</v>
      </c>
      <c r="J24" s="23">
        <v>19.11350827847679</v>
      </c>
      <c r="K24" s="23">
        <v>20.935592377055499</v>
      </c>
      <c r="L24" s="23">
        <v>11.954348167428099</v>
      </c>
      <c r="M24" s="23">
        <v>20.909238151736321</v>
      </c>
      <c r="N24" s="23">
        <v>89.06009705060751</v>
      </c>
      <c r="O24" s="23">
        <v>41.688195200841704</v>
      </c>
      <c r="P24" s="23">
        <v>20.97778195484776</v>
      </c>
      <c r="Q24" s="23">
        <v>135.62915218989718</v>
      </c>
      <c r="R24" s="23">
        <v>57.774283000000004</v>
      </c>
      <c r="S24" s="23">
        <v>161.57475199999899</v>
      </c>
      <c r="T24" s="23">
        <v>76.147805604209992</v>
      </c>
      <c r="U24" s="23">
        <v>174.20301599999999</v>
      </c>
      <c r="V24" s="23">
        <v>158.98187899999999</v>
      </c>
      <c r="W24" s="23">
        <v>200.90004499999998</v>
      </c>
    </row>
    <row r="25" spans="1:25" s="26" customFormat="1">
      <c r="A25" s="27" t="s">
        <v>119</v>
      </c>
      <c r="B25" s="27" t="s">
        <v>61</v>
      </c>
      <c r="C25" s="23">
        <v>2016.4670899999981</v>
      </c>
      <c r="D25" s="23">
        <v>1941.0031439999989</v>
      </c>
      <c r="E25" s="23">
        <v>1724.0167490000001</v>
      </c>
      <c r="F25" s="23">
        <v>2495.3309079999999</v>
      </c>
      <c r="G25" s="23">
        <v>2557.9901300000001</v>
      </c>
      <c r="H25" s="23">
        <v>2247.701325999999</v>
      </c>
      <c r="I25" s="23">
        <v>2304.2642849999988</v>
      </c>
      <c r="J25" s="23">
        <v>3172.5526159999999</v>
      </c>
      <c r="K25" s="23">
        <v>2637.8442500000001</v>
      </c>
      <c r="L25" s="23">
        <v>3178.9048659999999</v>
      </c>
      <c r="M25" s="23">
        <v>2458.988566</v>
      </c>
      <c r="N25" s="23">
        <v>2796.5806749999992</v>
      </c>
      <c r="O25" s="23">
        <v>3091.9039599999987</v>
      </c>
      <c r="P25" s="23">
        <v>3192.4943359999997</v>
      </c>
      <c r="Q25" s="23">
        <v>3089.1394399999899</v>
      </c>
      <c r="R25" s="23">
        <v>2875.887029</v>
      </c>
      <c r="S25" s="23">
        <v>3801.6817499999997</v>
      </c>
      <c r="T25" s="23">
        <v>3083.6550639999987</v>
      </c>
      <c r="U25" s="23">
        <v>2940.4099489999999</v>
      </c>
      <c r="V25" s="23">
        <v>2952.501119999999</v>
      </c>
      <c r="W25" s="23">
        <v>2688.3620799999999</v>
      </c>
    </row>
    <row r="26" spans="1:25" s="26" customFormat="1">
      <c r="A26" s="27" t="s">
        <v>119</v>
      </c>
      <c r="B26" s="27" t="s">
        <v>65</v>
      </c>
      <c r="C26" s="23">
        <v>6057.7227476403805</v>
      </c>
      <c r="D26" s="23">
        <v>7063.797865528918</v>
      </c>
      <c r="E26" s="23">
        <v>6711.1399108268733</v>
      </c>
      <c r="F26" s="23">
        <v>6625.5443588092512</v>
      </c>
      <c r="G26" s="23">
        <v>6874.4961366465295</v>
      </c>
      <c r="H26" s="23">
        <v>7291.9823998475613</v>
      </c>
      <c r="I26" s="23">
        <v>7247.9876380511905</v>
      </c>
      <c r="J26" s="23">
        <v>5904.8970375721046</v>
      </c>
      <c r="K26" s="23">
        <v>5475.4968226053152</v>
      </c>
      <c r="L26" s="23">
        <v>6057.7228182597501</v>
      </c>
      <c r="M26" s="23">
        <v>7091.4400611390338</v>
      </c>
      <c r="N26" s="23">
        <v>11340.467458017038</v>
      </c>
      <c r="O26" s="23">
        <v>11907.574560383233</v>
      </c>
      <c r="P26" s="23">
        <v>13715.563907361551</v>
      </c>
      <c r="Q26" s="23">
        <v>21433.083575604189</v>
      </c>
      <c r="R26" s="23">
        <v>21474.687730756385</v>
      </c>
      <c r="S26" s="23">
        <v>18430.685116252567</v>
      </c>
      <c r="T26" s="23">
        <v>16568.446223663803</v>
      </c>
      <c r="U26" s="23">
        <v>17510.524548225738</v>
      </c>
      <c r="V26" s="23">
        <v>16797.085895252789</v>
      </c>
      <c r="W26" s="23">
        <v>20550.968853080823</v>
      </c>
    </row>
    <row r="27" spans="1:25" s="26" customFormat="1">
      <c r="A27" s="27" t="s">
        <v>119</v>
      </c>
      <c r="B27" s="27" t="s">
        <v>64</v>
      </c>
      <c r="C27" s="23">
        <v>5680.3348027357133</v>
      </c>
      <c r="D27" s="23">
        <v>6065.0353871229154</v>
      </c>
      <c r="E27" s="23">
        <v>6102.2596951159849</v>
      </c>
      <c r="F27" s="23">
        <v>5873.7173483199003</v>
      </c>
      <c r="G27" s="23">
        <v>5592.1663695825027</v>
      </c>
      <c r="H27" s="23">
        <v>6055.5395344499075</v>
      </c>
      <c r="I27" s="23">
        <v>6091.8710857289161</v>
      </c>
      <c r="J27" s="23">
        <v>5514.8794989886183</v>
      </c>
      <c r="K27" s="23">
        <v>5704.9076273386518</v>
      </c>
      <c r="L27" s="23">
        <v>6027.6986404298259</v>
      </c>
      <c r="M27" s="23">
        <v>6166.7897700283229</v>
      </c>
      <c r="N27" s="23">
        <v>10618.620933794191</v>
      </c>
      <c r="O27" s="23">
        <v>10311.967537481476</v>
      </c>
      <c r="P27" s="23">
        <v>9933.8331375224498</v>
      </c>
      <c r="Q27" s="23">
        <v>13551.632028932625</v>
      </c>
      <c r="R27" s="23">
        <v>14799.114275410948</v>
      </c>
      <c r="S27" s="23">
        <v>18033.856598587019</v>
      </c>
      <c r="T27" s="23">
        <v>18371.645128042528</v>
      </c>
      <c r="U27" s="23">
        <v>19296.552587406484</v>
      </c>
      <c r="V27" s="23">
        <v>19469.138250334174</v>
      </c>
      <c r="W27" s="23">
        <v>19482.740899230663</v>
      </c>
    </row>
    <row r="28" spans="1:25" s="26" customFormat="1">
      <c r="A28" s="27" t="s">
        <v>119</v>
      </c>
      <c r="B28" s="27" t="s">
        <v>32</v>
      </c>
      <c r="C28" s="23">
        <v>7.5780912999999997E-6</v>
      </c>
      <c r="D28" s="23">
        <v>7.6696640000000003E-6</v>
      </c>
      <c r="E28" s="23">
        <v>7.6442874999999998E-6</v>
      </c>
      <c r="F28" s="23">
        <v>7.6137258E-6</v>
      </c>
      <c r="G28" s="23">
        <v>7.4609239999999998E-6</v>
      </c>
      <c r="H28" s="23">
        <v>9.2748004999999994E-6</v>
      </c>
      <c r="I28" s="23">
        <v>1.2983796E-5</v>
      </c>
      <c r="J28" s="23">
        <v>1.4691957E-5</v>
      </c>
      <c r="K28" s="23">
        <v>1.4641048000000001E-5</v>
      </c>
      <c r="L28" s="23">
        <v>4.4595482999999997E-5</v>
      </c>
      <c r="M28" s="23">
        <v>4.7099766E-5</v>
      </c>
      <c r="N28" s="23">
        <v>9.0954549999999995E-5</v>
      </c>
      <c r="O28" s="23">
        <v>8.7450935000000002E-5</v>
      </c>
      <c r="P28" s="23">
        <v>9.2229050000000004E-5</v>
      </c>
      <c r="Q28" s="23">
        <v>164.62182999999999</v>
      </c>
      <c r="R28" s="23">
        <v>163.77260000000001</v>
      </c>
      <c r="S28" s="23">
        <v>159.29945000000001</v>
      </c>
      <c r="T28" s="23">
        <v>163.77266</v>
      </c>
      <c r="U28" s="23">
        <v>162.38470000000001</v>
      </c>
      <c r="V28" s="23">
        <v>158.72707</v>
      </c>
      <c r="W28" s="23">
        <v>594.72784000000001</v>
      </c>
    </row>
    <row r="29" spans="1:25" s="26" customFormat="1">
      <c r="A29" s="27" t="s">
        <v>119</v>
      </c>
      <c r="B29" s="27" t="s">
        <v>69</v>
      </c>
      <c r="C29" s="23">
        <v>10.9617407</v>
      </c>
      <c r="D29" s="23">
        <v>21.345846999999999</v>
      </c>
      <c r="E29" s="23">
        <v>11.286754306630298</v>
      </c>
      <c r="F29" s="23">
        <v>785.06865410421301</v>
      </c>
      <c r="G29" s="23">
        <v>3818.6952787499558</v>
      </c>
      <c r="H29" s="23">
        <v>3223.9770795392164</v>
      </c>
      <c r="I29" s="23">
        <v>3149.122814057333</v>
      </c>
      <c r="J29" s="23">
        <v>3587.9717818657973</v>
      </c>
      <c r="K29" s="23">
        <v>5175.3704637116953</v>
      </c>
      <c r="L29" s="23">
        <v>5779.6520171366337</v>
      </c>
      <c r="M29" s="23">
        <v>4939.6680124278309</v>
      </c>
      <c r="N29" s="23">
        <v>5848.7297769643264</v>
      </c>
      <c r="O29" s="23">
        <v>5044.4228033959671</v>
      </c>
      <c r="P29" s="23">
        <v>4867.7801280279609</v>
      </c>
      <c r="Q29" s="23">
        <v>5837.1502145630102</v>
      </c>
      <c r="R29" s="23">
        <v>7977.8364020000008</v>
      </c>
      <c r="S29" s="23">
        <v>8271.9972900000012</v>
      </c>
      <c r="T29" s="23">
        <v>7849.6460759999991</v>
      </c>
      <c r="U29" s="23">
        <v>8465.0710760000002</v>
      </c>
      <c r="V29" s="23">
        <v>8270.2830319999994</v>
      </c>
      <c r="W29" s="23">
        <v>8416.4710369999902</v>
      </c>
    </row>
    <row r="30" spans="1:25" s="26" customFormat="1">
      <c r="A30" s="27" t="s">
        <v>119</v>
      </c>
      <c r="B30" s="27" t="s">
        <v>52</v>
      </c>
      <c r="C30" s="23">
        <v>22.535877299999999</v>
      </c>
      <c r="D30" s="23">
        <v>49.962200999999993</v>
      </c>
      <c r="E30" s="23">
        <v>79.762629999999902</v>
      </c>
      <c r="F30" s="23">
        <v>153.65149699999901</v>
      </c>
      <c r="G30" s="23">
        <v>256.66206</v>
      </c>
      <c r="H30" s="23">
        <v>339.71886000000001</v>
      </c>
      <c r="I30" s="23">
        <v>406.54600399999987</v>
      </c>
      <c r="J30" s="23">
        <v>497.3997599999999</v>
      </c>
      <c r="K30" s="23">
        <v>639.09816000000001</v>
      </c>
      <c r="L30" s="23">
        <v>710.68235000000004</v>
      </c>
      <c r="M30" s="23">
        <v>803.35437999999999</v>
      </c>
      <c r="N30" s="23">
        <v>911.84976000000006</v>
      </c>
      <c r="O30" s="23">
        <v>1043.51792</v>
      </c>
      <c r="P30" s="23">
        <v>1146.37663</v>
      </c>
      <c r="Q30" s="23">
        <v>1292.0771500000001</v>
      </c>
      <c r="R30" s="23">
        <v>1336.4067599999998</v>
      </c>
      <c r="S30" s="23">
        <v>1368.2250799999999</v>
      </c>
      <c r="T30" s="23">
        <v>1440.4688200000001</v>
      </c>
      <c r="U30" s="23">
        <v>1495.95361</v>
      </c>
      <c r="V30" s="23">
        <v>1537.88759</v>
      </c>
      <c r="W30" s="23">
        <v>1627.0900999999999</v>
      </c>
    </row>
    <row r="31" spans="1:25" s="26" customFormat="1">
      <c r="A31" s="29" t="s">
        <v>118</v>
      </c>
      <c r="B31" s="29"/>
      <c r="C31" s="28">
        <v>58058.906961998851</v>
      </c>
      <c r="D31" s="28">
        <v>54407.228832602508</v>
      </c>
      <c r="E31" s="28">
        <v>52585.438969580566</v>
      </c>
      <c r="F31" s="28">
        <v>54921.923412181182</v>
      </c>
      <c r="G31" s="28">
        <v>51547.401252355048</v>
      </c>
      <c r="H31" s="28">
        <v>49736.827631194894</v>
      </c>
      <c r="I31" s="28">
        <v>48384.232512888637</v>
      </c>
      <c r="J31" s="28">
        <v>48539.998282905894</v>
      </c>
      <c r="K31" s="28">
        <v>49768.818582724867</v>
      </c>
      <c r="L31" s="28">
        <v>52986.239520103511</v>
      </c>
      <c r="M31" s="28">
        <v>53538.368085696988</v>
      </c>
      <c r="N31" s="28">
        <v>50238.58457098576</v>
      </c>
      <c r="O31" s="28">
        <v>51390.499551589783</v>
      </c>
      <c r="P31" s="28">
        <v>52422.59932089482</v>
      </c>
      <c r="Q31" s="28">
        <v>47588.65255896801</v>
      </c>
      <c r="R31" s="28">
        <v>48067.348219241147</v>
      </c>
      <c r="S31" s="28">
        <v>49865.188600865884</v>
      </c>
      <c r="T31" s="28">
        <v>47643.949099632191</v>
      </c>
      <c r="U31" s="28">
        <v>49549.809765282429</v>
      </c>
      <c r="V31" s="28">
        <v>49016.445969711938</v>
      </c>
      <c r="W31" s="28">
        <v>52806.939564051179</v>
      </c>
    </row>
    <row r="32" spans="1:25" s="26" customFormat="1"/>
    <row r="33" spans="1:23" s="26" customFormat="1">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s="26" customFormat="1">
      <c r="A34" s="27" t="s">
        <v>120</v>
      </c>
      <c r="B34" s="27" t="s">
        <v>60</v>
      </c>
      <c r="C34" s="23">
        <v>44516.875600000007</v>
      </c>
      <c r="D34" s="23">
        <v>45920.791299999997</v>
      </c>
      <c r="E34" s="23">
        <v>48543.077099999995</v>
      </c>
      <c r="F34" s="23">
        <v>47578.00015</v>
      </c>
      <c r="G34" s="23">
        <v>48729.246826499999</v>
      </c>
      <c r="H34" s="23">
        <v>47238.681281580008</v>
      </c>
      <c r="I34" s="23">
        <v>43808.880636505994</v>
      </c>
      <c r="J34" s="23">
        <v>41629.213152473996</v>
      </c>
      <c r="K34" s="23">
        <v>40983.153193469996</v>
      </c>
      <c r="L34" s="23">
        <v>41066.670629429987</v>
      </c>
      <c r="M34" s="23">
        <v>40054.873249359982</v>
      </c>
      <c r="N34" s="23">
        <v>41303.357419499996</v>
      </c>
      <c r="O34" s="23">
        <v>43140.339620489984</v>
      </c>
      <c r="P34" s="23">
        <v>42267.785993870006</v>
      </c>
      <c r="Q34" s="23">
        <v>36890.833200000001</v>
      </c>
      <c r="R34" s="23">
        <v>32622.275200000004</v>
      </c>
      <c r="S34" s="23">
        <v>24678.527299999998</v>
      </c>
      <c r="T34" s="23">
        <v>25708.974600000001</v>
      </c>
      <c r="U34" s="23">
        <v>25163.671600000001</v>
      </c>
      <c r="V34" s="23">
        <v>25219.358700000001</v>
      </c>
      <c r="W34" s="23">
        <v>20858.098830387553</v>
      </c>
    </row>
    <row r="35" spans="1:23" s="26" customFormat="1">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s="26" customFormat="1">
      <c r="A36" s="27" t="s">
        <v>120</v>
      </c>
      <c r="B36" s="27" t="s">
        <v>18</v>
      </c>
      <c r="C36" s="23">
        <v>1113.054680472668</v>
      </c>
      <c r="D36" s="23">
        <v>1113.0546804569685</v>
      </c>
      <c r="E36" s="23">
        <v>1240.8356066443887</v>
      </c>
      <c r="F36" s="23">
        <v>235.40907532771638</v>
      </c>
      <c r="G36" s="23">
        <v>235.4090754582779</v>
      </c>
      <c r="H36" s="23">
        <v>235.40907545909127</v>
      </c>
      <c r="I36" s="23">
        <v>236.05403249075147</v>
      </c>
      <c r="J36" s="23">
        <v>249.38080760463319</v>
      </c>
      <c r="K36" s="23">
        <v>235.4090757745029</v>
      </c>
      <c r="L36" s="23">
        <v>474.21336837950844</v>
      </c>
      <c r="M36" s="23">
        <v>425.53320866533858</v>
      </c>
      <c r="N36" s="23">
        <v>1366.342532676493</v>
      </c>
      <c r="O36" s="23">
        <v>1410.9474913918227</v>
      </c>
      <c r="P36" s="23">
        <v>694.50533207594196</v>
      </c>
      <c r="Q36" s="23">
        <v>1805.3404953661</v>
      </c>
      <c r="R36" s="23">
        <v>1033.6828726488779</v>
      </c>
      <c r="S36" s="23">
        <v>1811.9303990389863</v>
      </c>
      <c r="T36" s="23">
        <v>1826.5739891166932</v>
      </c>
      <c r="U36" s="23">
        <v>1641.8630993628867</v>
      </c>
      <c r="V36" s="23">
        <v>2013.2980997450452</v>
      </c>
      <c r="W36" s="23">
        <v>2071.0489140023542</v>
      </c>
    </row>
    <row r="37" spans="1:23" s="26" customFormat="1">
      <c r="A37" s="27" t="s">
        <v>120</v>
      </c>
      <c r="B37" s="27" t="s">
        <v>28</v>
      </c>
      <c r="C37" s="23">
        <v>37.115769999999998</v>
      </c>
      <c r="D37" s="23">
        <v>37.115769999999998</v>
      </c>
      <c r="E37" s="23">
        <v>73.719189999999998</v>
      </c>
      <c r="F37" s="23">
        <v>72.804009999999906</v>
      </c>
      <c r="G37" s="23">
        <v>72.804009999999906</v>
      </c>
      <c r="H37" s="23">
        <v>72.804009999999906</v>
      </c>
      <c r="I37" s="23">
        <v>73.003469999999993</v>
      </c>
      <c r="J37" s="23">
        <v>72.804009999999906</v>
      </c>
      <c r="K37" s="23">
        <v>72.804009999999906</v>
      </c>
      <c r="L37" s="23">
        <v>143.83632</v>
      </c>
      <c r="M37" s="23">
        <v>119.221176</v>
      </c>
      <c r="N37" s="23">
        <v>279.26479999999998</v>
      </c>
      <c r="O37" s="23">
        <v>294.26571999999999</v>
      </c>
      <c r="P37" s="23">
        <v>212.74943999999999</v>
      </c>
      <c r="Q37" s="23">
        <v>332.88947000000002</v>
      </c>
      <c r="R37" s="23">
        <v>257.23311999999999</v>
      </c>
      <c r="S37" s="23">
        <v>340.81110000000001</v>
      </c>
      <c r="T37" s="23">
        <v>300.88067999999998</v>
      </c>
      <c r="U37" s="23">
        <v>284.14116999999999</v>
      </c>
      <c r="V37" s="23">
        <v>281.35217</v>
      </c>
      <c r="W37" s="23">
        <v>328.11117999999999</v>
      </c>
    </row>
    <row r="38" spans="1:23" s="26" customFormat="1">
      <c r="A38" s="27" t="s">
        <v>120</v>
      </c>
      <c r="B38" s="27" t="s">
        <v>62</v>
      </c>
      <c r="C38" s="23">
        <v>4.9921996549999987E-6</v>
      </c>
      <c r="D38" s="23">
        <v>4.8932148039999982E-6</v>
      </c>
      <c r="E38" s="23">
        <v>5.1569506020000001E-6</v>
      </c>
      <c r="F38" s="23">
        <v>2.5005583746275244</v>
      </c>
      <c r="G38" s="23">
        <v>4.3854031723633522</v>
      </c>
      <c r="H38" s="23">
        <v>6.6161364402870699</v>
      </c>
      <c r="I38" s="23">
        <v>5.7856802379168135</v>
      </c>
      <c r="J38" s="23">
        <v>15.384738959914369</v>
      </c>
      <c r="K38" s="23">
        <v>1.74908907784203</v>
      </c>
      <c r="L38" s="23">
        <v>4.0262393218348498</v>
      </c>
      <c r="M38" s="23">
        <v>8.3481193226087083</v>
      </c>
      <c r="N38" s="23">
        <v>34.391713831393403</v>
      </c>
      <c r="O38" s="23">
        <v>19.038861772802797</v>
      </c>
      <c r="P38" s="23">
        <v>7.2039421937584995</v>
      </c>
      <c r="Q38" s="23">
        <v>90.106622838890914</v>
      </c>
      <c r="R38" s="23">
        <v>58.283239255844798</v>
      </c>
      <c r="S38" s="23">
        <v>150.2833842766091</v>
      </c>
      <c r="T38" s="23">
        <v>67.15451136604112</v>
      </c>
      <c r="U38" s="23">
        <v>217.75982159870361</v>
      </c>
      <c r="V38" s="23">
        <v>173.07948664803692</v>
      </c>
      <c r="W38" s="23">
        <v>271.17928984564969</v>
      </c>
    </row>
    <row r="39" spans="1:23" s="26" customFormat="1">
      <c r="A39" s="27" t="s">
        <v>120</v>
      </c>
      <c r="B39" s="27" t="s">
        <v>61</v>
      </c>
      <c r="C39" s="23">
        <v>679.71947999999998</v>
      </c>
      <c r="D39" s="23">
        <v>676.10118</v>
      </c>
      <c r="E39" s="23">
        <v>675.01414999999906</v>
      </c>
      <c r="F39" s="23">
        <v>670.56903999999997</v>
      </c>
      <c r="G39" s="23">
        <v>667.69370000000004</v>
      </c>
      <c r="H39" s="23">
        <v>664.54026999999996</v>
      </c>
      <c r="I39" s="23">
        <v>665.28976</v>
      </c>
      <c r="J39" s="23">
        <v>658.65418</v>
      </c>
      <c r="K39" s="23">
        <v>657.11579000000006</v>
      </c>
      <c r="L39" s="23">
        <v>653.68123999999898</v>
      </c>
      <c r="M39" s="23">
        <v>654.16904</v>
      </c>
      <c r="N39" s="23">
        <v>648.99203999999997</v>
      </c>
      <c r="O39" s="23">
        <v>645.97439999999904</v>
      </c>
      <c r="P39" s="23">
        <v>643.14449000000002</v>
      </c>
      <c r="Q39" s="23">
        <v>643.10777999999993</v>
      </c>
      <c r="R39" s="23">
        <v>637.46546000000001</v>
      </c>
      <c r="S39" s="23">
        <v>238.18111999999999</v>
      </c>
      <c r="T39" s="23">
        <v>237.98456999999999</v>
      </c>
      <c r="U39" s="23">
        <v>234.06442000000001</v>
      </c>
      <c r="V39" s="23">
        <v>235.13981999999999</v>
      </c>
      <c r="W39" s="23">
        <v>235.01195000000001</v>
      </c>
    </row>
    <row r="40" spans="1:23" s="26" customFormat="1">
      <c r="A40" s="27" t="s">
        <v>120</v>
      </c>
      <c r="B40" s="27" t="s">
        <v>65</v>
      </c>
      <c r="C40" s="23">
        <v>2134.5666370298027</v>
      </c>
      <c r="D40" s="23">
        <v>1974.4779873846308</v>
      </c>
      <c r="E40" s="23">
        <v>1945.1551971451102</v>
      </c>
      <c r="F40" s="23">
        <v>1724.0235554073461</v>
      </c>
      <c r="G40" s="23">
        <v>2217.3977077381232</v>
      </c>
      <c r="H40" s="23">
        <v>3999.9560505325408</v>
      </c>
      <c r="I40" s="23">
        <v>6506.2886420233644</v>
      </c>
      <c r="J40" s="23">
        <v>10611.920464311808</v>
      </c>
      <c r="K40" s="23">
        <v>12461.763433775641</v>
      </c>
      <c r="L40" s="23">
        <v>12665.089411538858</v>
      </c>
      <c r="M40" s="23">
        <v>11713.18349149893</v>
      </c>
      <c r="N40" s="23">
        <v>14705.45372723736</v>
      </c>
      <c r="O40" s="23">
        <v>13175.194789724888</v>
      </c>
      <c r="P40" s="23">
        <v>15401.294232818578</v>
      </c>
      <c r="Q40" s="23">
        <v>21626.682982341841</v>
      </c>
      <c r="R40" s="23">
        <v>27446.922098595791</v>
      </c>
      <c r="S40" s="23">
        <v>33402.667033818754</v>
      </c>
      <c r="T40" s="23">
        <v>33386.696938918809</v>
      </c>
      <c r="U40" s="23">
        <v>34039.897386902223</v>
      </c>
      <c r="V40" s="23">
        <v>31602.972154157869</v>
      </c>
      <c r="W40" s="23">
        <v>32788.932790925268</v>
      </c>
    </row>
    <row r="41" spans="1:23" s="26" customFormat="1">
      <c r="A41" s="27" t="s">
        <v>120</v>
      </c>
      <c r="B41" s="27" t="s">
        <v>64</v>
      </c>
      <c r="C41" s="23">
        <v>6071.0579957186355</v>
      </c>
      <c r="D41" s="23">
        <v>6392.6709950435725</v>
      </c>
      <c r="E41" s="23">
        <v>6497.1097691808109</v>
      </c>
      <c r="F41" s="23">
        <v>6212.7847917144518</v>
      </c>
      <c r="G41" s="23">
        <v>6072.8637075515144</v>
      </c>
      <c r="H41" s="23">
        <v>6411.5047136735511</v>
      </c>
      <c r="I41" s="23">
        <v>6387.1950227576226</v>
      </c>
      <c r="J41" s="23">
        <v>5416.6808342347085</v>
      </c>
      <c r="K41" s="23">
        <v>5999.268999505568</v>
      </c>
      <c r="L41" s="23">
        <v>6224.9484236827993</v>
      </c>
      <c r="M41" s="23">
        <v>6405.3573403085211</v>
      </c>
      <c r="N41" s="23">
        <v>6480.9058686881508</v>
      </c>
      <c r="O41" s="23">
        <v>6206.2899945724612</v>
      </c>
      <c r="P41" s="23">
        <v>6072.339422224406</v>
      </c>
      <c r="Q41" s="23">
        <v>6425.5243818365097</v>
      </c>
      <c r="R41" s="23">
        <v>7199.8919077230148</v>
      </c>
      <c r="S41" s="23">
        <v>6208.4698874397791</v>
      </c>
      <c r="T41" s="23">
        <v>7074.6405461855366</v>
      </c>
      <c r="U41" s="23">
        <v>7369.4783466748595</v>
      </c>
      <c r="V41" s="23">
        <v>7861.2347155175194</v>
      </c>
      <c r="W41" s="23">
        <v>7887.4051265273165</v>
      </c>
    </row>
    <row r="42" spans="1:23" s="26" customFormat="1">
      <c r="A42" s="27" t="s">
        <v>120</v>
      </c>
      <c r="B42" s="27" t="s">
        <v>32</v>
      </c>
      <c r="C42" s="23">
        <v>26.905420736406999</v>
      </c>
      <c r="D42" s="23">
        <v>27.070344835737998</v>
      </c>
      <c r="E42" s="23">
        <v>27.986331888296998</v>
      </c>
      <c r="F42" s="23">
        <v>30.468437835887897</v>
      </c>
      <c r="G42" s="23">
        <v>31.610063803191998</v>
      </c>
      <c r="H42" s="23">
        <v>30.835320697767902</v>
      </c>
      <c r="I42" s="23">
        <v>29.683596558332003</v>
      </c>
      <c r="J42" s="23">
        <v>29.632330934163999</v>
      </c>
      <c r="K42" s="23">
        <v>30.494857357407</v>
      </c>
      <c r="L42" s="23">
        <v>28.987368608400001</v>
      </c>
      <c r="M42" s="23">
        <v>28.96906041235</v>
      </c>
      <c r="N42" s="23">
        <v>29.005358976019998</v>
      </c>
      <c r="O42" s="23">
        <v>28.749817509420001</v>
      </c>
      <c r="P42" s="23">
        <v>28.749273989599999</v>
      </c>
      <c r="Q42" s="23">
        <v>527.29432799999995</v>
      </c>
      <c r="R42" s="23">
        <v>523.55532399999902</v>
      </c>
      <c r="S42" s="23">
        <v>511.56582000000003</v>
      </c>
      <c r="T42" s="23">
        <v>515.99490400000002</v>
      </c>
      <c r="U42" s="23">
        <v>727.90632800000003</v>
      </c>
      <c r="V42" s="23">
        <v>726.43765999999994</v>
      </c>
      <c r="W42" s="23">
        <v>970.61982899999987</v>
      </c>
    </row>
    <row r="43" spans="1:23" s="26" customFormat="1">
      <c r="A43" s="27" t="s">
        <v>120</v>
      </c>
      <c r="B43" s="27" t="s">
        <v>69</v>
      </c>
      <c r="C43" s="23">
        <v>43.799950000000003</v>
      </c>
      <c r="D43" s="23">
        <v>43.010570000000001</v>
      </c>
      <c r="E43" s="23">
        <v>24.420397774515003</v>
      </c>
      <c r="F43" s="23">
        <v>341.61288913219352</v>
      </c>
      <c r="G43" s="23">
        <v>302.29860954179804</v>
      </c>
      <c r="H43" s="23">
        <v>337.30505998743047</v>
      </c>
      <c r="I43" s="23">
        <v>301.41181039496104</v>
      </c>
      <c r="J43" s="23">
        <v>375.03565193755452</v>
      </c>
      <c r="K43" s="23">
        <v>606.296214594503</v>
      </c>
      <c r="L43" s="23">
        <v>721.54581869258993</v>
      </c>
      <c r="M43" s="23">
        <v>733.55726909393491</v>
      </c>
      <c r="N43" s="23">
        <v>772.31148209652008</v>
      </c>
      <c r="O43" s="23">
        <v>728.10011853313608</v>
      </c>
      <c r="P43" s="23">
        <v>693.82977875311997</v>
      </c>
      <c r="Q43" s="23">
        <v>653.74645406855007</v>
      </c>
      <c r="R43" s="23">
        <v>1085.8735000000001</v>
      </c>
      <c r="S43" s="23">
        <v>1986.66408</v>
      </c>
      <c r="T43" s="23">
        <v>2040.3204999999998</v>
      </c>
      <c r="U43" s="23">
        <v>2090.9322000000002</v>
      </c>
      <c r="V43" s="23">
        <v>2119.6617999999999</v>
      </c>
      <c r="W43" s="23">
        <v>2209.6909999999998</v>
      </c>
    </row>
    <row r="44" spans="1:23" s="26" customFormat="1">
      <c r="A44" s="27" t="s">
        <v>120</v>
      </c>
      <c r="B44" s="27" t="s">
        <v>52</v>
      </c>
      <c r="C44" s="23">
        <v>11.757591999999999</v>
      </c>
      <c r="D44" s="23">
        <v>33.9889364</v>
      </c>
      <c r="E44" s="23">
        <v>67.654367999999906</v>
      </c>
      <c r="F44" s="23">
        <v>129.231842999999</v>
      </c>
      <c r="G44" s="23">
        <v>214.47648700000002</v>
      </c>
      <c r="H44" s="23">
        <v>287.97033499999998</v>
      </c>
      <c r="I44" s="23">
        <v>364.91473200000001</v>
      </c>
      <c r="J44" s="23">
        <v>485.99333999999897</v>
      </c>
      <c r="K44" s="23">
        <v>684.10855000000004</v>
      </c>
      <c r="L44" s="23">
        <v>612.43078000000003</v>
      </c>
      <c r="M44" s="23">
        <v>703.12275999999997</v>
      </c>
      <c r="N44" s="23">
        <v>799.30610999999908</v>
      </c>
      <c r="O44" s="23">
        <v>917.04628500000001</v>
      </c>
      <c r="P44" s="23">
        <v>1027.92446</v>
      </c>
      <c r="Q44" s="23">
        <v>1132.0127600000001</v>
      </c>
      <c r="R44" s="23">
        <v>1152.8189299999999</v>
      </c>
      <c r="S44" s="23">
        <v>1170.997619999999</v>
      </c>
      <c r="T44" s="23">
        <v>1218.38779</v>
      </c>
      <c r="U44" s="23">
        <v>1267.4681</v>
      </c>
      <c r="V44" s="23">
        <v>1312.5017</v>
      </c>
      <c r="W44" s="23">
        <v>1368.2026699999999</v>
      </c>
    </row>
    <row r="45" spans="1:23" s="26" customFormat="1">
      <c r="A45" s="29" t="s">
        <v>118</v>
      </c>
      <c r="B45" s="29"/>
      <c r="C45" s="28">
        <v>54552.390168213315</v>
      </c>
      <c r="D45" s="28">
        <v>56114.211917778375</v>
      </c>
      <c r="E45" s="28">
        <v>58974.911018127255</v>
      </c>
      <c r="F45" s="28">
        <v>56496.091180824144</v>
      </c>
      <c r="G45" s="28">
        <v>57999.800430420277</v>
      </c>
      <c r="H45" s="28">
        <v>58629.511537685481</v>
      </c>
      <c r="I45" s="28">
        <v>57682.497244015649</v>
      </c>
      <c r="J45" s="28">
        <v>58654.038187585058</v>
      </c>
      <c r="K45" s="28">
        <v>60411.263591603551</v>
      </c>
      <c r="L45" s="28">
        <v>61232.465632352993</v>
      </c>
      <c r="M45" s="28">
        <v>59380.685625155384</v>
      </c>
      <c r="N45" s="28">
        <v>64818.708101933385</v>
      </c>
      <c r="O45" s="28">
        <v>64892.050877951966</v>
      </c>
      <c r="P45" s="28">
        <v>65299.022853182687</v>
      </c>
      <c r="Q45" s="28">
        <v>67814.484932383348</v>
      </c>
      <c r="R45" s="28">
        <v>69255.753898223513</v>
      </c>
      <c r="S45" s="28">
        <v>66830.870224574115</v>
      </c>
      <c r="T45" s="28">
        <v>68602.90583558708</v>
      </c>
      <c r="U45" s="28">
        <v>68950.875844538677</v>
      </c>
      <c r="V45" s="28">
        <v>67386.43514606847</v>
      </c>
      <c r="W45" s="28">
        <v>64439.788081688137</v>
      </c>
    </row>
    <row r="46" spans="1:23" s="26" customFormat="1"/>
    <row r="47" spans="1:23" s="26" customFormat="1">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s="26" customFormat="1">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s="26" customFormat="1">
      <c r="A49" s="27" t="s">
        <v>121</v>
      </c>
      <c r="B49" s="27" t="s">
        <v>67</v>
      </c>
      <c r="C49" s="23">
        <v>29606.6522</v>
      </c>
      <c r="D49" s="23">
        <v>28821.170399999999</v>
      </c>
      <c r="E49" s="23">
        <v>29830.485400000001</v>
      </c>
      <c r="F49" s="23">
        <v>28433.422199999994</v>
      </c>
      <c r="G49" s="23">
        <v>29124.130099999998</v>
      </c>
      <c r="H49" s="23">
        <v>28880.4215</v>
      </c>
      <c r="I49" s="23">
        <v>29372.070800000005</v>
      </c>
      <c r="J49" s="23">
        <v>28796.292000000001</v>
      </c>
      <c r="K49" s="23">
        <v>27985.699500000006</v>
      </c>
      <c r="L49" s="23">
        <v>26605.745200000005</v>
      </c>
      <c r="M49" s="23">
        <v>24953.301800000001</v>
      </c>
      <c r="N49" s="23">
        <v>22832.503499999992</v>
      </c>
      <c r="O49" s="23">
        <v>22354.196699999997</v>
      </c>
      <c r="P49" s="23">
        <v>22316.718800000002</v>
      </c>
      <c r="Q49" s="23">
        <v>21732.016399999993</v>
      </c>
      <c r="R49" s="23">
        <v>22166.769100000001</v>
      </c>
      <c r="S49" s="23">
        <v>20630.316200000001</v>
      </c>
      <c r="T49" s="23">
        <v>21447.349699999995</v>
      </c>
      <c r="U49" s="23">
        <v>20357.54359999999</v>
      </c>
      <c r="V49" s="23">
        <v>20846.884799999989</v>
      </c>
      <c r="W49" s="23">
        <v>21337.122399999997</v>
      </c>
    </row>
    <row r="50" spans="1:23" s="26" customFormat="1">
      <c r="A50" s="27" t="s">
        <v>121</v>
      </c>
      <c r="B50" s="27" t="s">
        <v>18</v>
      </c>
      <c r="C50" s="23">
        <v>3.2551536E-6</v>
      </c>
      <c r="D50" s="23">
        <v>3.2213810999999998E-6</v>
      </c>
      <c r="E50" s="23">
        <v>3.4570441999999999E-6</v>
      </c>
      <c r="F50" s="23">
        <v>4.2687210000000003E-6</v>
      </c>
      <c r="G50" s="23">
        <v>4.2826145999999897E-6</v>
      </c>
      <c r="H50" s="23">
        <v>4.4693569999999998E-6</v>
      </c>
      <c r="I50" s="23">
        <v>4.5742318000000003E-6</v>
      </c>
      <c r="J50" s="23">
        <v>4.8903969999999999E-6</v>
      </c>
      <c r="K50" s="23">
        <v>5.9192302999999901E-6</v>
      </c>
      <c r="L50" s="23">
        <v>1.0116508000000001E-5</v>
      </c>
      <c r="M50" s="23">
        <v>9.7469369999999993E-6</v>
      </c>
      <c r="N50" s="23">
        <v>1.7777751E-5</v>
      </c>
      <c r="O50" s="23">
        <v>1.7973349E-5</v>
      </c>
      <c r="P50" s="23">
        <v>1.6889764E-5</v>
      </c>
      <c r="Q50" s="23">
        <v>1.8044143999999999E-5</v>
      </c>
      <c r="R50" s="23">
        <v>1.7482741999999999E-5</v>
      </c>
      <c r="S50" s="23">
        <v>2.2880850999999999E-5</v>
      </c>
      <c r="T50" s="23">
        <v>2.2992094999999999E-5</v>
      </c>
      <c r="U50" s="23">
        <v>2.6133894000000001E-5</v>
      </c>
      <c r="V50" s="23">
        <v>2.6399007999999899E-5</v>
      </c>
      <c r="W50" s="23">
        <v>2.6400012000000001E-5</v>
      </c>
    </row>
    <row r="51" spans="1:23" s="26" customFormat="1">
      <c r="A51" s="27" t="s">
        <v>121</v>
      </c>
      <c r="B51" s="27" t="s">
        <v>28</v>
      </c>
      <c r="C51" s="23">
        <v>7.4305599999999998</v>
      </c>
      <c r="D51" s="23">
        <v>8.1201550000000005</v>
      </c>
      <c r="E51" s="23">
        <v>11.241953000000001</v>
      </c>
      <c r="F51" s="23">
        <v>1.564462E-6</v>
      </c>
      <c r="G51" s="23">
        <v>1.5267011000000001E-6</v>
      </c>
      <c r="H51" s="23">
        <v>1.5005993999999901E-6</v>
      </c>
      <c r="I51" s="23">
        <v>1.5501603E-6</v>
      </c>
      <c r="J51" s="23">
        <v>1.7239191E-6</v>
      </c>
      <c r="K51" s="23">
        <v>1.8550940000000001E-6</v>
      </c>
      <c r="L51" s="23">
        <v>3.0609339999999999E-6</v>
      </c>
      <c r="M51" s="23">
        <v>2.4193623000000001E-6</v>
      </c>
      <c r="N51" s="23">
        <v>3.9657033999999996E-6</v>
      </c>
      <c r="O51" s="23">
        <v>4.1229604999999996E-6</v>
      </c>
      <c r="P51" s="23">
        <v>3.3107394000000001E-6</v>
      </c>
      <c r="Q51" s="23">
        <v>4.5628379999999902E-6</v>
      </c>
      <c r="R51" s="23">
        <v>4.0911845999999999E-6</v>
      </c>
      <c r="S51" s="23">
        <v>5.2147966E-6</v>
      </c>
      <c r="T51" s="23">
        <v>4.9779695999999901E-6</v>
      </c>
      <c r="U51" s="23">
        <v>0</v>
      </c>
      <c r="V51" s="23">
        <v>0</v>
      </c>
      <c r="W51" s="23">
        <v>0</v>
      </c>
    </row>
    <row r="52" spans="1:23" s="26" customFormat="1">
      <c r="A52" s="27" t="s">
        <v>121</v>
      </c>
      <c r="B52" s="27" t="s">
        <v>62</v>
      </c>
      <c r="C52" s="23">
        <v>8.1030631125429</v>
      </c>
      <c r="D52" s="23">
        <v>6.9772435291996402</v>
      </c>
      <c r="E52" s="23">
        <v>18.092180464894128</v>
      </c>
      <c r="F52" s="23">
        <v>9.3128901822354297</v>
      </c>
      <c r="G52" s="23">
        <v>9.624507062431551</v>
      </c>
      <c r="H52" s="23">
        <v>19.569683199225821</v>
      </c>
      <c r="I52" s="23">
        <v>8.2145454130544611</v>
      </c>
      <c r="J52" s="23">
        <v>23.943607169159403</v>
      </c>
      <c r="K52" s="23">
        <v>11.559534942029901</v>
      </c>
      <c r="L52" s="23">
        <v>95.002410743194787</v>
      </c>
      <c r="M52" s="23">
        <v>26.731940367455501</v>
      </c>
      <c r="N52" s="23">
        <v>93.718189212661713</v>
      </c>
      <c r="O52" s="23">
        <v>60.909500892328396</v>
      </c>
      <c r="P52" s="23">
        <v>41.583360197413398</v>
      </c>
      <c r="Q52" s="23">
        <v>113.19782789271682</v>
      </c>
      <c r="R52" s="23">
        <v>88.421876316749007</v>
      </c>
      <c r="S52" s="23">
        <v>167.7243868183516</v>
      </c>
      <c r="T52" s="23">
        <v>99.954850799437793</v>
      </c>
      <c r="U52" s="23">
        <v>123.49455052983579</v>
      </c>
      <c r="V52" s="23">
        <v>102.32448471800291</v>
      </c>
      <c r="W52" s="23">
        <v>118.9413783480956</v>
      </c>
    </row>
    <row r="53" spans="1:23" s="26" customFormat="1">
      <c r="A53" s="27" t="s">
        <v>121</v>
      </c>
      <c r="B53" s="27" t="s">
        <v>61</v>
      </c>
      <c r="C53" s="23">
        <v>2714.8506940000002</v>
      </c>
      <c r="D53" s="23">
        <v>2712.6510900000003</v>
      </c>
      <c r="E53" s="23">
        <v>2466.3504849999999</v>
      </c>
      <c r="F53" s="23">
        <v>3035.5161560000001</v>
      </c>
      <c r="G53" s="23">
        <v>3106.320053999998</v>
      </c>
      <c r="H53" s="23">
        <v>2922.4116299999987</v>
      </c>
      <c r="I53" s="23">
        <v>2974.5590440000001</v>
      </c>
      <c r="J53" s="23">
        <v>3776.202859999999</v>
      </c>
      <c r="K53" s="23">
        <v>3140.2639859999995</v>
      </c>
      <c r="L53" s="23">
        <v>2652.2961</v>
      </c>
      <c r="M53" s="23">
        <v>2681.9677299999989</v>
      </c>
      <c r="N53" s="23">
        <v>2419.0010499999999</v>
      </c>
      <c r="O53" s="23">
        <v>2961.0285999999992</v>
      </c>
      <c r="P53" s="23">
        <v>3033.7905649999975</v>
      </c>
      <c r="Q53" s="23">
        <v>2885.4098900000004</v>
      </c>
      <c r="R53" s="23">
        <v>2886.0579050000001</v>
      </c>
      <c r="S53" s="23">
        <v>3621.8735849999985</v>
      </c>
      <c r="T53" s="23">
        <v>2989.621959999999</v>
      </c>
      <c r="U53" s="23">
        <v>2584.4292439999986</v>
      </c>
      <c r="V53" s="23">
        <v>2573.516936</v>
      </c>
      <c r="W53" s="23">
        <v>2331.6881969999999</v>
      </c>
    </row>
    <row r="54" spans="1:23" s="26" customFormat="1">
      <c r="A54" s="27" t="s">
        <v>121</v>
      </c>
      <c r="B54" s="27" t="s">
        <v>65</v>
      </c>
      <c r="C54" s="23">
        <v>11033.146002505742</v>
      </c>
      <c r="D54" s="23">
        <v>12434.637154128848</v>
      </c>
      <c r="E54" s="23">
        <v>10766.343621381338</v>
      </c>
      <c r="F54" s="23">
        <v>10869.677170375422</v>
      </c>
      <c r="G54" s="23">
        <v>10980.966232995926</v>
      </c>
      <c r="H54" s="23">
        <v>11405.387439105629</v>
      </c>
      <c r="I54" s="23">
        <v>12175.339618064636</v>
      </c>
      <c r="J54" s="23">
        <v>11047.211833244955</v>
      </c>
      <c r="K54" s="23">
        <v>11878.208868279244</v>
      </c>
      <c r="L54" s="23">
        <v>11411.377172563885</v>
      </c>
      <c r="M54" s="23">
        <v>12868.524284075251</v>
      </c>
      <c r="N54" s="23">
        <v>11041.66656846868</v>
      </c>
      <c r="O54" s="23">
        <v>11194.030261288177</v>
      </c>
      <c r="P54" s="23">
        <v>11443.494134683893</v>
      </c>
      <c r="Q54" s="23">
        <v>14347.040868260568</v>
      </c>
      <c r="R54" s="23">
        <v>14535.177993183434</v>
      </c>
      <c r="S54" s="23">
        <v>14366.3705484196</v>
      </c>
      <c r="T54" s="23">
        <v>14799.676462863166</v>
      </c>
      <c r="U54" s="23">
        <v>14395.107076618577</v>
      </c>
      <c r="V54" s="23">
        <v>15058.107351728884</v>
      </c>
      <c r="W54" s="23">
        <v>12906.480554719712</v>
      </c>
    </row>
    <row r="55" spans="1:23" s="26" customFormat="1">
      <c r="A55" s="27" t="s">
        <v>121</v>
      </c>
      <c r="B55" s="27" t="s">
        <v>64</v>
      </c>
      <c r="C55" s="23">
        <v>2656.3955075023619</v>
      </c>
      <c r="D55" s="23">
        <v>2640.3495318596497</v>
      </c>
      <c r="E55" s="23">
        <v>2747.7629559654642</v>
      </c>
      <c r="F55" s="23">
        <v>2627.6397824937007</v>
      </c>
      <c r="G55" s="23">
        <v>2486.8756247185147</v>
      </c>
      <c r="H55" s="23">
        <v>2629.5175062258609</v>
      </c>
      <c r="I55" s="23">
        <v>2681.7627235296159</v>
      </c>
      <c r="J55" s="23">
        <v>2908.5851942361196</v>
      </c>
      <c r="K55" s="23">
        <v>3021.5271986279017</v>
      </c>
      <c r="L55" s="23">
        <v>3080.7255212457885</v>
      </c>
      <c r="M55" s="23">
        <v>3067.6391527515448</v>
      </c>
      <c r="N55" s="23">
        <v>3183.6100055166089</v>
      </c>
      <c r="O55" s="23">
        <v>3039.0072790089748</v>
      </c>
      <c r="P55" s="23">
        <v>2892.9688181370757</v>
      </c>
      <c r="Q55" s="23">
        <v>3058.4092598129728</v>
      </c>
      <c r="R55" s="23">
        <v>3110.8480896983706</v>
      </c>
      <c r="S55" s="23">
        <v>2908.5905631540409</v>
      </c>
      <c r="T55" s="23">
        <v>3922.5227912526971</v>
      </c>
      <c r="U55" s="23">
        <v>4018.1033666382359</v>
      </c>
      <c r="V55" s="23">
        <v>4250.5468761049351</v>
      </c>
      <c r="W55" s="23">
        <v>8433.2067889955997</v>
      </c>
    </row>
    <row r="56" spans="1:23" s="26" customFormat="1">
      <c r="A56" s="27" t="s">
        <v>121</v>
      </c>
      <c r="B56" s="27" t="s">
        <v>32</v>
      </c>
      <c r="C56" s="23">
        <v>39.779721421231002</v>
      </c>
      <c r="D56" s="23">
        <v>39.898340617006895</v>
      </c>
      <c r="E56" s="23">
        <v>36.871339246997998</v>
      </c>
      <c r="F56" s="23">
        <v>40.162345364838004</v>
      </c>
      <c r="G56" s="23">
        <v>41.048425919885901</v>
      </c>
      <c r="H56" s="23">
        <v>39.293075197036998</v>
      </c>
      <c r="I56" s="23">
        <v>36.875254437894</v>
      </c>
      <c r="J56" s="23">
        <v>35.336166413396903</v>
      </c>
      <c r="K56" s="23">
        <v>36.700523693359003</v>
      </c>
      <c r="L56" s="23">
        <v>35.120445349015796</v>
      </c>
      <c r="M56" s="23">
        <v>34.947161710980005</v>
      </c>
      <c r="N56" s="23">
        <v>35.199237580792996</v>
      </c>
      <c r="O56" s="23">
        <v>6.6924714964480003</v>
      </c>
      <c r="P56" s="23">
        <v>6.4152877740499994</v>
      </c>
      <c r="Q56" s="23">
        <v>6.633110449828</v>
      </c>
      <c r="R56" s="23">
        <v>6.5341049764769998</v>
      </c>
      <c r="S56" s="23">
        <v>5.9996302021729999</v>
      </c>
      <c r="T56" s="23">
        <v>6.1975320918280001</v>
      </c>
      <c r="U56" s="23">
        <v>6.1183889690899997</v>
      </c>
      <c r="V56" s="23">
        <v>5.861039983805</v>
      </c>
      <c r="W56" s="23">
        <v>6.21752760583</v>
      </c>
    </row>
    <row r="57" spans="1:23" s="26" customFormat="1">
      <c r="A57" s="27" t="s">
        <v>121</v>
      </c>
      <c r="B57" s="27" t="s">
        <v>69</v>
      </c>
      <c r="C57" s="23">
        <v>0</v>
      </c>
      <c r="D57" s="23">
        <v>0</v>
      </c>
      <c r="E57" s="23">
        <v>9.416707E-6</v>
      </c>
      <c r="F57" s="23">
        <v>1.2644630999999901E-5</v>
      </c>
      <c r="G57" s="23">
        <v>1.2398486E-5</v>
      </c>
      <c r="H57" s="23">
        <v>1.4339083999999999E-5</v>
      </c>
      <c r="I57" s="23">
        <v>1.3972174E-5</v>
      </c>
      <c r="J57" s="23">
        <v>1.4090241E-5</v>
      </c>
      <c r="K57" s="23">
        <v>2.1797639999999999E-5</v>
      </c>
      <c r="L57" s="23">
        <v>155.55013</v>
      </c>
      <c r="M57" s="23">
        <v>343.84589999999997</v>
      </c>
      <c r="N57" s="23">
        <v>1331.7637</v>
      </c>
      <c r="O57" s="23">
        <v>1377.2936999999999</v>
      </c>
      <c r="P57" s="23">
        <v>1361.8005000000001</v>
      </c>
      <c r="Q57" s="23">
        <v>1338.4797000000001</v>
      </c>
      <c r="R57" s="23">
        <v>1344.6113</v>
      </c>
      <c r="S57" s="23">
        <v>1672.1892</v>
      </c>
      <c r="T57" s="23">
        <v>1674.1851999999999</v>
      </c>
      <c r="U57" s="23">
        <v>2279.3422999999998</v>
      </c>
      <c r="V57" s="23">
        <v>2025.8398</v>
      </c>
      <c r="W57" s="23">
        <v>2574.4328999999998</v>
      </c>
    </row>
    <row r="58" spans="1:23" s="26" customFormat="1">
      <c r="A58" s="27" t="s">
        <v>121</v>
      </c>
      <c r="B58" s="27" t="s">
        <v>52</v>
      </c>
      <c r="C58" s="23">
        <v>15.158640599999899</v>
      </c>
      <c r="D58" s="23">
        <v>45.514840000000007</v>
      </c>
      <c r="E58" s="23">
        <v>104.81567699999999</v>
      </c>
      <c r="F58" s="23">
        <v>209.86838599999999</v>
      </c>
      <c r="G58" s="23">
        <v>335.29622999999998</v>
      </c>
      <c r="H58" s="23">
        <v>457.44593600000002</v>
      </c>
      <c r="I58" s="23">
        <v>542.20989499999996</v>
      </c>
      <c r="J58" s="23">
        <v>636.86676</v>
      </c>
      <c r="K58" s="23">
        <v>797.32877999999994</v>
      </c>
      <c r="L58" s="23">
        <v>869.13193000000001</v>
      </c>
      <c r="M58" s="23">
        <v>959.95483999999988</v>
      </c>
      <c r="N58" s="23">
        <v>1052.141499999999</v>
      </c>
      <c r="O58" s="23">
        <v>1160.13346</v>
      </c>
      <c r="P58" s="23">
        <v>1270.4727400000002</v>
      </c>
      <c r="Q58" s="23">
        <v>1434.13167</v>
      </c>
      <c r="R58" s="23">
        <v>1485.7406000000001</v>
      </c>
      <c r="S58" s="23">
        <v>1472.7923700000001</v>
      </c>
      <c r="T58" s="23">
        <v>1550.05223</v>
      </c>
      <c r="U58" s="23">
        <v>1570.04917</v>
      </c>
      <c r="V58" s="23">
        <v>1578.3389999999999</v>
      </c>
      <c r="W58" s="23">
        <v>1712.1016400000001</v>
      </c>
    </row>
    <row r="59" spans="1:23" s="26" customFormat="1">
      <c r="A59" s="29" t="s">
        <v>118</v>
      </c>
      <c r="B59" s="29"/>
      <c r="C59" s="28">
        <v>46026.5780303758</v>
      </c>
      <c r="D59" s="28">
        <v>46623.905577739075</v>
      </c>
      <c r="E59" s="28">
        <v>45840.276599268742</v>
      </c>
      <c r="F59" s="28">
        <v>44975.568204884534</v>
      </c>
      <c r="G59" s="28">
        <v>45707.91652458618</v>
      </c>
      <c r="H59" s="28">
        <v>45857.307764500671</v>
      </c>
      <c r="I59" s="28">
        <v>47211.946737131708</v>
      </c>
      <c r="J59" s="28">
        <v>46552.235501264549</v>
      </c>
      <c r="K59" s="28">
        <v>46037.259095623507</v>
      </c>
      <c r="L59" s="28">
        <v>43845.146417730321</v>
      </c>
      <c r="M59" s="28">
        <v>43598.164919360548</v>
      </c>
      <c r="N59" s="28">
        <v>39570.499334941393</v>
      </c>
      <c r="O59" s="28">
        <v>39609.17236328579</v>
      </c>
      <c r="P59" s="28">
        <v>39728.555698218886</v>
      </c>
      <c r="Q59" s="28">
        <v>42136.074268573233</v>
      </c>
      <c r="R59" s="28">
        <v>42787.274985772478</v>
      </c>
      <c r="S59" s="28">
        <v>41694.875311487631</v>
      </c>
      <c r="T59" s="28">
        <v>43259.125792885359</v>
      </c>
      <c r="U59" s="28">
        <v>41478.677863920529</v>
      </c>
      <c r="V59" s="28">
        <v>42831.38047495082</v>
      </c>
      <c r="W59" s="28">
        <v>45127.439345463419</v>
      </c>
    </row>
    <row r="60" spans="1:23" s="26" customFormat="1"/>
    <row r="61" spans="1:23" s="26" customFormat="1">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s="26" customFormat="1">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s="26" customFormat="1">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s="26" customFormat="1">
      <c r="A64" s="27" t="s">
        <v>122</v>
      </c>
      <c r="B64" s="27" t="s">
        <v>18</v>
      </c>
      <c r="C64" s="23">
        <v>1105.7485331666876</v>
      </c>
      <c r="D64" s="23">
        <v>1105.748533143191</v>
      </c>
      <c r="E64" s="23">
        <v>665.15720996382356</v>
      </c>
      <c r="F64" s="23">
        <v>454.13593396412716</v>
      </c>
      <c r="G64" s="23">
        <v>454.13593413611625</v>
      </c>
      <c r="H64" s="23">
        <v>454.13593439569428</v>
      </c>
      <c r="I64" s="23">
        <v>455.38016441905648</v>
      </c>
      <c r="J64" s="23">
        <v>454.13593462990997</v>
      </c>
      <c r="K64" s="23">
        <v>454.13593505684867</v>
      </c>
      <c r="L64" s="23">
        <v>610.50380629529172</v>
      </c>
      <c r="M64" s="23">
        <v>455.38016615320959</v>
      </c>
      <c r="N64" s="23">
        <v>1018.201110667842</v>
      </c>
      <c r="O64" s="23">
        <v>1008.374280826123</v>
      </c>
      <c r="P64" s="23">
        <v>631.21241046195848</v>
      </c>
      <c r="Q64" s="23">
        <v>847.77021164641701</v>
      </c>
      <c r="R64" s="23">
        <v>502.05924293430598</v>
      </c>
      <c r="S64" s="23">
        <v>1.4467347E-5</v>
      </c>
      <c r="T64" s="23">
        <v>1.4549448E-5</v>
      </c>
      <c r="U64" s="23">
        <v>1.6266128999999999E-5</v>
      </c>
      <c r="V64" s="23">
        <v>1.6312266E-5</v>
      </c>
      <c r="W64" s="23">
        <v>2.0348900000000001E-5</v>
      </c>
    </row>
    <row r="65" spans="1:23" s="26" customFormat="1">
      <c r="A65" s="27" t="s">
        <v>122</v>
      </c>
      <c r="B65" s="27" t="s">
        <v>28</v>
      </c>
      <c r="C65" s="23">
        <v>933.88531999999998</v>
      </c>
      <c r="D65" s="23">
        <v>739.82374000000004</v>
      </c>
      <c r="E65" s="23">
        <v>709.92840000000001</v>
      </c>
      <c r="F65" s="23">
        <v>1.7871481E-6</v>
      </c>
      <c r="G65" s="23">
        <v>1.8684185999999999E-6</v>
      </c>
      <c r="H65" s="23">
        <v>2.002435E-6</v>
      </c>
      <c r="I65" s="23">
        <v>1.7508944000000001E-6</v>
      </c>
      <c r="J65" s="23">
        <v>2.3502419999999999E-6</v>
      </c>
      <c r="K65" s="23">
        <v>2.2440573999999999E-6</v>
      </c>
      <c r="L65" s="23">
        <v>3.17817799999999E-6</v>
      </c>
      <c r="M65" s="23">
        <v>2.5219029999999998E-6</v>
      </c>
      <c r="N65" s="23">
        <v>4.7711449999999997E-6</v>
      </c>
      <c r="O65" s="23">
        <v>3.2122189999999998E-6</v>
      </c>
      <c r="P65" s="23">
        <v>3.0113049999999998E-6</v>
      </c>
      <c r="Q65" s="23">
        <v>0</v>
      </c>
      <c r="R65" s="23">
        <v>0</v>
      </c>
      <c r="S65" s="23">
        <v>0</v>
      </c>
      <c r="T65" s="23">
        <v>0</v>
      </c>
      <c r="U65" s="23">
        <v>0</v>
      </c>
      <c r="V65" s="23">
        <v>0</v>
      </c>
      <c r="W65" s="23">
        <v>0</v>
      </c>
    </row>
    <row r="66" spans="1:23" s="26" customFormat="1">
      <c r="A66" s="27" t="s">
        <v>122</v>
      </c>
      <c r="B66" s="27" t="s">
        <v>62</v>
      </c>
      <c r="C66" s="23">
        <v>33.542284061845642</v>
      </c>
      <c r="D66" s="23">
        <v>38.870248002164118</v>
      </c>
      <c r="E66" s="23">
        <v>85.63833186120425</v>
      </c>
      <c r="F66" s="23">
        <v>18.858750342482839</v>
      </c>
      <c r="G66" s="23">
        <v>16.452483320627149</v>
      </c>
      <c r="H66" s="23">
        <v>26.005906294929119</v>
      </c>
      <c r="I66" s="23">
        <v>16.932133081726604</v>
      </c>
      <c r="J66" s="23">
        <v>40.683603914571883</v>
      </c>
      <c r="K66" s="23">
        <v>26.306737431030403</v>
      </c>
      <c r="L66" s="23">
        <v>54.742554079050088</v>
      </c>
      <c r="M66" s="23">
        <v>28.654499669625789</v>
      </c>
      <c r="N66" s="23">
        <v>166.12626579763642</v>
      </c>
      <c r="O66" s="23">
        <v>95.73425751720589</v>
      </c>
      <c r="P66" s="23">
        <v>84.721375871192933</v>
      </c>
      <c r="Q66" s="23">
        <v>150.68763456551821</v>
      </c>
      <c r="R66" s="23">
        <v>110.99488433643647</v>
      </c>
      <c r="S66" s="23">
        <v>290.97353289548136</v>
      </c>
      <c r="T66" s="23">
        <v>243.77020363028871</v>
      </c>
      <c r="U66" s="23">
        <v>339.48334071010811</v>
      </c>
      <c r="V66" s="23">
        <v>496.59522953505586</v>
      </c>
      <c r="W66" s="23">
        <v>433.16031737710426</v>
      </c>
    </row>
    <row r="67" spans="1:23" s="26" customFormat="1">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s="26" customFormat="1">
      <c r="A68" s="27" t="s">
        <v>122</v>
      </c>
      <c r="B68" s="27" t="s">
        <v>65</v>
      </c>
      <c r="C68" s="23">
        <v>6220.9472222494524</v>
      </c>
      <c r="D68" s="23">
        <v>6552.2638802069914</v>
      </c>
      <c r="E68" s="23">
        <v>5880.9957888845229</v>
      </c>
      <c r="F68" s="23">
        <v>6421.6241623481819</v>
      </c>
      <c r="G68" s="23">
        <v>6208.7776378321851</v>
      </c>
      <c r="H68" s="23">
        <v>6908.9437702077676</v>
      </c>
      <c r="I68" s="23">
        <v>6919.0719366346912</v>
      </c>
      <c r="J68" s="23">
        <v>6390.3302995448794</v>
      </c>
      <c r="K68" s="23">
        <v>6207.4115857037477</v>
      </c>
      <c r="L68" s="23">
        <v>6028.460228605727</v>
      </c>
      <c r="M68" s="23">
        <v>6369.7477926261345</v>
      </c>
      <c r="N68" s="23">
        <v>7697.7754042673878</v>
      </c>
      <c r="O68" s="23">
        <v>7362.4923278074248</v>
      </c>
      <c r="P68" s="23">
        <v>6990.3581546249634</v>
      </c>
      <c r="Q68" s="23">
        <v>7178.9622183678794</v>
      </c>
      <c r="R68" s="23">
        <v>7557.9414063893319</v>
      </c>
      <c r="S68" s="23">
        <v>8895.4823472609605</v>
      </c>
      <c r="T68" s="23">
        <v>8980.026490836939</v>
      </c>
      <c r="U68" s="23">
        <v>10210.257667334483</v>
      </c>
      <c r="V68" s="23">
        <v>10547.681776943245</v>
      </c>
      <c r="W68" s="23">
        <v>9411.3970279485129</v>
      </c>
    </row>
    <row r="69" spans="1:23" s="26" customFormat="1">
      <c r="A69" s="27" t="s">
        <v>122</v>
      </c>
      <c r="B69" s="27" t="s">
        <v>64</v>
      </c>
      <c r="C69" s="23">
        <v>885.19975494704681</v>
      </c>
      <c r="D69" s="23">
        <v>888.27894830339574</v>
      </c>
      <c r="E69" s="23">
        <v>902.71247855378488</v>
      </c>
      <c r="F69" s="23">
        <v>860.15268836118184</v>
      </c>
      <c r="G69" s="23">
        <v>839.32292458616678</v>
      </c>
      <c r="H69" s="23">
        <v>859.74120045067343</v>
      </c>
      <c r="I69" s="23">
        <v>886.87053490259166</v>
      </c>
      <c r="J69" s="23">
        <v>836.89080333018126</v>
      </c>
      <c r="K69" s="23">
        <v>863.88828954989265</v>
      </c>
      <c r="L69" s="23">
        <v>885.26616564850076</v>
      </c>
      <c r="M69" s="23">
        <v>889.55794327604178</v>
      </c>
      <c r="N69" s="23">
        <v>1569.1076912252418</v>
      </c>
      <c r="O69" s="23">
        <v>1496.3968620666169</v>
      </c>
      <c r="P69" s="23">
        <v>1453.5073466791284</v>
      </c>
      <c r="Q69" s="23">
        <v>1503.4069503223725</v>
      </c>
      <c r="R69" s="23">
        <v>1980.3547031095172</v>
      </c>
      <c r="S69" s="23">
        <v>1847.5082134881677</v>
      </c>
      <c r="T69" s="23">
        <v>1925.7655736196316</v>
      </c>
      <c r="U69" s="23">
        <v>1964.6888345454499</v>
      </c>
      <c r="V69" s="23">
        <v>1967.1495782038949</v>
      </c>
      <c r="W69" s="23">
        <v>2000.2785997911078</v>
      </c>
    </row>
    <row r="70" spans="1:23" s="26" customFormat="1">
      <c r="A70" s="27" t="s">
        <v>122</v>
      </c>
      <c r="B70" s="27" t="s">
        <v>32</v>
      </c>
      <c r="C70" s="23">
        <v>106.451163105061</v>
      </c>
      <c r="D70" s="23">
        <v>106.97020360996899</v>
      </c>
      <c r="E70" s="23">
        <v>106.0586795952409</v>
      </c>
      <c r="F70" s="23">
        <v>106.61009705794299</v>
      </c>
      <c r="G70" s="23">
        <v>105.047487953402</v>
      </c>
      <c r="H70" s="23">
        <v>99.158149292239983</v>
      </c>
      <c r="I70" s="23">
        <v>94.135029706308003</v>
      </c>
      <c r="J70" s="23">
        <v>90.996649985408993</v>
      </c>
      <c r="K70" s="23">
        <v>91.752964867055894</v>
      </c>
      <c r="L70" s="23">
        <v>238.43613200000001</v>
      </c>
      <c r="M70" s="23">
        <v>239.33604500000001</v>
      </c>
      <c r="N70" s="23">
        <v>322.40014899999892</v>
      </c>
      <c r="O70" s="23">
        <v>319.74923799999988</v>
      </c>
      <c r="P70" s="23">
        <v>294.41296999999901</v>
      </c>
      <c r="Q70" s="23">
        <v>297.87855000000002</v>
      </c>
      <c r="R70" s="23">
        <v>302.167339999999</v>
      </c>
      <c r="S70" s="23">
        <v>300.94235600000002</v>
      </c>
      <c r="T70" s="23">
        <v>299.79655500000001</v>
      </c>
      <c r="U70" s="23">
        <v>483.45971000000003</v>
      </c>
      <c r="V70" s="23">
        <v>472.21585500000003</v>
      </c>
      <c r="W70" s="23">
        <v>1132.623216</v>
      </c>
    </row>
    <row r="71" spans="1:23" s="26" customFormat="1">
      <c r="A71" s="27" t="s">
        <v>122</v>
      </c>
      <c r="B71" s="27" t="s">
        <v>69</v>
      </c>
      <c r="C71" s="23">
        <v>0</v>
      </c>
      <c r="D71" s="23">
        <v>0</v>
      </c>
      <c r="E71" s="23">
        <v>7.0619769999999999E-6</v>
      </c>
      <c r="F71" s="23">
        <v>6.8968520000000004E-6</v>
      </c>
      <c r="G71" s="23">
        <v>6.9820452999999998E-6</v>
      </c>
      <c r="H71" s="23">
        <v>8.2547129999999997E-6</v>
      </c>
      <c r="I71" s="23">
        <v>8.1929390000000008E-6</v>
      </c>
      <c r="J71" s="23">
        <v>8.4664629999999998E-6</v>
      </c>
      <c r="K71" s="23">
        <v>8.9809019999999995E-6</v>
      </c>
      <c r="L71" s="23">
        <v>1.0524192499999999E-5</v>
      </c>
      <c r="M71" s="23">
        <v>1.1226201E-5</v>
      </c>
      <c r="N71" s="23">
        <v>2.0409127000000001E-5</v>
      </c>
      <c r="O71" s="23">
        <v>1.9706318000000001E-5</v>
      </c>
      <c r="P71" s="23">
        <v>2.0022938999999899E-5</v>
      </c>
      <c r="Q71" s="23">
        <v>2.0467136000000001E-5</v>
      </c>
      <c r="R71" s="23">
        <v>2.7159722E-5</v>
      </c>
      <c r="S71" s="23">
        <v>2.7360744000000001E-5</v>
      </c>
      <c r="T71" s="23">
        <v>2.7510722999999899E-5</v>
      </c>
      <c r="U71" s="23">
        <v>3.0501355999999999E-5</v>
      </c>
      <c r="V71" s="23">
        <v>3.0564587999999901E-5</v>
      </c>
      <c r="W71" s="23">
        <v>3.9109872999999901E-5</v>
      </c>
    </row>
    <row r="72" spans="1:23" s="26" customFormat="1">
      <c r="A72" s="27" t="s">
        <v>122</v>
      </c>
      <c r="B72" s="27" t="s">
        <v>52</v>
      </c>
      <c r="C72" s="23">
        <v>14.803480400000002</v>
      </c>
      <c r="D72" s="23">
        <v>28.733408099999988</v>
      </c>
      <c r="E72" s="23">
        <v>47.981736500000004</v>
      </c>
      <c r="F72" s="23">
        <v>70.572351999999995</v>
      </c>
      <c r="G72" s="23">
        <v>100.78032</v>
      </c>
      <c r="H72" s="23">
        <v>122.824321</v>
      </c>
      <c r="I72" s="23">
        <v>138.96923099999998</v>
      </c>
      <c r="J72" s="23">
        <v>166.46656300000001</v>
      </c>
      <c r="K72" s="23">
        <v>202.68473</v>
      </c>
      <c r="L72" s="23">
        <v>225.25631999999999</v>
      </c>
      <c r="M72" s="23">
        <v>253.649055</v>
      </c>
      <c r="N72" s="23">
        <v>274.41074700000001</v>
      </c>
      <c r="O72" s="23">
        <v>305.28350999999998</v>
      </c>
      <c r="P72" s="23">
        <v>331.48033000000004</v>
      </c>
      <c r="Q72" s="23">
        <v>361.12294999999995</v>
      </c>
      <c r="R72" s="23">
        <v>369.97147999999999</v>
      </c>
      <c r="S72" s="23">
        <v>380.28219999999999</v>
      </c>
      <c r="T72" s="23">
        <v>387.69117600000004</v>
      </c>
      <c r="U72" s="23">
        <v>397.65058999999997</v>
      </c>
      <c r="V72" s="23">
        <v>410.01629500000001</v>
      </c>
      <c r="W72" s="23">
        <v>424.02336999999898</v>
      </c>
    </row>
    <row r="73" spans="1:23" s="26" customFormat="1">
      <c r="A73" s="29" t="s">
        <v>118</v>
      </c>
      <c r="B73" s="29"/>
      <c r="C73" s="28">
        <v>9179.3231144250331</v>
      </c>
      <c r="D73" s="28">
        <v>9324.9853496557425</v>
      </c>
      <c r="E73" s="28">
        <v>8244.4322092633356</v>
      </c>
      <c r="F73" s="28">
        <v>7754.7715368031222</v>
      </c>
      <c r="G73" s="28">
        <v>7518.688981743514</v>
      </c>
      <c r="H73" s="28">
        <v>8248.8268133514994</v>
      </c>
      <c r="I73" s="28">
        <v>8278.2547707889607</v>
      </c>
      <c r="J73" s="28">
        <v>7722.0406437697848</v>
      </c>
      <c r="K73" s="28">
        <v>7551.7425499855772</v>
      </c>
      <c r="L73" s="28">
        <v>7578.9727578067477</v>
      </c>
      <c r="M73" s="28">
        <v>7743.3404042469147</v>
      </c>
      <c r="N73" s="28">
        <v>10451.210476729253</v>
      </c>
      <c r="O73" s="28">
        <v>9962.9977314295884</v>
      </c>
      <c r="P73" s="28">
        <v>9159.7992906485488</v>
      </c>
      <c r="Q73" s="28">
        <v>9680.8270149021864</v>
      </c>
      <c r="R73" s="28">
        <v>10151.350236769591</v>
      </c>
      <c r="S73" s="28">
        <v>11033.964108111955</v>
      </c>
      <c r="T73" s="28">
        <v>11149.562282636307</v>
      </c>
      <c r="U73" s="28">
        <v>12514.429858856171</v>
      </c>
      <c r="V73" s="28">
        <v>13011.426600994462</v>
      </c>
      <c r="W73" s="28">
        <v>11844.835965465623</v>
      </c>
    </row>
    <row r="74" spans="1:23" s="26" customFormat="1"/>
    <row r="75" spans="1:23" s="26" customFormat="1">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s="26" customFormat="1">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s="26" customFormat="1">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s="26" customFormat="1">
      <c r="A78" s="27" t="s">
        <v>123</v>
      </c>
      <c r="B78" s="27" t="s">
        <v>18</v>
      </c>
      <c r="C78" s="23">
        <v>4.5338515999999997E-6</v>
      </c>
      <c r="D78" s="23">
        <v>4.3232236000000004E-6</v>
      </c>
      <c r="E78" s="23">
        <v>4.6941213000000003E-6</v>
      </c>
      <c r="F78" s="23">
        <v>4.7877973000000001E-6</v>
      </c>
      <c r="G78" s="23">
        <v>4.6652486999999897E-6</v>
      </c>
      <c r="H78" s="23">
        <v>4.7545392999999998E-6</v>
      </c>
      <c r="I78" s="23">
        <v>5.1258976999999899E-6</v>
      </c>
      <c r="J78" s="23">
        <v>5.2569685999999901E-6</v>
      </c>
      <c r="K78" s="23">
        <v>5.5857376999999997E-6</v>
      </c>
      <c r="L78" s="23">
        <v>5.7203951999999897E-6</v>
      </c>
      <c r="M78" s="23">
        <v>6.4684071999999996E-6</v>
      </c>
      <c r="N78" s="23">
        <v>8.575909E-6</v>
      </c>
      <c r="O78" s="23">
        <v>8.8435166999999993E-6</v>
      </c>
      <c r="P78" s="23">
        <v>1.0260132299999999E-5</v>
      </c>
      <c r="Q78" s="23">
        <v>1.2420573E-5</v>
      </c>
      <c r="R78" s="23">
        <v>1.1869000000000001E-5</v>
      </c>
      <c r="S78" s="23">
        <v>1.400896159999999E-5</v>
      </c>
      <c r="T78" s="23">
        <v>1.3765703400000001E-5</v>
      </c>
      <c r="U78" s="23">
        <v>1.5769615999999999E-5</v>
      </c>
      <c r="V78" s="23">
        <v>1.6121242399999999E-5</v>
      </c>
      <c r="W78" s="23">
        <v>1.64854687E-5</v>
      </c>
    </row>
    <row r="79" spans="1:23" s="26" customFormat="1">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s="26" customFormat="1">
      <c r="A80" s="27" t="s">
        <v>123</v>
      </c>
      <c r="B80" s="27" t="s">
        <v>62</v>
      </c>
      <c r="C80" s="23">
        <v>2.3103681999999989E-6</v>
      </c>
      <c r="D80" s="23">
        <v>2.1777506599999999E-6</v>
      </c>
      <c r="E80" s="23">
        <v>2.3539933499999988E-6</v>
      </c>
      <c r="F80" s="23">
        <v>2.5288556599999989E-6</v>
      </c>
      <c r="G80" s="23">
        <v>2.4140109000000002E-6</v>
      </c>
      <c r="H80" s="23">
        <v>2.5046828000000002E-6</v>
      </c>
      <c r="I80" s="23">
        <v>2.6652505000000001E-6</v>
      </c>
      <c r="J80" s="23">
        <v>2.6942112899999988E-6</v>
      </c>
      <c r="K80" s="23">
        <v>2.8057360999999989E-6</v>
      </c>
      <c r="L80" s="23">
        <v>2.9355090999999988E-6</v>
      </c>
      <c r="M80" s="23">
        <v>3.2140185999999998E-6</v>
      </c>
      <c r="N80" s="23">
        <v>0.33616328047979999</v>
      </c>
      <c r="O80" s="23">
        <v>4.1136345000000001E-6</v>
      </c>
      <c r="P80" s="23">
        <v>0.33245412055020002</v>
      </c>
      <c r="Q80" s="23">
        <v>0.79526184343520001</v>
      </c>
      <c r="R80" s="23">
        <v>0.62340181459909993</v>
      </c>
      <c r="S80" s="23">
        <v>1.4819001354749999</v>
      </c>
      <c r="T80" s="23">
        <v>7.29034479999999E-6</v>
      </c>
      <c r="U80" s="23">
        <v>0.17226710980650001</v>
      </c>
      <c r="V80" s="23">
        <v>4.5726412999999894E-6</v>
      </c>
      <c r="W80" s="23">
        <v>0.34452460627600001</v>
      </c>
    </row>
    <row r="81" spans="1:23" s="26" customFormat="1">
      <c r="A81" s="27" t="s">
        <v>123</v>
      </c>
      <c r="B81" s="27" t="s">
        <v>61</v>
      </c>
      <c r="C81" s="23">
        <v>7646.9881699999978</v>
      </c>
      <c r="D81" s="23">
        <v>8419.6279099999992</v>
      </c>
      <c r="E81" s="23">
        <v>8259.2068899999977</v>
      </c>
      <c r="F81" s="23">
        <v>9014.8421099999978</v>
      </c>
      <c r="G81" s="23">
        <v>8933.9225799999986</v>
      </c>
      <c r="H81" s="23">
        <v>7838.1585199999972</v>
      </c>
      <c r="I81" s="23">
        <v>7954.6802499999985</v>
      </c>
      <c r="J81" s="23">
        <v>8211.2726699999948</v>
      </c>
      <c r="K81" s="23">
        <v>7501.58205</v>
      </c>
      <c r="L81" s="23">
        <v>8173.3939799999998</v>
      </c>
      <c r="M81" s="23">
        <v>9705.1633099999999</v>
      </c>
      <c r="N81" s="23">
        <v>10108.379709999999</v>
      </c>
      <c r="O81" s="23">
        <v>10221.778539999999</v>
      </c>
      <c r="P81" s="23">
        <v>10014.452290000001</v>
      </c>
      <c r="Q81" s="23">
        <v>10607.093529999998</v>
      </c>
      <c r="R81" s="23">
        <v>9027.0779699999985</v>
      </c>
      <c r="S81" s="23">
        <v>10335.613599999999</v>
      </c>
      <c r="T81" s="23">
        <v>9722.9351799999968</v>
      </c>
      <c r="U81" s="23">
        <v>8765.8173400000014</v>
      </c>
      <c r="V81" s="23">
        <v>9243.5152299999954</v>
      </c>
      <c r="W81" s="23">
        <v>8735.3444400000008</v>
      </c>
    </row>
    <row r="82" spans="1:23" s="26" customFormat="1">
      <c r="A82" s="27" t="s">
        <v>123</v>
      </c>
      <c r="B82" s="27" t="s">
        <v>65</v>
      </c>
      <c r="C82" s="23">
        <v>1780.8944062519995</v>
      </c>
      <c r="D82" s="23">
        <v>2021.9174765982518</v>
      </c>
      <c r="E82" s="23">
        <v>2460.4160358011377</v>
      </c>
      <c r="F82" s="23">
        <v>2971.2767499720899</v>
      </c>
      <c r="G82" s="23">
        <v>3771.3055250477396</v>
      </c>
      <c r="H82" s="23">
        <v>4372.0014662234325</v>
      </c>
      <c r="I82" s="23">
        <v>5041.1467816361082</v>
      </c>
      <c r="J82" s="23">
        <v>5286.2404617030697</v>
      </c>
      <c r="K82" s="23">
        <v>5711.0583817808756</v>
      </c>
      <c r="L82" s="23">
        <v>6169.575057802771</v>
      </c>
      <c r="M82" s="23">
        <v>7270.6070786243217</v>
      </c>
      <c r="N82" s="23">
        <v>7259.9594387793213</v>
      </c>
      <c r="O82" s="23">
        <v>7700.3394584371254</v>
      </c>
      <c r="P82" s="23">
        <v>8592.4131861168917</v>
      </c>
      <c r="Q82" s="23">
        <v>9207.5365992035804</v>
      </c>
      <c r="R82" s="23">
        <v>9895.2056758410617</v>
      </c>
      <c r="S82" s="23">
        <v>10308.029711315177</v>
      </c>
      <c r="T82" s="23">
        <v>10596.41194143057</v>
      </c>
      <c r="U82" s="23">
        <v>10955.05163388901</v>
      </c>
      <c r="V82" s="23">
        <v>11959.397182539749</v>
      </c>
      <c r="W82" s="23">
        <v>11279.64098974728</v>
      </c>
    </row>
    <row r="83" spans="1:23" s="26" customFormat="1">
      <c r="A83" s="27" t="s">
        <v>123</v>
      </c>
      <c r="B83" s="27" t="s">
        <v>64</v>
      </c>
      <c r="C83" s="23">
        <v>5.3044089999999996E-7</v>
      </c>
      <c r="D83" s="23">
        <v>9.3362553000000001E-7</v>
      </c>
      <c r="E83" s="23">
        <v>1.4153304E-6</v>
      </c>
      <c r="F83" s="23">
        <v>1.4100490999999899E-6</v>
      </c>
      <c r="G83" s="23">
        <v>3.7849477000000002E-6</v>
      </c>
      <c r="H83" s="23">
        <v>5.4693714000000001E-6</v>
      </c>
      <c r="I83" s="23">
        <v>5.4266625E-6</v>
      </c>
      <c r="J83" s="23">
        <v>5.3706219999999899E-6</v>
      </c>
      <c r="K83" s="23">
        <v>5.814433E-6</v>
      </c>
      <c r="L83" s="23">
        <v>5.6504150000000003E-6</v>
      </c>
      <c r="M83" s="23">
        <v>5.5281292999999996E-6</v>
      </c>
      <c r="N83" s="23">
        <v>5.5204777999999999E-6</v>
      </c>
      <c r="O83" s="23">
        <v>5.6935736999999999E-6</v>
      </c>
      <c r="P83" s="23">
        <v>1.2629562E-5</v>
      </c>
      <c r="Q83" s="23">
        <v>2.00308279999999E-5</v>
      </c>
      <c r="R83" s="23">
        <v>2.074589E-5</v>
      </c>
      <c r="S83" s="23">
        <v>2.085399E-5</v>
      </c>
      <c r="T83" s="23">
        <v>2.225689E-5</v>
      </c>
      <c r="U83" s="23">
        <v>3.1203349999999997E-5</v>
      </c>
      <c r="V83" s="23">
        <v>33.667629999999903</v>
      </c>
      <c r="W83" s="23">
        <v>34.061579999999999</v>
      </c>
    </row>
    <row r="84" spans="1:23" s="26" customFormat="1">
      <c r="A84" s="27" t="s">
        <v>123</v>
      </c>
      <c r="B84" s="27" t="s">
        <v>32</v>
      </c>
      <c r="C84" s="23">
        <v>7.59005159999999E-6</v>
      </c>
      <c r="D84" s="23">
        <v>7.9506339999999994E-6</v>
      </c>
      <c r="E84" s="23">
        <v>7.8436839999999902E-6</v>
      </c>
      <c r="F84" s="23">
        <v>7.9160819999999994E-6</v>
      </c>
      <c r="G84" s="23">
        <v>8.1804179999999997E-6</v>
      </c>
      <c r="H84" s="23">
        <v>1.0970441E-5</v>
      </c>
      <c r="I84" s="23">
        <v>1.3985305E-5</v>
      </c>
      <c r="J84" s="23">
        <v>1.5455327000000001E-5</v>
      </c>
      <c r="K84" s="23">
        <v>1.5266032E-5</v>
      </c>
      <c r="L84" s="23">
        <v>2.9454337000000001E-5</v>
      </c>
      <c r="M84" s="23">
        <v>3.0017159999999998E-5</v>
      </c>
      <c r="N84" s="23">
        <v>2.81976299999999E-5</v>
      </c>
      <c r="O84" s="23">
        <v>2.8170027E-5</v>
      </c>
      <c r="P84" s="23">
        <v>3.1460849999999999E-5</v>
      </c>
      <c r="Q84" s="23">
        <v>3.5235499999999998E-5</v>
      </c>
      <c r="R84" s="23">
        <v>3.6234635999999999E-5</v>
      </c>
      <c r="S84" s="23">
        <v>3.9441669999999997E-5</v>
      </c>
      <c r="T84" s="23">
        <v>3.8688685999999901E-5</v>
      </c>
      <c r="U84" s="23">
        <v>5.5773082E-5</v>
      </c>
      <c r="V84" s="23">
        <v>6.2817540000000002E-5</v>
      </c>
      <c r="W84" s="23">
        <v>6.7928990000000006E-5</v>
      </c>
    </row>
    <row r="85" spans="1:23" s="26" customFormat="1">
      <c r="A85" s="27" t="s">
        <v>123</v>
      </c>
      <c r="B85" s="27" t="s">
        <v>69</v>
      </c>
      <c r="C85" s="23">
        <v>0</v>
      </c>
      <c r="D85" s="23">
        <v>0</v>
      </c>
      <c r="E85" s="23">
        <v>2.0155135999999998E-5</v>
      </c>
      <c r="F85" s="23">
        <v>2.1419044E-5</v>
      </c>
      <c r="G85" s="23">
        <v>2.4515784999999999E-5</v>
      </c>
      <c r="H85" s="23">
        <v>2.5792559000000002E-5</v>
      </c>
      <c r="I85" s="23">
        <v>2.6016095999999999E-5</v>
      </c>
      <c r="J85" s="23">
        <v>2.7853333999999999E-5</v>
      </c>
      <c r="K85" s="23">
        <v>2.8709196999999801E-5</v>
      </c>
      <c r="L85" s="23">
        <v>3.0950175999999995E-5</v>
      </c>
      <c r="M85" s="23">
        <v>3.5899438999999997E-5</v>
      </c>
      <c r="N85" s="23">
        <v>6.3793817999999907E-5</v>
      </c>
      <c r="O85" s="23">
        <v>6.4848675E-5</v>
      </c>
      <c r="P85" s="23">
        <v>1.1909126699999999E-4</v>
      </c>
      <c r="Q85" s="23">
        <v>363.94160814069897</v>
      </c>
      <c r="R85" s="23">
        <v>362.75817703140001</v>
      </c>
      <c r="S85" s="23">
        <v>752.78281810099998</v>
      </c>
      <c r="T85" s="23">
        <v>749.83933654409998</v>
      </c>
      <c r="U85" s="23">
        <v>1337.99386</v>
      </c>
      <c r="V85" s="23">
        <v>1488.0196000000001</v>
      </c>
      <c r="W85" s="23">
        <v>1738.91742</v>
      </c>
    </row>
    <row r="86" spans="1:23" s="26" customFormat="1">
      <c r="A86" s="27" t="s">
        <v>123</v>
      </c>
      <c r="B86" s="27" t="s">
        <v>52</v>
      </c>
      <c r="C86" s="23">
        <v>0.30577240699999997</v>
      </c>
      <c r="D86" s="23">
        <v>1.067887985</v>
      </c>
      <c r="E86" s="23">
        <v>0.90827387999999998</v>
      </c>
      <c r="F86" s="23">
        <v>1.7484720199999901</v>
      </c>
      <c r="G86" s="23">
        <v>3.50264696999999</v>
      </c>
      <c r="H86" s="23">
        <v>5.2860052700000004</v>
      </c>
      <c r="I86" s="23">
        <v>5.5643848799999995</v>
      </c>
      <c r="J86" s="23">
        <v>6.6201809999999899</v>
      </c>
      <c r="K86" s="23">
        <v>8.6674657999999987</v>
      </c>
      <c r="L86" s="23">
        <v>9.4905790999999997</v>
      </c>
      <c r="M86" s="23">
        <v>21.040132699999997</v>
      </c>
      <c r="N86" s="23">
        <v>27.965416899999997</v>
      </c>
      <c r="O86" s="23">
        <v>30.483518699999998</v>
      </c>
      <c r="P86" s="23">
        <v>41.377002300000001</v>
      </c>
      <c r="Q86" s="23">
        <v>43.276331399999997</v>
      </c>
      <c r="R86" s="23">
        <v>44.319799199999999</v>
      </c>
      <c r="S86" s="23">
        <v>40.003476400000004</v>
      </c>
      <c r="T86" s="23">
        <v>44.087795299999989</v>
      </c>
      <c r="U86" s="23">
        <v>45.758567000000006</v>
      </c>
      <c r="V86" s="23">
        <v>42.238793399999999</v>
      </c>
      <c r="W86" s="23">
        <v>47.620399400000004</v>
      </c>
    </row>
    <row r="87" spans="1:23" s="26" customFormat="1">
      <c r="A87" s="29" t="s">
        <v>118</v>
      </c>
      <c r="B87" s="29"/>
      <c r="C87" s="28">
        <v>9427.8825836266569</v>
      </c>
      <c r="D87" s="28">
        <v>10441.54539403285</v>
      </c>
      <c r="E87" s="28">
        <v>10719.62293426458</v>
      </c>
      <c r="F87" s="28">
        <v>11986.118868698792</v>
      </c>
      <c r="G87" s="28">
        <v>12705.228115911945</v>
      </c>
      <c r="H87" s="28">
        <v>12210.159998952024</v>
      </c>
      <c r="I87" s="28">
        <v>12995.827044853917</v>
      </c>
      <c r="J87" s="28">
        <v>13497.513145024866</v>
      </c>
      <c r="K87" s="28">
        <v>13212.640445986781</v>
      </c>
      <c r="L87" s="28">
        <v>14342.969052109089</v>
      </c>
      <c r="M87" s="28">
        <v>16975.770403834878</v>
      </c>
      <c r="N87" s="28">
        <v>17368.675326156186</v>
      </c>
      <c r="O87" s="28">
        <v>17922.118017087851</v>
      </c>
      <c r="P87" s="28">
        <v>18607.197953127139</v>
      </c>
      <c r="Q87" s="28">
        <v>19815.425423498415</v>
      </c>
      <c r="R87" s="28">
        <v>18922.90708027055</v>
      </c>
      <c r="S87" s="28">
        <v>20645.125246313601</v>
      </c>
      <c r="T87" s="28">
        <v>20319.347164743504</v>
      </c>
      <c r="U87" s="28">
        <v>19721.041287971784</v>
      </c>
      <c r="V87" s="28">
        <v>21236.580063233629</v>
      </c>
      <c r="W87" s="28">
        <v>20049.391550839027</v>
      </c>
    </row>
    <row r="88" spans="1:23" s="26" customFormat="1">
      <c r="A88" s="7"/>
      <c r="B88" s="7"/>
      <c r="C88" s="7"/>
      <c r="D88" s="7"/>
      <c r="E88" s="7"/>
      <c r="F88" s="7"/>
      <c r="G88" s="7"/>
      <c r="H88" s="7"/>
      <c r="I88" s="7"/>
      <c r="J88" s="7"/>
      <c r="K88" s="7"/>
      <c r="L88" s="7"/>
      <c r="M88" s="7"/>
      <c r="N88" s="7"/>
      <c r="O88" s="7"/>
      <c r="P88" s="7"/>
      <c r="Q88" s="7"/>
      <c r="R88" s="7"/>
      <c r="S88" s="7"/>
      <c r="T88" s="7"/>
      <c r="U88" s="7"/>
      <c r="V88" s="7"/>
      <c r="W88" s="7"/>
    </row>
    <row r="89" spans="1:23" s="26" customFormat="1">
      <c r="A89" s="7"/>
      <c r="B89" s="7"/>
      <c r="C89" s="7"/>
      <c r="D89" s="7"/>
      <c r="E89" s="7"/>
      <c r="F89" s="7"/>
      <c r="G89" s="7"/>
      <c r="H89" s="7"/>
      <c r="I89" s="7"/>
      <c r="J89" s="7"/>
      <c r="K89" s="7"/>
      <c r="L89" s="7"/>
      <c r="M89" s="7"/>
      <c r="N89" s="7"/>
      <c r="O89" s="7"/>
      <c r="P89" s="7"/>
      <c r="Q89" s="7"/>
      <c r="R89" s="7"/>
      <c r="S89" s="7"/>
      <c r="T89" s="7"/>
      <c r="U89" s="7"/>
      <c r="V89" s="7"/>
      <c r="W89" s="7"/>
    </row>
    <row r="90" spans="1:23" s="26" customFormat="1" collapsed="1">
      <c r="A90" s="16" t="s">
        <v>124</v>
      </c>
      <c r="B90" s="7"/>
      <c r="C90" s="7"/>
      <c r="D90" s="7"/>
      <c r="E90" s="7"/>
      <c r="F90" s="7"/>
      <c r="G90" s="7"/>
      <c r="H90" s="7"/>
      <c r="I90" s="7"/>
      <c r="J90" s="7"/>
      <c r="K90" s="7"/>
      <c r="L90" s="7"/>
      <c r="M90" s="7"/>
      <c r="N90" s="7"/>
      <c r="O90" s="7"/>
      <c r="P90" s="7"/>
      <c r="Q90" s="7"/>
      <c r="R90" s="7"/>
      <c r="S90" s="7"/>
      <c r="T90" s="7"/>
      <c r="U90" s="7"/>
      <c r="V90" s="7"/>
      <c r="W90" s="7"/>
    </row>
    <row r="91" spans="1:23" s="26" customFormat="1">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s="26" customFormat="1">
      <c r="A92" s="27" t="s">
        <v>36</v>
      </c>
      <c r="B92" s="27" t="s">
        <v>66</v>
      </c>
      <c r="C92" s="23">
        <v>217.52615340834751</v>
      </c>
      <c r="D92" s="23">
        <v>219.5183329951534</v>
      </c>
      <c r="E92" s="23">
        <v>214.82985988698186</v>
      </c>
      <c r="F92" s="23">
        <v>223.34928561724792</v>
      </c>
      <c r="G92" s="23">
        <v>223.72939807674837</v>
      </c>
      <c r="H92" s="23">
        <v>213.19787804759088</v>
      </c>
      <c r="I92" s="23">
        <v>202.83614316557097</v>
      </c>
      <c r="J92" s="23">
        <v>195.998704275199</v>
      </c>
      <c r="K92" s="23">
        <v>200.62766762023182</v>
      </c>
      <c r="L92" s="23">
        <v>376.84117764507999</v>
      </c>
      <c r="M92" s="23">
        <v>378.29246350903679</v>
      </c>
      <c r="N92" s="23">
        <v>480.90753609026592</v>
      </c>
      <c r="O92" s="23">
        <v>441.53117881981399</v>
      </c>
      <c r="P92" s="23">
        <v>409.40824718683689</v>
      </c>
      <c r="Q92" s="23">
        <v>1232.6873461190301</v>
      </c>
      <c r="R92" s="23">
        <v>1232.2197773421879</v>
      </c>
      <c r="S92" s="23">
        <v>1212.018167838215</v>
      </c>
      <c r="T92" s="23">
        <v>1217.7136699828809</v>
      </c>
      <c r="U92" s="23">
        <v>1705.4139402260403</v>
      </c>
      <c r="V92" s="23">
        <v>1690.2492342315402</v>
      </c>
      <c r="W92" s="23">
        <v>3336.0237512171498</v>
      </c>
    </row>
    <row r="93" spans="1:23" s="26" customFormat="1">
      <c r="A93" s="27" t="s">
        <v>36</v>
      </c>
      <c r="B93" s="27" t="s">
        <v>68</v>
      </c>
      <c r="C93" s="23">
        <v>111.54350599999989</v>
      </c>
      <c r="D93" s="23">
        <v>192.73675899999989</v>
      </c>
      <c r="E93" s="23">
        <v>104.25364901641801</v>
      </c>
      <c r="F93" s="23">
        <v>2407.3296805349228</v>
      </c>
      <c r="G93" s="23">
        <v>5368.2683468400028</v>
      </c>
      <c r="H93" s="23">
        <v>4762.5521729266957</v>
      </c>
      <c r="I93" s="23">
        <v>5285.210253438695</v>
      </c>
      <c r="J93" s="23">
        <v>5760.4733491198886</v>
      </c>
      <c r="K93" s="23">
        <v>8558.2917544858738</v>
      </c>
      <c r="L93" s="23">
        <v>10303.18140906157</v>
      </c>
      <c r="M93" s="23">
        <v>9691.8899184605107</v>
      </c>
      <c r="N93" s="23">
        <v>11897.347426731261</v>
      </c>
      <c r="O93" s="23">
        <v>10957.13285786455</v>
      </c>
      <c r="P93" s="23">
        <v>10782.672538420256</v>
      </c>
      <c r="Q93" s="23">
        <v>12166.068045709515</v>
      </c>
      <c r="R93" s="23">
        <v>15587.626263753193</v>
      </c>
      <c r="S93" s="23">
        <v>17764.056268353917</v>
      </c>
      <c r="T93" s="23">
        <v>17224.094230065246</v>
      </c>
      <c r="U93" s="23">
        <v>19770.911868058753</v>
      </c>
      <c r="V93" s="23">
        <v>19863.562608338761</v>
      </c>
      <c r="W93" s="23">
        <v>20695.488098752041</v>
      </c>
    </row>
    <row r="94" spans="1:23" s="26" customFormat="1">
      <c r="A94" s="27" t="s">
        <v>36</v>
      </c>
      <c r="B94" s="27" t="s">
        <v>72</v>
      </c>
      <c r="C94" s="23">
        <v>77.48897635699997</v>
      </c>
      <c r="D94" s="23">
        <v>191.50294753499989</v>
      </c>
      <c r="E94" s="23">
        <v>361.0842576359999</v>
      </c>
      <c r="F94" s="23">
        <v>678.77801595999892</v>
      </c>
      <c r="G94" s="23">
        <v>1092.5756374299988</v>
      </c>
      <c r="H94" s="23">
        <v>1456.1184415</v>
      </c>
      <c r="I94" s="23">
        <v>1753.0830355399999</v>
      </c>
      <c r="J94" s="23">
        <v>2149.5507795999997</v>
      </c>
      <c r="K94" s="23">
        <v>2803.8049925599976</v>
      </c>
      <c r="L94" s="23">
        <v>2907.9815713999997</v>
      </c>
      <c r="M94" s="23">
        <v>3293.6859830999979</v>
      </c>
      <c r="N94" s="23">
        <v>3675.9435817999993</v>
      </c>
      <c r="O94" s="23">
        <v>4148.4830445999996</v>
      </c>
      <c r="P94" s="23">
        <v>4582.3475689999996</v>
      </c>
      <c r="Q94" s="23">
        <v>5115.8749472999989</v>
      </c>
      <c r="R94" s="23">
        <v>5268.2986177000002</v>
      </c>
      <c r="S94" s="23">
        <v>5327.8387307999983</v>
      </c>
      <c r="T94" s="23">
        <v>5568.0104674999993</v>
      </c>
      <c r="U94" s="23">
        <v>5727.1378250000007</v>
      </c>
      <c r="V94" s="23">
        <v>5874.7315440000002</v>
      </c>
      <c r="W94" s="23">
        <v>6199.6846237</v>
      </c>
    </row>
    <row r="95" spans="1:23" s="26" customFormat="1">
      <c r="A95" s="7"/>
      <c r="B95" s="7"/>
      <c r="C95" s="7"/>
      <c r="D95" s="7"/>
      <c r="E95" s="7"/>
      <c r="F95" s="7"/>
      <c r="G95" s="7"/>
      <c r="H95" s="7"/>
      <c r="I95" s="7"/>
      <c r="J95" s="7"/>
      <c r="K95" s="7"/>
      <c r="L95" s="7"/>
      <c r="M95" s="7"/>
      <c r="N95" s="7"/>
      <c r="O95" s="7"/>
      <c r="P95" s="7"/>
      <c r="Q95" s="7"/>
      <c r="R95" s="7"/>
      <c r="S95" s="7"/>
      <c r="T95" s="7"/>
      <c r="U95" s="7"/>
      <c r="V95" s="7"/>
      <c r="W95" s="7"/>
    </row>
    <row r="96" spans="1:23" s="26" customFormat="1">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5" s="26" customFormat="1">
      <c r="A97" s="27" t="s">
        <v>119</v>
      </c>
      <c r="B97" s="27" t="s">
        <v>66</v>
      </c>
      <c r="C97" s="23">
        <v>9.3589949999999993E-6</v>
      </c>
      <c r="D97" s="23">
        <v>9.4702855000000001E-6</v>
      </c>
      <c r="E97" s="23">
        <v>9.4372039999999993E-6</v>
      </c>
      <c r="F97" s="23">
        <v>9.3976460000000005E-6</v>
      </c>
      <c r="G97" s="23">
        <v>9.2126049999999992E-6</v>
      </c>
      <c r="H97" s="23">
        <v>1.1448351999999901E-5</v>
      </c>
      <c r="I97" s="23">
        <v>1.6036965E-5</v>
      </c>
      <c r="J97" s="23">
        <v>1.8131599000000002E-5</v>
      </c>
      <c r="K97" s="23">
        <v>1.8089266E-5</v>
      </c>
      <c r="L97" s="23">
        <v>5.50452639999999E-5</v>
      </c>
      <c r="M97" s="23">
        <v>5.8199916000000002E-5</v>
      </c>
      <c r="N97" s="23">
        <v>1.1223795E-4</v>
      </c>
      <c r="O97" s="23">
        <v>1.0796402E-4</v>
      </c>
      <c r="P97" s="23">
        <v>1.1396861000000001E-4</v>
      </c>
      <c r="Q97" s="23">
        <v>203.23683</v>
      </c>
      <c r="R97" s="23">
        <v>202.18839</v>
      </c>
      <c r="S97" s="23">
        <v>197.23715000000001</v>
      </c>
      <c r="T97" s="23">
        <v>201.61731</v>
      </c>
      <c r="U97" s="23">
        <v>200.47495000000001</v>
      </c>
      <c r="V97" s="23">
        <v>196.53049999999999</v>
      </c>
      <c r="W97" s="23">
        <v>733.66076999999996</v>
      </c>
    </row>
    <row r="98" spans="1:25" s="26" customFormat="1">
      <c r="A98" s="27" t="s">
        <v>119</v>
      </c>
      <c r="B98" s="27" t="s">
        <v>68</v>
      </c>
      <c r="C98" s="23">
        <v>49.111918999999901</v>
      </c>
      <c r="D98" s="23">
        <v>126.86132899999991</v>
      </c>
      <c r="E98" s="23">
        <v>68.758735389864015</v>
      </c>
      <c r="F98" s="23">
        <v>1912.5465678717508</v>
      </c>
      <c r="G98" s="23">
        <v>4926.9516300681562</v>
      </c>
      <c r="H98" s="23">
        <v>4271.6903000332795</v>
      </c>
      <c r="I98" s="23">
        <v>4844.4265500967322</v>
      </c>
      <c r="J98" s="23">
        <v>5208.4888713125438</v>
      </c>
      <c r="K98" s="23">
        <v>7659.109901688932</v>
      </c>
      <c r="L98" s="23">
        <v>9057.1401838801721</v>
      </c>
      <c r="M98" s="23">
        <v>8190.2263555762756</v>
      </c>
      <c r="N98" s="23">
        <v>9109.2152187293395</v>
      </c>
      <c r="O98" s="23">
        <v>8174.9430541904403</v>
      </c>
      <c r="P98" s="23">
        <v>8065.8014652311767</v>
      </c>
      <c r="Q98" s="23">
        <v>9088.6617129738497</v>
      </c>
      <c r="R98" s="23">
        <v>11976.868780000001</v>
      </c>
      <c r="S98" s="23">
        <v>12139.801800000001</v>
      </c>
      <c r="T98" s="23">
        <v>11541.751383999999</v>
      </c>
      <c r="U98" s="23">
        <v>12527.556469999989</v>
      </c>
      <c r="V98" s="23">
        <v>12676.204369999999</v>
      </c>
      <c r="W98" s="23">
        <v>12461.270950000002</v>
      </c>
    </row>
    <row r="99" spans="1:25" s="26" customFormat="1">
      <c r="A99" s="27" t="s">
        <v>119</v>
      </c>
      <c r="B99" s="27" t="s">
        <v>72</v>
      </c>
      <c r="C99" s="23">
        <v>27.048406700000001</v>
      </c>
      <c r="D99" s="23">
        <v>60.116734000000001</v>
      </c>
      <c r="E99" s="23">
        <v>95.583900999999997</v>
      </c>
      <c r="F99" s="23">
        <v>184.418307</v>
      </c>
      <c r="G99" s="23">
        <v>308.05546999999899</v>
      </c>
      <c r="H99" s="23">
        <v>407.74338999999998</v>
      </c>
      <c r="I99" s="23">
        <v>488.835376</v>
      </c>
      <c r="J99" s="23">
        <v>596.11432000000002</v>
      </c>
      <c r="K99" s="23">
        <v>769.02670999999998</v>
      </c>
      <c r="L99" s="23">
        <v>851.03066000000001</v>
      </c>
      <c r="M99" s="23">
        <v>964.39634000000001</v>
      </c>
      <c r="N99" s="23">
        <v>1094.2562</v>
      </c>
      <c r="O99" s="23">
        <v>1252.46946</v>
      </c>
      <c r="P99" s="23">
        <v>1375.92435</v>
      </c>
      <c r="Q99" s="23">
        <v>1550.79962</v>
      </c>
      <c r="R99" s="23">
        <v>1604.00569</v>
      </c>
      <c r="S99" s="23">
        <v>1646.5424799999989</v>
      </c>
      <c r="T99" s="23">
        <v>1724.5578400000002</v>
      </c>
      <c r="U99" s="23">
        <v>1795.4998000000001</v>
      </c>
      <c r="V99" s="23">
        <v>1851.0255999999999</v>
      </c>
      <c r="W99" s="23">
        <v>1947.6996300000001</v>
      </c>
    </row>
    <row r="100" spans="1:25" s="26" customFormat="1">
      <c r="A100" s="7"/>
      <c r="B100" s="7"/>
      <c r="C100" s="7"/>
      <c r="D100" s="7"/>
      <c r="E100" s="7"/>
      <c r="F100" s="7"/>
      <c r="G100" s="7"/>
      <c r="H100" s="7"/>
      <c r="I100" s="7"/>
      <c r="J100" s="7"/>
      <c r="K100" s="7"/>
      <c r="L100" s="7"/>
      <c r="M100" s="7"/>
      <c r="N100" s="7"/>
      <c r="O100" s="7"/>
      <c r="P100" s="7"/>
      <c r="Q100" s="7"/>
      <c r="R100" s="7"/>
      <c r="S100" s="7"/>
      <c r="T100" s="7"/>
      <c r="U100" s="7"/>
      <c r="V100" s="7"/>
      <c r="W100" s="7"/>
    </row>
    <row r="101" spans="1:25" s="26" customFormat="1">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5" s="26" customFormat="1">
      <c r="A102" s="27" t="s">
        <v>120</v>
      </c>
      <c r="B102" s="27" t="s">
        <v>66</v>
      </c>
      <c r="C102" s="23">
        <v>33.787855554792003</v>
      </c>
      <c r="D102" s="23">
        <v>34.095334674485002</v>
      </c>
      <c r="E102" s="23">
        <v>35.249025738755996</v>
      </c>
      <c r="F102" s="23">
        <v>38.375259671085004</v>
      </c>
      <c r="G102" s="23">
        <v>39.833159635534003</v>
      </c>
      <c r="H102" s="23">
        <v>38.817346207250999</v>
      </c>
      <c r="I102" s="23">
        <v>37.386743976296003</v>
      </c>
      <c r="J102" s="23">
        <v>37.322177137125003</v>
      </c>
      <c r="K102" s="23">
        <v>38.408534664533001</v>
      </c>
      <c r="L102" s="23">
        <v>36.509840194509998</v>
      </c>
      <c r="M102" s="23">
        <v>36.509847358999906</v>
      </c>
      <c r="N102" s="23">
        <v>36.509427341639899</v>
      </c>
      <c r="O102" s="23">
        <v>36.210641554959999</v>
      </c>
      <c r="P102" s="23">
        <v>36.210669779340002</v>
      </c>
      <c r="Q102" s="23">
        <v>651.69163000000003</v>
      </c>
      <c r="R102" s="23">
        <v>647.07292599999994</v>
      </c>
      <c r="S102" s="23">
        <v>634.01801399999999</v>
      </c>
      <c r="T102" s="23">
        <v>635.91587000000004</v>
      </c>
      <c r="U102" s="23">
        <v>899.31456400000002</v>
      </c>
      <c r="V102" s="23">
        <v>900.04031000000009</v>
      </c>
      <c r="W102" s="23">
        <v>1196.4238</v>
      </c>
    </row>
    <row r="103" spans="1:25" s="26" customFormat="1">
      <c r="A103" s="27" t="s">
        <v>120</v>
      </c>
      <c r="B103" s="27" t="s">
        <v>68</v>
      </c>
      <c r="C103" s="23">
        <v>62.431587</v>
      </c>
      <c r="D103" s="23">
        <v>65.875429999999994</v>
      </c>
      <c r="E103" s="23">
        <v>35.494867737291997</v>
      </c>
      <c r="F103" s="23">
        <v>494.78306140537802</v>
      </c>
      <c r="G103" s="23">
        <v>441.31666193776499</v>
      </c>
      <c r="H103" s="23">
        <v>490.86181247793701</v>
      </c>
      <c r="I103" s="23">
        <v>440.783642999101</v>
      </c>
      <c r="J103" s="23">
        <v>551.98441491402605</v>
      </c>
      <c r="K103" s="23">
        <v>899.18177825384907</v>
      </c>
      <c r="L103" s="23">
        <v>1051.603523366412</v>
      </c>
      <c r="M103" s="23">
        <v>1070.577623916764</v>
      </c>
      <c r="N103" s="23">
        <v>1124.1227026381698</v>
      </c>
      <c r="O103" s="23">
        <v>1061.155898082885</v>
      </c>
      <c r="P103" s="23">
        <v>1011.80209878314</v>
      </c>
      <c r="Q103" s="23">
        <v>952.19769224171</v>
      </c>
      <c r="R103" s="23">
        <v>1472.0615799999991</v>
      </c>
      <c r="S103" s="23">
        <v>2597.5236399999999</v>
      </c>
      <c r="T103" s="23">
        <v>2646.2774300000001</v>
      </c>
      <c r="U103" s="23">
        <v>2727.719959999989</v>
      </c>
      <c r="V103" s="23">
        <v>2769.9068000000002</v>
      </c>
      <c r="W103" s="23">
        <v>2867.6563999999998</v>
      </c>
    </row>
    <row r="104" spans="1:25">
      <c r="A104" s="27" t="s">
        <v>120</v>
      </c>
      <c r="B104" s="27" t="s">
        <v>72</v>
      </c>
      <c r="C104" s="23">
        <v>14.111904799999991</v>
      </c>
      <c r="D104" s="23">
        <v>40.794799999999995</v>
      </c>
      <c r="E104" s="23">
        <v>81.201322000000005</v>
      </c>
      <c r="F104" s="23">
        <v>155.108927999999</v>
      </c>
      <c r="G104" s="23">
        <v>257.48672799999997</v>
      </c>
      <c r="H104" s="23">
        <v>345.56883999999997</v>
      </c>
      <c r="I104" s="23">
        <v>437.98439999999999</v>
      </c>
      <c r="J104" s="23">
        <v>583.30750999999998</v>
      </c>
      <c r="K104" s="23">
        <v>821.09286499999894</v>
      </c>
      <c r="L104" s="23">
        <v>735.06250999999997</v>
      </c>
      <c r="M104" s="23">
        <v>844.47846999999911</v>
      </c>
      <c r="N104" s="23">
        <v>958.79314499999998</v>
      </c>
      <c r="O104" s="23">
        <v>1100.6734299999989</v>
      </c>
      <c r="P104" s="23">
        <v>1233.9122399999999</v>
      </c>
      <c r="Q104" s="23">
        <v>1358.5256499999998</v>
      </c>
      <c r="R104" s="23">
        <v>1383.6567</v>
      </c>
      <c r="S104" s="23">
        <v>1409.29927</v>
      </c>
      <c r="T104" s="23">
        <v>1458.53107</v>
      </c>
      <c r="U104" s="23">
        <v>1521.2629400000001</v>
      </c>
      <c r="V104" s="23">
        <v>1579.3686400000001</v>
      </c>
      <c r="W104" s="23">
        <v>1638.1135499999998</v>
      </c>
      <c r="X104" s="26"/>
      <c r="Y104" s="26"/>
    </row>
    <row r="106" spans="1:25">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5">
      <c r="A107" s="27" t="s">
        <v>121</v>
      </c>
      <c r="B107" s="27" t="s">
        <v>66</v>
      </c>
      <c r="C107" s="23">
        <v>49.978210898056503</v>
      </c>
      <c r="D107" s="23">
        <v>50.376995645188906</v>
      </c>
      <c r="E107" s="23">
        <v>46.315078548559995</v>
      </c>
      <c r="F107" s="23">
        <v>50.697668327039004</v>
      </c>
      <c r="G107" s="23">
        <v>51.588004395188001</v>
      </c>
      <c r="H107" s="23">
        <v>49.489967907274007</v>
      </c>
      <c r="I107" s="23">
        <v>46.569393835729997</v>
      </c>
      <c r="J107" s="23">
        <v>44.38151574774399</v>
      </c>
      <c r="K107" s="23">
        <v>46.349319627042902</v>
      </c>
      <c r="L107" s="23">
        <v>44.109814030966</v>
      </c>
      <c r="M107" s="23">
        <v>44.140941886352898</v>
      </c>
      <c r="N107" s="23">
        <v>44.209053694869993</v>
      </c>
      <c r="O107" s="23">
        <v>8.4292245244099995</v>
      </c>
      <c r="P107" s="23">
        <v>8.0801105930079995</v>
      </c>
      <c r="Q107" s="23">
        <v>8.3544576434399911</v>
      </c>
      <c r="R107" s="23">
        <v>8.229760573090001</v>
      </c>
      <c r="S107" s="23">
        <v>7.5565851751769895</v>
      </c>
      <c r="T107" s="23">
        <v>7.8307821696859898</v>
      </c>
      <c r="U107" s="23">
        <v>7.6812234157399901</v>
      </c>
      <c r="V107" s="23">
        <v>7.4069666039199902</v>
      </c>
      <c r="W107" s="23">
        <v>7.8060874267899898</v>
      </c>
    </row>
    <row r="108" spans="1:25">
      <c r="A108" s="27" t="s">
        <v>121</v>
      </c>
      <c r="B108" s="27" t="s">
        <v>68</v>
      </c>
      <c r="C108" s="23">
        <v>0</v>
      </c>
      <c r="D108" s="23">
        <v>0</v>
      </c>
      <c r="E108" s="23">
        <v>1.1793146E-5</v>
      </c>
      <c r="F108" s="23">
        <v>1.5812528000000001E-5</v>
      </c>
      <c r="G108" s="23">
        <v>1.5491943000000001E-5</v>
      </c>
      <c r="H108" s="23">
        <v>1.7905914999999998E-5</v>
      </c>
      <c r="I108" s="23">
        <v>1.7499595000000001E-5</v>
      </c>
      <c r="J108" s="23">
        <v>1.7585628E-5</v>
      </c>
      <c r="K108" s="23">
        <v>2.7323541999999998E-5</v>
      </c>
      <c r="L108" s="23">
        <v>194.43764999999999</v>
      </c>
      <c r="M108" s="23">
        <v>431.08587999999997</v>
      </c>
      <c r="N108" s="23">
        <v>1664.0093999999999</v>
      </c>
      <c r="O108" s="23">
        <v>1721.0337999999999</v>
      </c>
      <c r="P108" s="23">
        <v>1705.0688</v>
      </c>
      <c r="Q108" s="23">
        <v>1670.2816</v>
      </c>
      <c r="R108" s="23">
        <v>1681.0642</v>
      </c>
      <c r="S108" s="23">
        <v>2089.9362999999998</v>
      </c>
      <c r="T108" s="23">
        <v>2095.8982000000001</v>
      </c>
      <c r="U108" s="23">
        <v>2846.0111999999999</v>
      </c>
      <c r="V108" s="23">
        <v>2542.4758000000002</v>
      </c>
      <c r="W108" s="23">
        <v>3207.8652000000002</v>
      </c>
    </row>
    <row r="109" spans="1:25">
      <c r="A109" s="27" t="s">
        <v>121</v>
      </c>
      <c r="B109" s="27" t="s">
        <v>72</v>
      </c>
      <c r="C109" s="23">
        <v>18.193971399999988</v>
      </c>
      <c r="D109" s="23">
        <v>54.750869999999999</v>
      </c>
      <c r="E109" s="23">
        <v>125.6814709999999</v>
      </c>
      <c r="F109" s="23">
        <v>252.39116299999998</v>
      </c>
      <c r="G109" s="23">
        <v>401.93592699999988</v>
      </c>
      <c r="H109" s="23">
        <v>549.04384000000005</v>
      </c>
      <c r="I109" s="23">
        <v>652.35834999999997</v>
      </c>
      <c r="J109" s="23">
        <v>762.81393000000003</v>
      </c>
      <c r="K109" s="23">
        <v>959.35545999999999</v>
      </c>
      <c r="L109" s="23">
        <v>1040.7934299999999</v>
      </c>
      <c r="M109" s="23">
        <v>1155.117219999999</v>
      </c>
      <c r="N109" s="23">
        <v>1259.876639999999</v>
      </c>
      <c r="O109" s="23">
        <v>1392.4359399999998</v>
      </c>
      <c r="P109" s="23">
        <v>1524.8692299999989</v>
      </c>
      <c r="Q109" s="23">
        <v>1721.29882</v>
      </c>
      <c r="R109" s="23">
        <v>1783.2417700000001</v>
      </c>
      <c r="S109" s="23">
        <v>1767.7007699999999</v>
      </c>
      <c r="T109" s="23">
        <v>1865.70696</v>
      </c>
      <c r="U109" s="23">
        <v>1879.1559299999999</v>
      </c>
      <c r="V109" s="23">
        <v>1899.9979500000002</v>
      </c>
      <c r="W109" s="23">
        <v>2049.3126000000002</v>
      </c>
    </row>
    <row r="111" spans="1:25">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5">
      <c r="A112" s="27" t="s">
        <v>122</v>
      </c>
      <c r="B112" s="27" t="s">
        <v>66</v>
      </c>
      <c r="C112" s="23">
        <v>133.76006822405802</v>
      </c>
      <c r="D112" s="23">
        <v>135.04598338652602</v>
      </c>
      <c r="E112" s="23">
        <v>133.26573647913889</v>
      </c>
      <c r="F112" s="23">
        <v>134.2763384463079</v>
      </c>
      <c r="G112" s="23">
        <v>132.30821473555088</v>
      </c>
      <c r="H112" s="23">
        <v>124.89053894226188</v>
      </c>
      <c r="I112" s="23">
        <v>118.87997204428999</v>
      </c>
      <c r="J112" s="23">
        <v>114.294974185432</v>
      </c>
      <c r="K112" s="23">
        <v>115.86977638241991</v>
      </c>
      <c r="L112" s="23">
        <v>296.22143199999999</v>
      </c>
      <c r="M112" s="23">
        <v>297.64157899999998</v>
      </c>
      <c r="N112" s="23">
        <v>400.18890800000003</v>
      </c>
      <c r="O112" s="23">
        <v>396.89116999999897</v>
      </c>
      <c r="P112" s="23">
        <v>365.11731399999888</v>
      </c>
      <c r="Q112" s="23">
        <v>369.40438499999999</v>
      </c>
      <c r="R112" s="23">
        <v>374.728656</v>
      </c>
      <c r="S112" s="23">
        <v>373.20636999999999</v>
      </c>
      <c r="T112" s="23">
        <v>372.34965999999997</v>
      </c>
      <c r="U112" s="23">
        <v>597.94313399999999</v>
      </c>
      <c r="V112" s="23">
        <v>586.27138000000002</v>
      </c>
      <c r="W112" s="23">
        <v>1398.13301</v>
      </c>
    </row>
    <row r="113" spans="1:23">
      <c r="A113" s="27" t="s">
        <v>122</v>
      </c>
      <c r="B113" s="27" t="s">
        <v>68</v>
      </c>
      <c r="C113" s="23">
        <v>0</v>
      </c>
      <c r="D113" s="23">
        <v>0</v>
      </c>
      <c r="E113" s="23">
        <v>8.8317039999999998E-6</v>
      </c>
      <c r="F113" s="23">
        <v>8.6338899999999998E-6</v>
      </c>
      <c r="G113" s="23">
        <v>8.7229719999999994E-6</v>
      </c>
      <c r="H113" s="23">
        <v>1.030981E-5</v>
      </c>
      <c r="I113" s="23">
        <v>1.0262916999999999E-5</v>
      </c>
      <c r="J113" s="23">
        <v>1.0564069E-5</v>
      </c>
      <c r="K113" s="23">
        <v>1.1256389999999901E-5</v>
      </c>
      <c r="L113" s="23">
        <v>1.3132577000000001E-5</v>
      </c>
      <c r="M113" s="23">
        <v>1.4042023999999999E-5</v>
      </c>
      <c r="N113" s="23">
        <v>2.5524621E-5</v>
      </c>
      <c r="O113" s="23">
        <v>2.4615201E-5</v>
      </c>
      <c r="P113" s="23">
        <v>2.5034377999999999E-5</v>
      </c>
      <c r="Q113" s="23">
        <v>2.5562954999999999E-5</v>
      </c>
      <c r="R113" s="23">
        <v>3.3968891999999997E-5</v>
      </c>
      <c r="S113" s="23">
        <v>3.4217817000000003E-5</v>
      </c>
      <c r="T113" s="23">
        <v>3.4419547E-5</v>
      </c>
      <c r="U113" s="23">
        <v>3.8058776999999999E-5</v>
      </c>
      <c r="V113" s="23">
        <v>3.8338759999999997E-5</v>
      </c>
      <c r="W113" s="23">
        <v>4.8752036999999998E-5</v>
      </c>
    </row>
    <row r="114" spans="1:23">
      <c r="A114" s="27" t="s">
        <v>122</v>
      </c>
      <c r="B114" s="27" t="s">
        <v>72</v>
      </c>
      <c r="C114" s="23">
        <v>17.76769389999999</v>
      </c>
      <c r="D114" s="23">
        <v>34.558104999999898</v>
      </c>
      <c r="E114" s="23">
        <v>57.518300000000004</v>
      </c>
      <c r="F114" s="23">
        <v>84.757149999999896</v>
      </c>
      <c r="G114" s="23">
        <v>120.90676999999999</v>
      </c>
      <c r="H114" s="23">
        <v>147.41836699999999</v>
      </c>
      <c r="I114" s="23">
        <v>167.191678</v>
      </c>
      <c r="J114" s="23">
        <v>199.40387699999991</v>
      </c>
      <c r="K114" s="23">
        <v>243.86680199999898</v>
      </c>
      <c r="L114" s="23">
        <v>269.76415700000001</v>
      </c>
      <c r="M114" s="23">
        <v>304.43914000000001</v>
      </c>
      <c r="N114" s="23">
        <v>329.35811000000001</v>
      </c>
      <c r="O114" s="23">
        <v>366.41274299999998</v>
      </c>
      <c r="P114" s="23">
        <v>397.855166</v>
      </c>
      <c r="Q114" s="23">
        <v>433.43331999999901</v>
      </c>
      <c r="R114" s="23">
        <v>444.05367999999999</v>
      </c>
      <c r="S114" s="23">
        <v>456.42901999999992</v>
      </c>
      <c r="T114" s="23">
        <v>466.18103000000002</v>
      </c>
      <c r="U114" s="23">
        <v>476.41573999999997</v>
      </c>
      <c r="V114" s="23">
        <v>493.46130999999997</v>
      </c>
      <c r="W114" s="23">
        <v>507.58450000000005</v>
      </c>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9.3724459999999994E-6</v>
      </c>
      <c r="D117" s="23">
        <v>9.8186680000000005E-6</v>
      </c>
      <c r="E117" s="23">
        <v>9.6833230000000005E-6</v>
      </c>
      <c r="F117" s="23">
        <v>9.7751699999999903E-6</v>
      </c>
      <c r="G117" s="23">
        <v>1.00978705E-5</v>
      </c>
      <c r="H117" s="23">
        <v>1.3542452E-5</v>
      </c>
      <c r="I117" s="23">
        <v>1.727229E-5</v>
      </c>
      <c r="J117" s="23">
        <v>1.9073299E-5</v>
      </c>
      <c r="K117" s="23">
        <v>1.885697E-5</v>
      </c>
      <c r="L117" s="23">
        <v>3.6374339999999998E-5</v>
      </c>
      <c r="M117" s="23">
        <v>3.7063768000000002E-5</v>
      </c>
      <c r="N117" s="23">
        <v>3.4815805999999901E-5</v>
      </c>
      <c r="O117" s="23">
        <v>3.4776424999999901E-5</v>
      </c>
      <c r="P117" s="23">
        <v>3.8845879999999999E-5</v>
      </c>
      <c r="Q117" s="23">
        <v>4.347559E-5</v>
      </c>
      <c r="R117" s="23">
        <v>4.4769097999999999E-5</v>
      </c>
      <c r="S117" s="23">
        <v>4.86630379999999E-5</v>
      </c>
      <c r="T117" s="23">
        <v>4.7813194999999998E-5</v>
      </c>
      <c r="U117" s="23">
        <v>6.8810299999999994E-5</v>
      </c>
      <c r="V117" s="23">
        <v>7.7627619999999997E-5</v>
      </c>
      <c r="W117" s="23">
        <v>8.3790359999999994E-5</v>
      </c>
    </row>
    <row r="118" spans="1:23">
      <c r="A118" s="27" t="s">
        <v>123</v>
      </c>
      <c r="B118" s="27" t="s">
        <v>68</v>
      </c>
      <c r="C118" s="23">
        <v>0</v>
      </c>
      <c r="D118" s="23">
        <v>0</v>
      </c>
      <c r="E118" s="23">
        <v>2.5264411999999899E-5</v>
      </c>
      <c r="F118" s="23">
        <v>2.68113759999998E-5</v>
      </c>
      <c r="G118" s="23">
        <v>3.0619166999999996E-5</v>
      </c>
      <c r="H118" s="23">
        <v>3.2199754000000004E-5</v>
      </c>
      <c r="I118" s="23">
        <v>3.2580349000000005E-5</v>
      </c>
      <c r="J118" s="23">
        <v>3.4743621999999997E-5</v>
      </c>
      <c r="K118" s="23">
        <v>3.5963161999999998E-5</v>
      </c>
      <c r="L118" s="23">
        <v>3.8682408000000003E-5</v>
      </c>
      <c r="M118" s="23">
        <v>4.4925446999999997E-5</v>
      </c>
      <c r="N118" s="23">
        <v>7.9839130000000001E-5</v>
      </c>
      <c r="O118" s="23">
        <v>8.0976024000000004E-5</v>
      </c>
      <c r="P118" s="23">
        <v>1.4937155999999999E-4</v>
      </c>
      <c r="Q118" s="23">
        <v>454.92701493099997</v>
      </c>
      <c r="R118" s="23">
        <v>457.63166978430002</v>
      </c>
      <c r="S118" s="23">
        <v>936.79449413610007</v>
      </c>
      <c r="T118" s="23">
        <v>940.1671816457</v>
      </c>
      <c r="U118" s="23">
        <v>1669.6242</v>
      </c>
      <c r="V118" s="23">
        <v>1874.9756</v>
      </c>
      <c r="W118" s="23">
        <v>2158.6955000000003</v>
      </c>
    </row>
    <row r="119" spans="1:23">
      <c r="A119" s="27" t="s">
        <v>123</v>
      </c>
      <c r="B119" s="27" t="s">
        <v>72</v>
      </c>
      <c r="C119" s="23">
        <v>0.36699955700000003</v>
      </c>
      <c r="D119" s="23">
        <v>1.282438535</v>
      </c>
      <c r="E119" s="23">
        <v>1.0992636359999899</v>
      </c>
      <c r="F119" s="23">
        <v>2.1024679599999998</v>
      </c>
      <c r="G119" s="23">
        <v>4.1907424299999994</v>
      </c>
      <c r="H119" s="23">
        <v>6.3440044999999996</v>
      </c>
      <c r="I119" s="23">
        <v>6.7132315399999998</v>
      </c>
      <c r="J119" s="23">
        <v>7.9111425999999998</v>
      </c>
      <c r="K119" s="23">
        <v>10.463155560000001</v>
      </c>
      <c r="L119" s="23">
        <v>11.3308144</v>
      </c>
      <c r="M119" s="23">
        <v>25.2548131</v>
      </c>
      <c r="N119" s="23">
        <v>33.659486799999996</v>
      </c>
      <c r="O119" s="23">
        <v>36.491471599999997</v>
      </c>
      <c r="P119" s="23">
        <v>49.786583</v>
      </c>
      <c r="Q119" s="23">
        <v>51.817537299999991</v>
      </c>
      <c r="R119" s="23">
        <v>53.340777699999997</v>
      </c>
      <c r="S119" s="23">
        <v>47.867190799999996</v>
      </c>
      <c r="T119" s="23">
        <v>53.033567499999997</v>
      </c>
      <c r="U119" s="23">
        <v>54.803415000000001</v>
      </c>
      <c r="V119" s="23">
        <v>50.878044000000003</v>
      </c>
      <c r="W119" s="23">
        <v>56.974343699999999</v>
      </c>
    </row>
    <row r="122" spans="1:23" collapsed="1">
      <c r="A122" s="24" t="s">
        <v>125</v>
      </c>
    </row>
    <row r="123" spans="1:23">
      <c r="A123" s="17" t="s">
        <v>96</v>
      </c>
      <c r="B123" s="17" t="s">
        <v>97</v>
      </c>
      <c r="C123" s="17" t="s">
        <v>75</v>
      </c>
      <c r="D123" s="17" t="s">
        <v>98</v>
      </c>
      <c r="E123" s="17" t="s">
        <v>99</v>
      </c>
      <c r="F123" s="17" t="s">
        <v>100</v>
      </c>
      <c r="G123" s="17" t="s">
        <v>101</v>
      </c>
      <c r="H123" s="17" t="s">
        <v>102</v>
      </c>
      <c r="I123" s="17" t="s">
        <v>103</v>
      </c>
      <c r="J123" s="17" t="s">
        <v>104</v>
      </c>
      <c r="K123" s="17" t="s">
        <v>105</v>
      </c>
      <c r="L123" s="17" t="s">
        <v>106</v>
      </c>
      <c r="M123" s="17" t="s">
        <v>107</v>
      </c>
      <c r="N123" s="17" t="s">
        <v>108</v>
      </c>
      <c r="O123" s="17" t="s">
        <v>109</v>
      </c>
      <c r="P123" s="17" t="s">
        <v>110</v>
      </c>
      <c r="Q123" s="17" t="s">
        <v>111</v>
      </c>
      <c r="R123" s="17" t="s">
        <v>112</v>
      </c>
      <c r="S123" s="17" t="s">
        <v>113</v>
      </c>
      <c r="T123" s="17" t="s">
        <v>114</v>
      </c>
      <c r="U123" s="17" t="s">
        <v>115</v>
      </c>
      <c r="V123" s="17" t="s">
        <v>116</v>
      </c>
      <c r="W123" s="17" t="s">
        <v>117</v>
      </c>
    </row>
    <row r="124" spans="1:23">
      <c r="A124" s="27" t="s">
        <v>36</v>
      </c>
      <c r="B124" s="27" t="s">
        <v>22</v>
      </c>
      <c r="C124" s="23">
        <v>20798.404691262342</v>
      </c>
      <c r="D124" s="23">
        <v>23568.768217682074</v>
      </c>
      <c r="E124" s="23">
        <v>26886.739359913361</v>
      </c>
      <c r="F124" s="23">
        <v>27615.238439420649</v>
      </c>
      <c r="G124" s="23">
        <v>30643.622943179973</v>
      </c>
      <c r="H124" s="23">
        <v>35287.571028906692</v>
      </c>
      <c r="I124" s="23">
        <v>39031.258610880483</v>
      </c>
      <c r="J124" s="23">
        <v>39753.995340648697</v>
      </c>
      <c r="K124" s="23">
        <v>44014.804470300252</v>
      </c>
      <c r="L124" s="23">
        <v>48399.94521852328</v>
      </c>
      <c r="M124" s="23">
        <v>52365.819385797251</v>
      </c>
      <c r="N124" s="23">
        <v>57499.271523856798</v>
      </c>
      <c r="O124" s="23">
        <v>56579.656665650386</v>
      </c>
      <c r="P124" s="23">
        <v>58994.902024294104</v>
      </c>
      <c r="Q124" s="23">
        <v>64710.291257998484</v>
      </c>
      <c r="R124" s="23">
        <v>68230.897165438</v>
      </c>
      <c r="S124" s="23">
        <v>66506.964349731308</v>
      </c>
      <c r="T124" s="23">
        <v>70775.73431769773</v>
      </c>
      <c r="U124" s="23">
        <v>75746.326416863143</v>
      </c>
      <c r="V124" s="23">
        <v>79585.329268332454</v>
      </c>
      <c r="W124" s="23">
        <v>84097.245879821581</v>
      </c>
    </row>
    <row r="125" spans="1:23">
      <c r="A125" s="27" t="s">
        <v>36</v>
      </c>
      <c r="B125" s="27" t="s">
        <v>73</v>
      </c>
      <c r="C125" s="23">
        <v>248.29535470339803</v>
      </c>
      <c r="D125" s="23">
        <v>391.01593928747519</v>
      </c>
      <c r="E125" s="23">
        <v>635.24070650841361</v>
      </c>
      <c r="F125" s="23">
        <v>873.64497208719649</v>
      </c>
      <c r="G125" s="23">
        <v>1110.6934740037907</v>
      </c>
      <c r="H125" s="23">
        <v>1316.4202422377775</v>
      </c>
      <c r="I125" s="23">
        <v>1492.5585077048752</v>
      </c>
      <c r="J125" s="23">
        <v>1465.9409078019046</v>
      </c>
      <c r="K125" s="23">
        <v>1681.8128270368334</v>
      </c>
      <c r="L125" s="23">
        <v>1819.127213012229</v>
      </c>
      <c r="M125" s="23">
        <v>1961.7547719537895</v>
      </c>
      <c r="N125" s="23">
        <v>2078.6781216597374</v>
      </c>
      <c r="O125" s="23">
        <v>2197.4845212858067</v>
      </c>
      <c r="P125" s="23">
        <v>2274.786358933964</v>
      </c>
      <c r="Q125" s="23">
        <v>2336.4813392022234</v>
      </c>
      <c r="R125" s="23">
        <v>2318.8929118268097</v>
      </c>
      <c r="S125" s="23">
        <v>2034.5951523178171</v>
      </c>
      <c r="T125" s="23">
        <v>2137.0829391945549</v>
      </c>
      <c r="U125" s="23">
        <v>2055.7992278177571</v>
      </c>
      <c r="V125" s="23">
        <v>1989.2331940193155</v>
      </c>
      <c r="W125" s="23">
        <v>1919.008333499487</v>
      </c>
    </row>
    <row r="126" spans="1:23">
      <c r="A126" s="27" t="s">
        <v>36</v>
      </c>
      <c r="B126" s="27" t="s">
        <v>74</v>
      </c>
      <c r="C126" s="23">
        <v>248.27178808411804</v>
      </c>
      <c r="D126" s="23">
        <v>391.27900185940473</v>
      </c>
      <c r="E126" s="23">
        <v>635.34356798066847</v>
      </c>
      <c r="F126" s="23">
        <v>874.36103420795848</v>
      </c>
      <c r="G126" s="23">
        <v>1111.9394228454703</v>
      </c>
      <c r="H126" s="23">
        <v>1315.8724427761076</v>
      </c>
      <c r="I126" s="23">
        <v>1492.0965784577763</v>
      </c>
      <c r="J126" s="23">
        <v>1466.0034367003182</v>
      </c>
      <c r="K126" s="23">
        <v>1681.2456874955269</v>
      </c>
      <c r="L126" s="23">
        <v>1814.8521446848329</v>
      </c>
      <c r="M126" s="23">
        <v>1959.1986593234033</v>
      </c>
      <c r="N126" s="23">
        <v>2077.0877058199635</v>
      </c>
      <c r="O126" s="23">
        <v>2194.8160756244829</v>
      </c>
      <c r="P126" s="23">
        <v>2269.5425479734918</v>
      </c>
      <c r="Q126" s="23">
        <v>2335.9926282699757</v>
      </c>
      <c r="R126" s="23">
        <v>2320.0314377634895</v>
      </c>
      <c r="S126" s="23">
        <v>2032.1026161799148</v>
      </c>
      <c r="T126" s="23">
        <v>2134.7533340858872</v>
      </c>
      <c r="U126" s="23">
        <v>2049.6846521004436</v>
      </c>
      <c r="V126" s="23">
        <v>1985.7027865383475</v>
      </c>
      <c r="W126" s="23">
        <v>1916.821290107815</v>
      </c>
    </row>
    <row r="128" spans="1:23">
      <c r="A128" s="17" t="s">
        <v>96</v>
      </c>
      <c r="B128" s="17" t="s">
        <v>97</v>
      </c>
      <c r="C128" s="17" t="s">
        <v>75</v>
      </c>
      <c r="D128" s="17" t="s">
        <v>98</v>
      </c>
      <c r="E128" s="17" t="s">
        <v>99</v>
      </c>
      <c r="F128" s="17" t="s">
        <v>100</v>
      </c>
      <c r="G128" s="17" t="s">
        <v>101</v>
      </c>
      <c r="H128" s="17" t="s">
        <v>102</v>
      </c>
      <c r="I128" s="17" t="s">
        <v>103</v>
      </c>
      <c r="J128" s="17" t="s">
        <v>104</v>
      </c>
      <c r="K128" s="17" t="s">
        <v>105</v>
      </c>
      <c r="L128" s="17" t="s">
        <v>106</v>
      </c>
      <c r="M128" s="17" t="s">
        <v>107</v>
      </c>
      <c r="N128" s="17" t="s">
        <v>108</v>
      </c>
      <c r="O128" s="17" t="s">
        <v>109</v>
      </c>
      <c r="P128" s="17" t="s">
        <v>110</v>
      </c>
      <c r="Q128" s="17" t="s">
        <v>111</v>
      </c>
      <c r="R128" s="17" t="s">
        <v>112</v>
      </c>
      <c r="S128" s="17" t="s">
        <v>113</v>
      </c>
      <c r="T128" s="17" t="s">
        <v>114</v>
      </c>
      <c r="U128" s="17" t="s">
        <v>115</v>
      </c>
      <c r="V128" s="17" t="s">
        <v>116</v>
      </c>
      <c r="W128" s="17" t="s">
        <v>117</v>
      </c>
    </row>
    <row r="129" spans="1:23">
      <c r="A129" s="27" t="s">
        <v>119</v>
      </c>
      <c r="B129" s="27" t="s">
        <v>22</v>
      </c>
      <c r="C129" s="23">
        <v>6083.3851877560937</v>
      </c>
      <c r="D129" s="23">
        <v>7094.5476373509791</v>
      </c>
      <c r="E129" s="23">
        <v>7900.5247588001394</v>
      </c>
      <c r="F129" s="23">
        <v>8265.6332520284031</v>
      </c>
      <c r="G129" s="23">
        <v>9047.9270852730133</v>
      </c>
      <c r="H129" s="23">
        <v>10678.3890575552</v>
      </c>
      <c r="I129" s="23">
        <v>11567.328083587709</v>
      </c>
      <c r="J129" s="23">
        <v>11920.273604199976</v>
      </c>
      <c r="K129" s="23">
        <v>12792.529345451019</v>
      </c>
      <c r="L129" s="23">
        <v>14377.35065533146</v>
      </c>
      <c r="M129" s="23">
        <v>16241.408291872731</v>
      </c>
      <c r="N129" s="23">
        <v>17814.753180556949</v>
      </c>
      <c r="O129" s="23">
        <v>17931.831376351787</v>
      </c>
      <c r="P129" s="23">
        <v>18592.185573703609</v>
      </c>
      <c r="Q129" s="23">
        <v>21136.219491559201</v>
      </c>
      <c r="R129" s="23">
        <v>22218.04604606131</v>
      </c>
      <c r="S129" s="23">
        <v>22069.486006755589</v>
      </c>
      <c r="T129" s="23">
        <v>22679.189924448678</v>
      </c>
      <c r="U129" s="23">
        <v>24618.898051456021</v>
      </c>
      <c r="V129" s="23">
        <v>26862.028254587418</v>
      </c>
      <c r="W129" s="23">
        <v>28014.659396083811</v>
      </c>
    </row>
    <row r="130" spans="1:23">
      <c r="A130" s="27" t="s">
        <v>119</v>
      </c>
      <c r="B130" s="27" t="s">
        <v>73</v>
      </c>
      <c r="C130" s="23">
        <v>86.291107860349499</v>
      </c>
      <c r="D130" s="23">
        <v>130.192023447249</v>
      </c>
      <c r="E130" s="23">
        <v>195.35792909252899</v>
      </c>
      <c r="F130" s="23">
        <v>251.64894367953599</v>
      </c>
      <c r="G130" s="23">
        <v>316.39401920418698</v>
      </c>
      <c r="H130" s="23">
        <v>373.88960097181899</v>
      </c>
      <c r="I130" s="23">
        <v>423.28056093724001</v>
      </c>
      <c r="J130" s="23">
        <v>416.835586118403</v>
      </c>
      <c r="K130" s="23">
        <v>483.41594793269797</v>
      </c>
      <c r="L130" s="23">
        <v>529.17284277092494</v>
      </c>
      <c r="M130" s="23">
        <v>575.419956370823</v>
      </c>
      <c r="N130" s="23">
        <v>614.69638233338196</v>
      </c>
      <c r="O130" s="23">
        <v>652.03973508126603</v>
      </c>
      <c r="P130" s="23">
        <v>679.01493365843305</v>
      </c>
      <c r="Q130" s="23">
        <v>702.23066483544596</v>
      </c>
      <c r="R130" s="23">
        <v>701.39071767783605</v>
      </c>
      <c r="S130" s="23">
        <v>615.45732837400305</v>
      </c>
      <c r="T130" s="23">
        <v>645.09902723969901</v>
      </c>
      <c r="U130" s="23">
        <v>622.028561416157</v>
      </c>
      <c r="V130" s="23">
        <v>603.50716750541403</v>
      </c>
      <c r="W130" s="23">
        <v>584.922367133953</v>
      </c>
    </row>
    <row r="131" spans="1:23">
      <c r="A131" s="27" t="s">
        <v>119</v>
      </c>
      <c r="B131" s="27" t="s">
        <v>74</v>
      </c>
      <c r="C131" s="23">
        <v>86.293416768314003</v>
      </c>
      <c r="D131" s="23">
        <v>130.25472457191199</v>
      </c>
      <c r="E131" s="23">
        <v>195.42589533138701</v>
      </c>
      <c r="F131" s="23">
        <v>251.97019341548199</v>
      </c>
      <c r="G131" s="23">
        <v>316.71466470698903</v>
      </c>
      <c r="H131" s="23">
        <v>373.44353945017599</v>
      </c>
      <c r="I131" s="23">
        <v>423.17071457104697</v>
      </c>
      <c r="J131" s="23">
        <v>417.268866226444</v>
      </c>
      <c r="K131" s="23">
        <v>483.356768009348</v>
      </c>
      <c r="L131" s="23">
        <v>527.43805276139699</v>
      </c>
      <c r="M131" s="23">
        <v>574.88578457574295</v>
      </c>
      <c r="N131" s="23">
        <v>614.42375998656598</v>
      </c>
      <c r="O131" s="23">
        <v>650.456263338143</v>
      </c>
      <c r="P131" s="23">
        <v>677.62810037051702</v>
      </c>
      <c r="Q131" s="23">
        <v>701.61564750927903</v>
      </c>
      <c r="R131" s="23">
        <v>701.491732038652</v>
      </c>
      <c r="S131" s="23">
        <v>614.95768791141302</v>
      </c>
      <c r="T131" s="23">
        <v>644.25261803698402</v>
      </c>
      <c r="U131" s="23">
        <v>620.03196429808497</v>
      </c>
      <c r="V131" s="23">
        <v>602.47193062392103</v>
      </c>
      <c r="W131" s="23">
        <v>584.27193479644905</v>
      </c>
    </row>
    <row r="133" spans="1:23">
      <c r="A133" s="17" t="s">
        <v>96</v>
      </c>
      <c r="B133" s="17" t="s">
        <v>97</v>
      </c>
      <c r="C133" s="17" t="s">
        <v>75</v>
      </c>
      <c r="D133" s="17" t="s">
        <v>98</v>
      </c>
      <c r="E133" s="17" t="s">
        <v>99</v>
      </c>
      <c r="F133" s="17" t="s">
        <v>100</v>
      </c>
      <c r="G133" s="17" t="s">
        <v>101</v>
      </c>
      <c r="H133" s="17" t="s">
        <v>102</v>
      </c>
      <c r="I133" s="17" t="s">
        <v>103</v>
      </c>
      <c r="J133" s="17" t="s">
        <v>104</v>
      </c>
      <c r="K133" s="17" t="s">
        <v>105</v>
      </c>
      <c r="L133" s="17" t="s">
        <v>106</v>
      </c>
      <c r="M133" s="17" t="s">
        <v>107</v>
      </c>
      <c r="N133" s="17" t="s">
        <v>108</v>
      </c>
      <c r="O133" s="17" t="s">
        <v>109</v>
      </c>
      <c r="P133" s="17" t="s">
        <v>110</v>
      </c>
      <c r="Q133" s="17" t="s">
        <v>111</v>
      </c>
      <c r="R133" s="17" t="s">
        <v>112</v>
      </c>
      <c r="S133" s="17" t="s">
        <v>113</v>
      </c>
      <c r="T133" s="17" t="s">
        <v>114</v>
      </c>
      <c r="U133" s="17" t="s">
        <v>115</v>
      </c>
      <c r="V133" s="17" t="s">
        <v>116</v>
      </c>
      <c r="W133" s="17" t="s">
        <v>117</v>
      </c>
    </row>
    <row r="134" spans="1:23">
      <c r="A134" s="27" t="s">
        <v>120</v>
      </c>
      <c r="B134" s="27" t="s">
        <v>22</v>
      </c>
      <c r="C134" s="23">
        <v>6311.4166194690824</v>
      </c>
      <c r="D134" s="23">
        <v>7174.9121189778325</v>
      </c>
      <c r="E134" s="23">
        <v>7893.349971301921</v>
      </c>
      <c r="F134" s="23">
        <v>8101.9668992552988</v>
      </c>
      <c r="G134" s="23">
        <v>9192.4225782116046</v>
      </c>
      <c r="H134" s="23">
        <v>10584.153107362465</v>
      </c>
      <c r="I134" s="23">
        <v>11508.683698011808</v>
      </c>
      <c r="J134" s="23">
        <v>11353.749204568727</v>
      </c>
      <c r="K134" s="23">
        <v>12961.164151049774</v>
      </c>
      <c r="L134" s="23">
        <v>14073.207919049544</v>
      </c>
      <c r="M134" s="23">
        <v>15446.202149672179</v>
      </c>
      <c r="N134" s="23">
        <v>16509.662032656819</v>
      </c>
      <c r="O134" s="23">
        <v>16560.182149047119</v>
      </c>
      <c r="P134" s="23">
        <v>17688.77142402414</v>
      </c>
      <c r="Q134" s="23">
        <v>19331.989344040569</v>
      </c>
      <c r="R134" s="23">
        <v>20116.622260586999</v>
      </c>
      <c r="S134" s="23">
        <v>19096.33500632727</v>
      </c>
      <c r="T134" s="23">
        <v>20952.634512183031</v>
      </c>
      <c r="U134" s="23">
        <v>22073.5604127228</v>
      </c>
      <c r="V134" s="23">
        <v>23406.74590202768</v>
      </c>
      <c r="W134" s="23">
        <v>24049.252493141161</v>
      </c>
    </row>
    <row r="135" spans="1:23">
      <c r="A135" s="27" t="s">
        <v>120</v>
      </c>
      <c r="B135" s="27" t="s">
        <v>73</v>
      </c>
      <c r="C135" s="23">
        <v>53.283498359512102</v>
      </c>
      <c r="D135" s="23">
        <v>98.087896186012799</v>
      </c>
      <c r="E135" s="23">
        <v>167.64737249762101</v>
      </c>
      <c r="F135" s="23">
        <v>232.21494468585601</v>
      </c>
      <c r="G135" s="23">
        <v>298.91875516617898</v>
      </c>
      <c r="H135" s="23">
        <v>355.07443226901898</v>
      </c>
      <c r="I135" s="23">
        <v>398.48627146165802</v>
      </c>
      <c r="J135" s="23">
        <v>393.10044782640801</v>
      </c>
      <c r="K135" s="23">
        <v>456.683994017565</v>
      </c>
      <c r="L135" s="23">
        <v>503.771518021666</v>
      </c>
      <c r="M135" s="23">
        <v>548.98273563176599</v>
      </c>
      <c r="N135" s="23">
        <v>590.17923090782597</v>
      </c>
      <c r="O135" s="23">
        <v>627.58750628851999</v>
      </c>
      <c r="P135" s="23">
        <v>652.78614823467001</v>
      </c>
      <c r="Q135" s="23">
        <v>670.76028456811196</v>
      </c>
      <c r="R135" s="23">
        <v>663.57773026308996</v>
      </c>
      <c r="S135" s="23">
        <v>582.05979783806595</v>
      </c>
      <c r="T135" s="23">
        <v>612.21842857166405</v>
      </c>
      <c r="U135" s="23">
        <v>591.12865970386997</v>
      </c>
      <c r="V135" s="23">
        <v>571.62516004124598</v>
      </c>
      <c r="W135" s="23">
        <v>553.71245928925305</v>
      </c>
    </row>
    <row r="136" spans="1:23">
      <c r="A136" s="27" t="s">
        <v>120</v>
      </c>
      <c r="B136" s="27" t="s">
        <v>74</v>
      </c>
      <c r="C136" s="23">
        <v>53.299859046710303</v>
      </c>
      <c r="D136" s="23">
        <v>98.155901756610902</v>
      </c>
      <c r="E136" s="23">
        <v>167.564884362188</v>
      </c>
      <c r="F136" s="23">
        <v>232.26032736885</v>
      </c>
      <c r="G136" s="23">
        <v>299.16421471277698</v>
      </c>
      <c r="H136" s="23">
        <v>354.96312885168999</v>
      </c>
      <c r="I136" s="23">
        <v>398.53013201254902</v>
      </c>
      <c r="J136" s="23">
        <v>393.169167847675</v>
      </c>
      <c r="K136" s="23">
        <v>456.62944019344002</v>
      </c>
      <c r="L136" s="23">
        <v>503.03363128529497</v>
      </c>
      <c r="M136" s="23">
        <v>548.13661933679805</v>
      </c>
      <c r="N136" s="23">
        <v>589.54321379693397</v>
      </c>
      <c r="O136" s="23">
        <v>626.63786404317398</v>
      </c>
      <c r="P136" s="23">
        <v>651.33984342091196</v>
      </c>
      <c r="Q136" s="23">
        <v>670.25065308506998</v>
      </c>
      <c r="R136" s="23">
        <v>663.62002108469505</v>
      </c>
      <c r="S136" s="23">
        <v>581.575442223045</v>
      </c>
      <c r="T136" s="23">
        <v>611.73265432652704</v>
      </c>
      <c r="U136" s="23">
        <v>589.43171052196305</v>
      </c>
      <c r="V136" s="23">
        <v>570.62547668935804</v>
      </c>
      <c r="W136" s="23">
        <v>553.15468531286001</v>
      </c>
    </row>
    <row r="138" spans="1:23">
      <c r="A138" s="17" t="s">
        <v>96</v>
      </c>
      <c r="B138" s="17" t="s">
        <v>97</v>
      </c>
      <c r="C138" s="17" t="s">
        <v>75</v>
      </c>
      <c r="D138" s="17" t="s">
        <v>98</v>
      </c>
      <c r="E138" s="17" t="s">
        <v>99</v>
      </c>
      <c r="F138" s="17" t="s">
        <v>100</v>
      </c>
      <c r="G138" s="17" t="s">
        <v>101</v>
      </c>
      <c r="H138" s="17" t="s">
        <v>102</v>
      </c>
      <c r="I138" s="17" t="s">
        <v>103</v>
      </c>
      <c r="J138" s="17" t="s">
        <v>104</v>
      </c>
      <c r="K138" s="17" t="s">
        <v>105</v>
      </c>
      <c r="L138" s="17" t="s">
        <v>106</v>
      </c>
      <c r="M138" s="17" t="s">
        <v>107</v>
      </c>
      <c r="N138" s="17" t="s">
        <v>108</v>
      </c>
      <c r="O138" s="17" t="s">
        <v>109</v>
      </c>
      <c r="P138" s="17" t="s">
        <v>110</v>
      </c>
      <c r="Q138" s="17" t="s">
        <v>111</v>
      </c>
      <c r="R138" s="17" t="s">
        <v>112</v>
      </c>
      <c r="S138" s="17" t="s">
        <v>113</v>
      </c>
      <c r="T138" s="17" t="s">
        <v>114</v>
      </c>
      <c r="U138" s="17" t="s">
        <v>115</v>
      </c>
      <c r="V138" s="17" t="s">
        <v>116</v>
      </c>
      <c r="W138" s="17" t="s">
        <v>117</v>
      </c>
    </row>
    <row r="139" spans="1:23">
      <c r="A139" s="27" t="s">
        <v>121</v>
      </c>
      <c r="B139" s="27" t="s">
        <v>22</v>
      </c>
      <c r="C139" s="23">
        <v>5057.8101285394769</v>
      </c>
      <c r="D139" s="23">
        <v>5800.04334786655</v>
      </c>
      <c r="E139" s="23">
        <v>7193.4449985475849</v>
      </c>
      <c r="F139" s="23">
        <v>7348.9339361294824</v>
      </c>
      <c r="G139" s="23">
        <v>8265.4875631465129</v>
      </c>
      <c r="H139" s="23">
        <v>9586.9032460716044</v>
      </c>
      <c r="I139" s="23">
        <v>10994.743923134445</v>
      </c>
      <c r="J139" s="23">
        <v>11377.543141164395</v>
      </c>
      <c r="K139" s="23">
        <v>12608.378627500842</v>
      </c>
      <c r="L139" s="23">
        <v>13880.864098843394</v>
      </c>
      <c r="M139" s="23">
        <v>14404.359297398261</v>
      </c>
      <c r="N139" s="23">
        <v>16377.141174215085</v>
      </c>
      <c r="O139" s="23">
        <v>15462.272009498565</v>
      </c>
      <c r="P139" s="23">
        <v>15970.13620292863</v>
      </c>
      <c r="Q139" s="23">
        <v>17180.993924900711</v>
      </c>
      <c r="R139" s="23">
        <v>18324.816638656459</v>
      </c>
      <c r="S139" s="23">
        <v>17654.011940318975</v>
      </c>
      <c r="T139" s="23">
        <v>18929.382317070536</v>
      </c>
      <c r="U139" s="23">
        <v>20337.793779904441</v>
      </c>
      <c r="V139" s="23">
        <v>20593.550098226631</v>
      </c>
      <c r="W139" s="23">
        <v>22834.822114365328</v>
      </c>
    </row>
    <row r="140" spans="1:23">
      <c r="A140" s="27" t="s">
        <v>121</v>
      </c>
      <c r="B140" s="27" t="s">
        <v>73</v>
      </c>
      <c r="C140" s="23">
        <v>52.263097757983303</v>
      </c>
      <c r="D140" s="23">
        <v>93.017291409369605</v>
      </c>
      <c r="E140" s="23">
        <v>185.754607247839</v>
      </c>
      <c r="F140" s="23">
        <v>288.735489240915</v>
      </c>
      <c r="G140" s="23">
        <v>380.46968093337802</v>
      </c>
      <c r="H140" s="23">
        <v>461.98835493624199</v>
      </c>
      <c r="I140" s="23">
        <v>537.23966046912801</v>
      </c>
      <c r="J140" s="23">
        <v>529.61778358414199</v>
      </c>
      <c r="K140" s="23">
        <v>598.836392113638</v>
      </c>
      <c r="L140" s="23">
        <v>632.77847418338797</v>
      </c>
      <c r="M140" s="23">
        <v>673.19885715050998</v>
      </c>
      <c r="N140" s="23">
        <v>700.83723626851599</v>
      </c>
      <c r="O140" s="23">
        <v>734.72130897104296</v>
      </c>
      <c r="P140" s="23">
        <v>754.27474891667998</v>
      </c>
      <c r="Q140" s="23">
        <v>768.31376528728595</v>
      </c>
      <c r="R140" s="23">
        <v>759.49624783747697</v>
      </c>
      <c r="S140" s="23">
        <v>664.37985332036499</v>
      </c>
      <c r="T140" s="23">
        <v>694.34507874023905</v>
      </c>
      <c r="U140" s="23">
        <v>662.17433756600894</v>
      </c>
      <c r="V140" s="23">
        <v>639.34587262532796</v>
      </c>
      <c r="W140" s="23">
        <v>612.10742544664504</v>
      </c>
    </row>
    <row r="141" spans="1:23">
      <c r="A141" s="27" t="s">
        <v>121</v>
      </c>
      <c r="B141" s="27" t="s">
        <v>74</v>
      </c>
      <c r="C141" s="23">
        <v>52.218590657300297</v>
      </c>
      <c r="D141" s="23">
        <v>93.084604806943105</v>
      </c>
      <c r="E141" s="23">
        <v>185.84106033887099</v>
      </c>
      <c r="F141" s="23">
        <v>289.00445736249901</v>
      </c>
      <c r="G141" s="23">
        <v>381.07071814326099</v>
      </c>
      <c r="H141" s="23">
        <v>461.90670779071303</v>
      </c>
      <c r="I141" s="23">
        <v>536.92015834658798</v>
      </c>
      <c r="J141" s="23">
        <v>529.16793575929296</v>
      </c>
      <c r="K141" s="23">
        <v>598.43728457008103</v>
      </c>
      <c r="L141" s="23">
        <v>631.31373030412101</v>
      </c>
      <c r="M141" s="23">
        <v>672.284936183235</v>
      </c>
      <c r="N141" s="23">
        <v>700.24804398789399</v>
      </c>
      <c r="O141" s="23">
        <v>734.77554512210395</v>
      </c>
      <c r="P141" s="23">
        <v>751.86040006222595</v>
      </c>
      <c r="Q141" s="23">
        <v>769.14788022840196</v>
      </c>
      <c r="R141" s="23">
        <v>760.52739530789802</v>
      </c>
      <c r="S141" s="23">
        <v>663.03401764211299</v>
      </c>
      <c r="T141" s="23">
        <v>693.50984162426403</v>
      </c>
      <c r="U141" s="23">
        <v>660.19865482850798</v>
      </c>
      <c r="V141" s="23">
        <v>638.17529766845098</v>
      </c>
      <c r="W141" s="23">
        <v>611.29238788904195</v>
      </c>
    </row>
    <row r="143" spans="1:23">
      <c r="A143" s="17" t="s">
        <v>96</v>
      </c>
      <c r="B143" s="17" t="s">
        <v>97</v>
      </c>
      <c r="C143" s="17" t="s">
        <v>75</v>
      </c>
      <c r="D143" s="17" t="s">
        <v>98</v>
      </c>
      <c r="E143" s="17" t="s">
        <v>99</v>
      </c>
      <c r="F143" s="17" t="s">
        <v>100</v>
      </c>
      <c r="G143" s="17" t="s">
        <v>101</v>
      </c>
      <c r="H143" s="17" t="s">
        <v>102</v>
      </c>
      <c r="I143" s="17" t="s">
        <v>103</v>
      </c>
      <c r="J143" s="17" t="s">
        <v>104</v>
      </c>
      <c r="K143" s="17" t="s">
        <v>105</v>
      </c>
      <c r="L143" s="17" t="s">
        <v>106</v>
      </c>
      <c r="M143" s="17" t="s">
        <v>107</v>
      </c>
      <c r="N143" s="17" t="s">
        <v>108</v>
      </c>
      <c r="O143" s="17" t="s">
        <v>109</v>
      </c>
      <c r="P143" s="17" t="s">
        <v>110</v>
      </c>
      <c r="Q143" s="17" t="s">
        <v>111</v>
      </c>
      <c r="R143" s="17" t="s">
        <v>112</v>
      </c>
      <c r="S143" s="17" t="s">
        <v>113</v>
      </c>
      <c r="T143" s="17" t="s">
        <v>114</v>
      </c>
      <c r="U143" s="17" t="s">
        <v>115</v>
      </c>
      <c r="V143" s="17" t="s">
        <v>116</v>
      </c>
      <c r="W143" s="17" t="s">
        <v>117</v>
      </c>
    </row>
    <row r="144" spans="1:23">
      <c r="A144" s="27" t="s">
        <v>122</v>
      </c>
      <c r="B144" s="27" t="s">
        <v>22</v>
      </c>
      <c r="C144" s="23">
        <v>3052.4485719816671</v>
      </c>
      <c r="D144" s="23">
        <v>3183.0446430027378</v>
      </c>
      <c r="E144" s="23">
        <v>3539.6637606246682</v>
      </c>
      <c r="F144" s="23">
        <v>3539.462767863266</v>
      </c>
      <c r="G144" s="23">
        <v>3752.135697679124</v>
      </c>
      <c r="H144" s="23">
        <v>4012.484808376511</v>
      </c>
      <c r="I144" s="23">
        <v>4501.5554035463992</v>
      </c>
      <c r="J144" s="23">
        <v>4584.6703273199546</v>
      </c>
      <c r="K144" s="23">
        <v>5094.0539529409489</v>
      </c>
      <c r="L144" s="23">
        <v>5460.6364544615963</v>
      </c>
      <c r="M144" s="23">
        <v>5644.919424764058</v>
      </c>
      <c r="N144" s="23">
        <v>6099.6692504468501</v>
      </c>
      <c r="O144" s="23">
        <v>5948.4586547012404</v>
      </c>
      <c r="P144" s="23">
        <v>6052.8574984423667</v>
      </c>
      <c r="Q144" s="23">
        <v>6312.9551087294649</v>
      </c>
      <c r="R144" s="23">
        <v>6799.3857715349814</v>
      </c>
      <c r="S144" s="23">
        <v>6830.4983237851884</v>
      </c>
      <c r="T144" s="23">
        <v>7308.6107091711256</v>
      </c>
      <c r="U144" s="23">
        <v>7735.1266469731881</v>
      </c>
      <c r="V144" s="23">
        <v>7751.1251808933048</v>
      </c>
      <c r="W144" s="23">
        <v>8166.662141092339</v>
      </c>
    </row>
    <row r="145" spans="1:23">
      <c r="A145" s="27" t="s">
        <v>122</v>
      </c>
      <c r="B145" s="27" t="s">
        <v>73</v>
      </c>
      <c r="C145" s="23">
        <v>48.666352670517497</v>
      </c>
      <c r="D145" s="23">
        <v>60.361736606173501</v>
      </c>
      <c r="E145" s="23">
        <v>75.491981901696406</v>
      </c>
      <c r="F145" s="23">
        <v>88.115279736360804</v>
      </c>
      <c r="G145" s="23">
        <v>100.681217816131</v>
      </c>
      <c r="H145" s="23">
        <v>109.731779874529</v>
      </c>
      <c r="I145" s="23">
        <v>115.92999244754</v>
      </c>
      <c r="J145" s="23">
        <v>109.128473197795</v>
      </c>
      <c r="K145" s="23">
        <v>122.28840043662299</v>
      </c>
      <c r="L145" s="23">
        <v>130.72150990260701</v>
      </c>
      <c r="M145" s="23">
        <v>139.283029325451</v>
      </c>
      <c r="N145" s="23">
        <v>146.72060527322799</v>
      </c>
      <c r="O145" s="23">
        <v>155.22212074506001</v>
      </c>
      <c r="P145" s="23">
        <v>160.074998978248</v>
      </c>
      <c r="Q145" s="23">
        <v>165.787556657843</v>
      </c>
      <c r="R145" s="23">
        <v>165.166734669052</v>
      </c>
      <c r="S145" s="23">
        <v>147.29864422129</v>
      </c>
      <c r="T145" s="23">
        <v>158.406161128847</v>
      </c>
      <c r="U145" s="23">
        <v>154.86659823256599</v>
      </c>
      <c r="V145" s="23">
        <v>149.57385828551301</v>
      </c>
      <c r="W145" s="23">
        <v>143.87594987331801</v>
      </c>
    </row>
    <row r="146" spans="1:23">
      <c r="A146" s="27" t="s">
        <v>122</v>
      </c>
      <c r="B146" s="27" t="s">
        <v>74</v>
      </c>
      <c r="C146" s="23">
        <v>48.674401152502803</v>
      </c>
      <c r="D146" s="23">
        <v>60.421529568260702</v>
      </c>
      <c r="E146" s="23">
        <v>75.528060648900706</v>
      </c>
      <c r="F146" s="23">
        <v>88.186918378216603</v>
      </c>
      <c r="G146" s="23">
        <v>100.75192089260899</v>
      </c>
      <c r="H146" s="23">
        <v>109.85451730163901</v>
      </c>
      <c r="I146" s="23">
        <v>115.89161742290899</v>
      </c>
      <c r="J146" s="23">
        <v>109.15992213880899</v>
      </c>
      <c r="K146" s="23">
        <v>122.246039427079</v>
      </c>
      <c r="L146" s="23">
        <v>130.42124506299299</v>
      </c>
      <c r="M146" s="23">
        <v>139.08257650991399</v>
      </c>
      <c r="N146" s="23">
        <v>146.599621306854</v>
      </c>
      <c r="O146" s="23">
        <v>155.05512394419799</v>
      </c>
      <c r="P146" s="23">
        <v>160.11966909635399</v>
      </c>
      <c r="Q146" s="23">
        <v>165.611423282375</v>
      </c>
      <c r="R146" s="23">
        <v>165.11381033761299</v>
      </c>
      <c r="S146" s="23">
        <v>147.17065153163699</v>
      </c>
      <c r="T146" s="23">
        <v>158.26156287203901</v>
      </c>
      <c r="U146" s="23">
        <v>154.48313416857499</v>
      </c>
      <c r="V146" s="23">
        <v>149.286297080899</v>
      </c>
      <c r="W146" s="23">
        <v>143.72862235183999</v>
      </c>
    </row>
    <row r="148" spans="1:23">
      <c r="A148" s="17" t="s">
        <v>96</v>
      </c>
      <c r="B148" s="17" t="s">
        <v>97</v>
      </c>
      <c r="C148" s="17" t="s">
        <v>75</v>
      </c>
      <c r="D148" s="17" t="s">
        <v>98</v>
      </c>
      <c r="E148" s="17" t="s">
        <v>99</v>
      </c>
      <c r="F148" s="17" t="s">
        <v>100</v>
      </c>
      <c r="G148" s="17" t="s">
        <v>101</v>
      </c>
      <c r="H148" s="17" t="s">
        <v>102</v>
      </c>
      <c r="I148" s="17" t="s">
        <v>103</v>
      </c>
      <c r="J148" s="17" t="s">
        <v>104</v>
      </c>
      <c r="K148" s="17" t="s">
        <v>105</v>
      </c>
      <c r="L148" s="17" t="s">
        <v>106</v>
      </c>
      <c r="M148" s="17" t="s">
        <v>107</v>
      </c>
      <c r="N148" s="17" t="s">
        <v>108</v>
      </c>
      <c r="O148" s="17" t="s">
        <v>109</v>
      </c>
      <c r="P148" s="17" t="s">
        <v>110</v>
      </c>
      <c r="Q148" s="17" t="s">
        <v>111</v>
      </c>
      <c r="R148" s="17" t="s">
        <v>112</v>
      </c>
      <c r="S148" s="17" t="s">
        <v>113</v>
      </c>
      <c r="T148" s="17" t="s">
        <v>114</v>
      </c>
      <c r="U148" s="17" t="s">
        <v>115</v>
      </c>
      <c r="V148" s="17" t="s">
        <v>116</v>
      </c>
      <c r="W148" s="17" t="s">
        <v>117</v>
      </c>
    </row>
    <row r="149" spans="1:23">
      <c r="A149" s="27" t="s">
        <v>123</v>
      </c>
      <c r="B149" s="27" t="s">
        <v>22</v>
      </c>
      <c r="C149" s="23">
        <v>293.34418351602432</v>
      </c>
      <c r="D149" s="23">
        <v>316.22047048397491</v>
      </c>
      <c r="E149" s="23">
        <v>359.75587063904675</v>
      </c>
      <c r="F149" s="23">
        <v>359.24158414419571</v>
      </c>
      <c r="G149" s="23">
        <v>385.65001886972209</v>
      </c>
      <c r="H149" s="23">
        <v>425.64080954091293</v>
      </c>
      <c r="I149" s="23">
        <v>458.94750260011807</v>
      </c>
      <c r="J149" s="23">
        <v>517.75906339565222</v>
      </c>
      <c r="K149" s="23">
        <v>558.67839335766575</v>
      </c>
      <c r="L149" s="23">
        <v>607.88609083728875</v>
      </c>
      <c r="M149" s="23">
        <v>628.93022209002572</v>
      </c>
      <c r="N149" s="23">
        <v>698.04588598110013</v>
      </c>
      <c r="O149" s="23">
        <v>676.912476051672</v>
      </c>
      <c r="P149" s="23">
        <v>690.95132519535161</v>
      </c>
      <c r="Q149" s="23">
        <v>748.13338876853516</v>
      </c>
      <c r="R149" s="23">
        <v>772.02644859825398</v>
      </c>
      <c r="S149" s="23">
        <v>856.63307254427502</v>
      </c>
      <c r="T149" s="23">
        <v>905.91685482436128</v>
      </c>
      <c r="U149" s="23">
        <v>980.94752580668148</v>
      </c>
      <c r="V149" s="23">
        <v>971.87983259743112</v>
      </c>
      <c r="W149" s="23">
        <v>1031.8497351389369</v>
      </c>
    </row>
    <row r="150" spans="1:23">
      <c r="A150" s="27" t="s">
        <v>123</v>
      </c>
      <c r="B150" s="27" t="s">
        <v>73</v>
      </c>
      <c r="C150" s="23">
        <v>7.7912980550356403</v>
      </c>
      <c r="D150" s="23">
        <v>9.3569916386702996</v>
      </c>
      <c r="E150" s="23">
        <v>10.988815768728299</v>
      </c>
      <c r="F150" s="23">
        <v>12.9303147445288</v>
      </c>
      <c r="G150" s="23">
        <v>14.229800883915599</v>
      </c>
      <c r="H150" s="23">
        <v>15.7360741861684</v>
      </c>
      <c r="I150" s="23">
        <v>17.622022389309201</v>
      </c>
      <c r="J150" s="23">
        <v>17.2586170751566</v>
      </c>
      <c r="K150" s="23">
        <v>20.588092536309201</v>
      </c>
      <c r="L150" s="23">
        <v>22.682868133643101</v>
      </c>
      <c r="M150" s="23">
        <v>24.8701934752395</v>
      </c>
      <c r="N150" s="23">
        <v>26.2446668767851</v>
      </c>
      <c r="O150" s="23">
        <v>27.913850199917299</v>
      </c>
      <c r="P150" s="23">
        <v>28.635529145933301</v>
      </c>
      <c r="Q150" s="23">
        <v>29.389067853536499</v>
      </c>
      <c r="R150" s="23">
        <v>29.261481379354699</v>
      </c>
      <c r="S150" s="23">
        <v>25.399528564093401</v>
      </c>
      <c r="T150" s="23">
        <v>27.014243514105601</v>
      </c>
      <c r="U150" s="23">
        <v>25.6010708991553</v>
      </c>
      <c r="V150" s="23">
        <v>25.1811355618145</v>
      </c>
      <c r="W150" s="23">
        <v>24.390131756317899</v>
      </c>
    </row>
    <row r="151" spans="1:23">
      <c r="A151" s="27" t="s">
        <v>123</v>
      </c>
      <c r="B151" s="27" t="s">
        <v>74</v>
      </c>
      <c r="C151" s="23">
        <v>7.7855204592906304</v>
      </c>
      <c r="D151" s="23">
        <v>9.3622411556780207</v>
      </c>
      <c r="E151" s="23">
        <v>10.9836672993217</v>
      </c>
      <c r="F151" s="23">
        <v>12.9391376829108</v>
      </c>
      <c r="G151" s="23">
        <v>14.237904389834201</v>
      </c>
      <c r="H151" s="23">
        <v>15.704549381889899</v>
      </c>
      <c r="I151" s="23">
        <v>17.583956104683399</v>
      </c>
      <c r="J151" s="23">
        <v>17.237544728097301</v>
      </c>
      <c r="K151" s="23">
        <v>20.576155295578999</v>
      </c>
      <c r="L151" s="23">
        <v>22.645485271026999</v>
      </c>
      <c r="M151" s="23">
        <v>24.808742717713301</v>
      </c>
      <c r="N151" s="23">
        <v>26.273066741715802</v>
      </c>
      <c r="O151" s="23">
        <v>27.8912791768639</v>
      </c>
      <c r="P151" s="23">
        <v>28.594535023482901</v>
      </c>
      <c r="Q151" s="23">
        <v>29.3670241648495</v>
      </c>
      <c r="R151" s="23">
        <v>29.278478994631499</v>
      </c>
      <c r="S151" s="23">
        <v>25.364816871706498</v>
      </c>
      <c r="T151" s="23">
        <v>26.9966572260732</v>
      </c>
      <c r="U151" s="23">
        <v>25.539188283312701</v>
      </c>
      <c r="V151" s="23">
        <v>25.143784475718601</v>
      </c>
      <c r="W151" s="23">
        <v>24.373659757623901</v>
      </c>
    </row>
    <row r="153" spans="1:23" collapsed="1"/>
    <row r="154" spans="1:23">
      <c r="A154" s="7" t="s">
        <v>93</v>
      </c>
    </row>
  </sheetData>
  <sheetProtection algorithmName="SHA-512" hashValue="G/HC9ZdW76QBYx6HstwoGXWQwKevw0tA8euq49M0BqdhV6Fe3YSnU5bjneeG5wyEPLnM9OQsX17q0v+9zMkscw==" saltValue="pMSUZFnV1qHhXzQwtFhoiQ=="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5A0A42"/>
  </sheetPr>
  <dimension ref="A1:W154"/>
  <sheetViews>
    <sheetView zoomScale="85" zoomScaleNormal="85" workbookViewId="0"/>
  </sheetViews>
  <sheetFormatPr defaultColWidth="9.140625" defaultRowHeight="15"/>
  <cols>
    <col min="1" max="1" width="9.28515625" style="7" customWidth="1"/>
    <col min="2" max="2" width="30.5703125" style="7" customWidth="1"/>
    <col min="3" max="23" width="9.28515625" style="7" customWidth="1"/>
    <col min="24" max="16384" width="9.140625" style="7"/>
  </cols>
  <sheetData>
    <row r="1" spans="1:23" s="26" customFormat="1" ht="23.25" customHeight="1">
      <c r="A1" s="25" t="s">
        <v>146</v>
      </c>
      <c r="B1" s="17"/>
      <c r="C1" s="17"/>
      <c r="D1" s="17"/>
      <c r="E1" s="17"/>
      <c r="F1" s="17"/>
      <c r="G1" s="17"/>
      <c r="H1" s="17"/>
      <c r="I1" s="17"/>
      <c r="J1" s="17"/>
      <c r="K1" s="17"/>
      <c r="L1" s="17"/>
      <c r="M1" s="17"/>
      <c r="N1" s="17"/>
      <c r="O1" s="17"/>
      <c r="P1" s="17"/>
      <c r="Q1" s="17"/>
      <c r="R1" s="17"/>
      <c r="S1" s="17"/>
      <c r="T1" s="17"/>
      <c r="U1" s="17"/>
      <c r="V1" s="17"/>
      <c r="W1" s="17"/>
    </row>
    <row r="2" spans="1:23" s="26" customFormat="1">
      <c r="A2" s="16" t="s">
        <v>127</v>
      </c>
    </row>
    <row r="3" spans="1:23">
      <c r="A3" s="26"/>
      <c r="B3" s="16"/>
      <c r="C3" s="26"/>
      <c r="D3" s="26"/>
      <c r="E3" s="26"/>
      <c r="F3" s="26"/>
      <c r="G3" s="26"/>
      <c r="H3" s="26"/>
      <c r="I3" s="26"/>
      <c r="J3" s="26"/>
      <c r="K3" s="26"/>
      <c r="L3" s="26"/>
      <c r="M3" s="26"/>
      <c r="N3" s="26"/>
      <c r="O3" s="26"/>
      <c r="P3" s="26"/>
      <c r="Q3" s="26"/>
      <c r="R3" s="26"/>
      <c r="S3" s="26"/>
      <c r="T3" s="26"/>
      <c r="U3" s="26"/>
      <c r="V3" s="26"/>
      <c r="W3" s="26"/>
    </row>
    <row r="4" spans="1:23">
      <c r="A4" s="16" t="s">
        <v>95</v>
      </c>
      <c r="B4" s="16"/>
      <c r="C4" s="26"/>
      <c r="D4" s="26"/>
      <c r="E4" s="26"/>
      <c r="F4" s="26"/>
      <c r="G4" s="26"/>
      <c r="H4" s="26"/>
      <c r="I4" s="26"/>
      <c r="J4" s="26"/>
      <c r="K4" s="26"/>
      <c r="L4" s="26"/>
      <c r="M4" s="26"/>
      <c r="N4" s="26"/>
      <c r="O4" s="26"/>
      <c r="P4" s="26"/>
      <c r="Q4" s="26"/>
      <c r="R4" s="26"/>
      <c r="S4" s="26"/>
      <c r="T4" s="26"/>
      <c r="U4" s="26"/>
      <c r="V4" s="26"/>
      <c r="W4" s="2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18366</v>
      </c>
      <c r="D6" s="23">
        <v>17891</v>
      </c>
      <c r="E6" s="23">
        <v>16416</v>
      </c>
      <c r="F6" s="23">
        <v>15219.582543999997</v>
      </c>
      <c r="G6" s="23">
        <v>13783.459414745217</v>
      </c>
      <c r="H6" s="23">
        <v>13562.633334759397</v>
      </c>
      <c r="I6" s="23">
        <v>13318.418124668598</v>
      </c>
      <c r="J6" s="23">
        <v>12862.633334555247</v>
      </c>
      <c r="K6" s="23">
        <v>12862.633334783855</v>
      </c>
      <c r="L6" s="23">
        <v>12862.633334660339</v>
      </c>
      <c r="M6" s="23">
        <v>12862.633334633676</v>
      </c>
      <c r="N6" s="23">
        <v>10873.856203029998</v>
      </c>
      <c r="O6" s="23">
        <v>10873.856203015999</v>
      </c>
      <c r="P6" s="23">
        <v>10873.856203197998</v>
      </c>
      <c r="Q6" s="23">
        <v>7095.9999699999998</v>
      </c>
      <c r="R6" s="23">
        <v>6395.9999699999998</v>
      </c>
      <c r="S6" s="23">
        <v>5246</v>
      </c>
      <c r="T6" s="23">
        <v>5246</v>
      </c>
      <c r="U6" s="23">
        <v>5246</v>
      </c>
      <c r="V6" s="23">
        <v>5246</v>
      </c>
      <c r="W6" s="23">
        <v>4820</v>
      </c>
    </row>
    <row r="7" spans="1:23">
      <c r="A7" s="27" t="s">
        <v>36</v>
      </c>
      <c r="B7" s="27" t="s">
        <v>67</v>
      </c>
      <c r="C7" s="23">
        <v>4820</v>
      </c>
      <c r="D7" s="23">
        <v>4835</v>
      </c>
      <c r="E7" s="23">
        <v>4835</v>
      </c>
      <c r="F7" s="23">
        <v>4606.3613499999992</v>
      </c>
      <c r="G7" s="23">
        <v>4606.3613499999992</v>
      </c>
      <c r="H7" s="23">
        <v>4606.3613499999992</v>
      </c>
      <c r="I7" s="23">
        <v>4606.3613499999992</v>
      </c>
      <c r="J7" s="23">
        <v>4606.3613499999992</v>
      </c>
      <c r="K7" s="23">
        <v>4484.9999699999998</v>
      </c>
      <c r="L7" s="23">
        <v>4135</v>
      </c>
      <c r="M7" s="23">
        <v>3760</v>
      </c>
      <c r="N7" s="23">
        <v>3385</v>
      </c>
      <c r="O7" s="23">
        <v>3385</v>
      </c>
      <c r="P7" s="23">
        <v>3385</v>
      </c>
      <c r="Q7" s="23">
        <v>3385</v>
      </c>
      <c r="R7" s="23">
        <v>3385</v>
      </c>
      <c r="S7" s="23">
        <v>3385</v>
      </c>
      <c r="T7" s="23">
        <v>3385</v>
      </c>
      <c r="U7" s="23">
        <v>3385</v>
      </c>
      <c r="V7" s="23">
        <v>3385</v>
      </c>
      <c r="W7" s="23">
        <v>3385</v>
      </c>
    </row>
    <row r="8" spans="1:23">
      <c r="A8" s="27" t="s">
        <v>36</v>
      </c>
      <c r="B8" s="27" t="s">
        <v>18</v>
      </c>
      <c r="C8" s="23">
        <v>3055</v>
      </c>
      <c r="D8" s="23">
        <v>3055</v>
      </c>
      <c r="E8" s="23">
        <v>3055</v>
      </c>
      <c r="F8" s="23">
        <v>2487</v>
      </c>
      <c r="G8" s="23">
        <v>2487</v>
      </c>
      <c r="H8" s="23">
        <v>2487</v>
      </c>
      <c r="I8" s="23">
        <v>2487</v>
      </c>
      <c r="J8" s="23">
        <v>2487</v>
      </c>
      <c r="K8" s="23">
        <v>2487</v>
      </c>
      <c r="L8" s="23">
        <v>2487</v>
      </c>
      <c r="M8" s="23">
        <v>2487</v>
      </c>
      <c r="N8" s="23">
        <v>2487</v>
      </c>
      <c r="O8" s="23">
        <v>2487</v>
      </c>
      <c r="P8" s="23">
        <v>2487</v>
      </c>
      <c r="Q8" s="23">
        <v>2487</v>
      </c>
      <c r="R8" s="23">
        <v>2102</v>
      </c>
      <c r="S8" s="23">
        <v>1573</v>
      </c>
      <c r="T8" s="23">
        <v>1573</v>
      </c>
      <c r="U8" s="23">
        <v>1430</v>
      </c>
      <c r="V8" s="23">
        <v>1430</v>
      </c>
      <c r="W8" s="23">
        <v>1430</v>
      </c>
    </row>
    <row r="9" spans="1:23">
      <c r="A9" s="27" t="s">
        <v>36</v>
      </c>
      <c r="B9" s="27" t="s">
        <v>28</v>
      </c>
      <c r="C9" s="23">
        <v>1864</v>
      </c>
      <c r="D9" s="23">
        <v>1864</v>
      </c>
      <c r="E9" s="23">
        <v>1384</v>
      </c>
      <c r="F9" s="23">
        <v>84</v>
      </c>
      <c r="G9" s="23">
        <v>84</v>
      </c>
      <c r="H9" s="23">
        <v>84</v>
      </c>
      <c r="I9" s="23">
        <v>84</v>
      </c>
      <c r="J9" s="23">
        <v>84</v>
      </c>
      <c r="K9" s="23">
        <v>84</v>
      </c>
      <c r="L9" s="23">
        <v>84</v>
      </c>
      <c r="M9" s="23">
        <v>84</v>
      </c>
      <c r="N9" s="23">
        <v>84</v>
      </c>
      <c r="O9" s="23">
        <v>84</v>
      </c>
      <c r="P9" s="23">
        <v>84</v>
      </c>
      <c r="Q9" s="23">
        <v>84</v>
      </c>
      <c r="R9" s="23">
        <v>84</v>
      </c>
      <c r="S9" s="23">
        <v>84</v>
      </c>
      <c r="T9" s="23">
        <v>84</v>
      </c>
      <c r="U9" s="23">
        <v>84</v>
      </c>
      <c r="V9" s="23">
        <v>84</v>
      </c>
      <c r="W9" s="23">
        <v>84</v>
      </c>
    </row>
    <row r="10" spans="1:23">
      <c r="A10" s="27" t="s">
        <v>36</v>
      </c>
      <c r="B10" s="27" t="s">
        <v>62</v>
      </c>
      <c r="C10" s="23">
        <v>6741</v>
      </c>
      <c r="D10" s="23">
        <v>6741</v>
      </c>
      <c r="E10" s="23">
        <v>6741</v>
      </c>
      <c r="F10" s="23">
        <v>5997.2084431044605</v>
      </c>
      <c r="G10" s="23">
        <v>5997.2084431011917</v>
      </c>
      <c r="H10" s="23">
        <v>5997.2084430995401</v>
      </c>
      <c r="I10" s="23">
        <v>5997.2084430897557</v>
      </c>
      <c r="J10" s="23">
        <v>5795.7888097324594</v>
      </c>
      <c r="K10" s="23">
        <v>5719.0000819879406</v>
      </c>
      <c r="L10" s="23">
        <v>5719.0000819877296</v>
      </c>
      <c r="M10" s="23">
        <v>5719.0000819875495</v>
      </c>
      <c r="N10" s="23">
        <v>5719.0000819873803</v>
      </c>
      <c r="O10" s="23">
        <v>5347.0000819871293</v>
      </c>
      <c r="P10" s="23">
        <v>5259.9999800000005</v>
      </c>
      <c r="Q10" s="23">
        <v>5259.9999800000005</v>
      </c>
      <c r="R10" s="23">
        <v>5628.3058000000001</v>
      </c>
      <c r="S10" s="23">
        <v>5628.3058000000001</v>
      </c>
      <c r="T10" s="23">
        <v>5188.3058199999996</v>
      </c>
      <c r="U10" s="23">
        <v>5188.3058199999996</v>
      </c>
      <c r="V10" s="23">
        <v>5188.3058199999996</v>
      </c>
      <c r="W10" s="23">
        <v>5188.3058199999996</v>
      </c>
    </row>
    <row r="11" spans="1:23">
      <c r="A11" s="27" t="s">
        <v>36</v>
      </c>
      <c r="B11" s="27" t="s">
        <v>61</v>
      </c>
      <c r="C11" s="23">
        <v>7364.8999938964844</v>
      </c>
      <c r="D11" s="23">
        <v>7364.8999938964844</v>
      </c>
      <c r="E11" s="23">
        <v>7364.8999938964844</v>
      </c>
      <c r="F11" s="23">
        <v>7364.8999938964844</v>
      </c>
      <c r="G11" s="23">
        <v>7364.8999938964844</v>
      </c>
      <c r="H11" s="23">
        <v>7364.8999938964844</v>
      </c>
      <c r="I11" s="23">
        <v>7364.8999938964844</v>
      </c>
      <c r="J11" s="23">
        <v>7364.8999938964844</v>
      </c>
      <c r="K11" s="23">
        <v>7364.8999938964844</v>
      </c>
      <c r="L11" s="23">
        <v>7364.8999938964844</v>
      </c>
      <c r="M11" s="23">
        <v>7614.8999938964844</v>
      </c>
      <c r="N11" s="23">
        <v>7614.8999938964844</v>
      </c>
      <c r="O11" s="23">
        <v>7614.8999938964844</v>
      </c>
      <c r="P11" s="23">
        <v>7614.8999938964844</v>
      </c>
      <c r="Q11" s="23">
        <v>7614.8999938964844</v>
      </c>
      <c r="R11" s="23">
        <v>7614.8999938964844</v>
      </c>
      <c r="S11" s="23">
        <v>7528.8999938964844</v>
      </c>
      <c r="T11" s="23">
        <v>7528.8999938964844</v>
      </c>
      <c r="U11" s="23">
        <v>7528.8999938964844</v>
      </c>
      <c r="V11" s="23">
        <v>7528.8999938964844</v>
      </c>
      <c r="W11" s="23">
        <v>7528.8999938964844</v>
      </c>
    </row>
    <row r="12" spans="1:23">
      <c r="A12" s="27" t="s">
        <v>36</v>
      </c>
      <c r="B12" s="27" t="s">
        <v>65</v>
      </c>
      <c r="C12" s="23">
        <v>9260</v>
      </c>
      <c r="D12" s="23">
        <v>9346</v>
      </c>
      <c r="E12" s="23">
        <v>9487.6557900000007</v>
      </c>
      <c r="F12" s="23">
        <v>9629.3118450000002</v>
      </c>
      <c r="G12" s="23">
        <v>9793.784474</v>
      </c>
      <c r="H12" s="23">
        <v>10285.014860000001</v>
      </c>
      <c r="I12" s="23">
        <v>10931.54536</v>
      </c>
      <c r="J12" s="23">
        <v>12137.892570000002</v>
      </c>
      <c r="K12" s="23">
        <v>12683.961095750499</v>
      </c>
      <c r="L12" s="23">
        <v>12712.887195750598</v>
      </c>
      <c r="M12" s="23">
        <v>12854.543045750999</v>
      </c>
      <c r="N12" s="23">
        <v>16353.932524999998</v>
      </c>
      <c r="O12" s="23">
        <v>16560.139469636259</v>
      </c>
      <c r="P12" s="23">
        <v>16932.797229640095</v>
      </c>
      <c r="Q12" s="23">
        <v>21478.867609642148</v>
      </c>
      <c r="R12" s="23">
        <v>23064.3376346429</v>
      </c>
      <c r="S12" s="23">
        <v>25920.86249464349</v>
      </c>
      <c r="T12" s="23">
        <v>25578.145464644793</v>
      </c>
      <c r="U12" s="23">
        <v>26205.162100000001</v>
      </c>
      <c r="V12" s="23">
        <v>25898.792653999997</v>
      </c>
      <c r="W12" s="23">
        <v>27751.091574000002</v>
      </c>
    </row>
    <row r="13" spans="1:23">
      <c r="A13" s="27" t="s">
        <v>36</v>
      </c>
      <c r="B13" s="27" t="s">
        <v>64</v>
      </c>
      <c r="C13" s="23">
        <v>6097</v>
      </c>
      <c r="D13" s="23">
        <v>6302</v>
      </c>
      <c r="E13" s="23">
        <v>6302</v>
      </c>
      <c r="F13" s="23">
        <v>6302</v>
      </c>
      <c r="G13" s="23">
        <v>6302</v>
      </c>
      <c r="H13" s="23">
        <v>6302</v>
      </c>
      <c r="I13" s="23">
        <v>6302</v>
      </c>
      <c r="J13" s="23">
        <v>6472.6934799999999</v>
      </c>
      <c r="K13" s="23">
        <v>6472.6934799999999</v>
      </c>
      <c r="L13" s="23">
        <v>6480.6327266999997</v>
      </c>
      <c r="M13" s="23">
        <v>6506.6652969999996</v>
      </c>
      <c r="N13" s="23">
        <v>8447.9585990545856</v>
      </c>
      <c r="O13" s="23">
        <v>8453.0782890554601</v>
      </c>
      <c r="P13" s="23">
        <v>8453.0782890559803</v>
      </c>
      <c r="Q13" s="23">
        <v>9478.2567060566671</v>
      </c>
      <c r="R13" s="23">
        <v>10424.068576057149</v>
      </c>
      <c r="S13" s="23">
        <v>12574.026179057524</v>
      </c>
      <c r="T13" s="23">
        <v>12898.086929057814</v>
      </c>
      <c r="U13" s="23">
        <v>12898.086929058198</v>
      </c>
      <c r="V13" s="23">
        <v>13124.684567058855</v>
      </c>
      <c r="W13" s="23">
        <v>14685.559667060141</v>
      </c>
    </row>
    <row r="14" spans="1:23">
      <c r="A14" s="27" t="s">
        <v>36</v>
      </c>
      <c r="B14" s="27" t="s">
        <v>32</v>
      </c>
      <c r="C14" s="23">
        <v>300</v>
      </c>
      <c r="D14" s="23">
        <v>300</v>
      </c>
      <c r="E14" s="23">
        <v>300</v>
      </c>
      <c r="F14" s="23">
        <v>300</v>
      </c>
      <c r="G14" s="23">
        <v>300</v>
      </c>
      <c r="H14" s="23">
        <v>300</v>
      </c>
      <c r="I14" s="23">
        <v>300</v>
      </c>
      <c r="J14" s="23">
        <v>300</v>
      </c>
      <c r="K14" s="23">
        <v>300</v>
      </c>
      <c r="L14" s="23">
        <v>402.29203999999999</v>
      </c>
      <c r="M14" s="23">
        <v>402.29203999999999</v>
      </c>
      <c r="N14" s="23">
        <v>474.16108933485998</v>
      </c>
      <c r="O14" s="23">
        <v>419.16108937242996</v>
      </c>
      <c r="P14" s="23">
        <v>394.16108937274998</v>
      </c>
      <c r="Q14" s="23">
        <v>967.4981499999999</v>
      </c>
      <c r="R14" s="23">
        <v>967.4981499999999</v>
      </c>
      <c r="S14" s="23">
        <v>967.4981499999999</v>
      </c>
      <c r="T14" s="23">
        <v>967.4981499999999</v>
      </c>
      <c r="U14" s="23">
        <v>1324.88771</v>
      </c>
      <c r="V14" s="23">
        <v>1324.88771</v>
      </c>
      <c r="W14" s="23">
        <v>2520.5622134672003</v>
      </c>
    </row>
    <row r="15" spans="1:23">
      <c r="A15" s="27" t="s">
        <v>36</v>
      </c>
      <c r="B15" s="27" t="s">
        <v>69</v>
      </c>
      <c r="C15" s="23">
        <v>810</v>
      </c>
      <c r="D15" s="23">
        <v>810</v>
      </c>
      <c r="E15" s="23">
        <v>810</v>
      </c>
      <c r="F15" s="23">
        <v>810</v>
      </c>
      <c r="G15" s="23">
        <v>2850</v>
      </c>
      <c r="H15" s="23">
        <v>2850</v>
      </c>
      <c r="I15" s="23">
        <v>2850</v>
      </c>
      <c r="J15" s="23">
        <v>2850</v>
      </c>
      <c r="K15" s="23">
        <v>2850</v>
      </c>
      <c r="L15" s="23">
        <v>2893.7925799999998</v>
      </c>
      <c r="M15" s="23">
        <v>2935.2361150000002</v>
      </c>
      <c r="N15" s="23">
        <v>3253.8214699999999</v>
      </c>
      <c r="O15" s="23">
        <v>3253.8214699999999</v>
      </c>
      <c r="P15" s="23">
        <v>3253.8214699999999</v>
      </c>
      <c r="Q15" s="23">
        <v>3393.28903439637</v>
      </c>
      <c r="R15" s="23">
        <v>4779.0036786335986</v>
      </c>
      <c r="S15" s="23">
        <v>5453.5026286994989</v>
      </c>
      <c r="T15" s="23">
        <v>5453.5026287004985</v>
      </c>
      <c r="U15" s="23">
        <v>5877.3157199999987</v>
      </c>
      <c r="V15" s="23">
        <v>5877.3157199999987</v>
      </c>
      <c r="W15" s="23">
        <v>6358.7218699999994</v>
      </c>
    </row>
    <row r="16" spans="1:23">
      <c r="A16" s="27" t="s">
        <v>36</v>
      </c>
      <c r="B16" s="27" t="s">
        <v>52</v>
      </c>
      <c r="C16" s="23">
        <v>86.530999436974355</v>
      </c>
      <c r="D16" s="23">
        <v>212.47799813747366</v>
      </c>
      <c r="E16" s="23">
        <v>422.08000028133256</v>
      </c>
      <c r="F16" s="23">
        <v>710.88098949193795</v>
      </c>
      <c r="G16" s="23">
        <v>1092.0589862465843</v>
      </c>
      <c r="H16" s="23">
        <v>1530.3139966130238</v>
      </c>
      <c r="I16" s="23">
        <v>2056.2020196914632</v>
      </c>
      <c r="J16" s="23">
        <v>2653.4510054588295</v>
      </c>
      <c r="K16" s="23">
        <v>3326.2560155391639</v>
      </c>
      <c r="L16" s="23">
        <v>3835.3649988174384</v>
      </c>
      <c r="M16" s="23">
        <v>4409.5619447231147</v>
      </c>
      <c r="N16" s="23">
        <v>5038.9190037250401</v>
      </c>
      <c r="O16" s="23">
        <v>5723.1939969062714</v>
      </c>
      <c r="P16" s="23">
        <v>6362.1370782851982</v>
      </c>
      <c r="Q16" s="23">
        <v>7028.8680858611979</v>
      </c>
      <c r="R16" s="23">
        <v>7398.2730484008653</v>
      </c>
      <c r="S16" s="23">
        <v>7780.5079445838801</v>
      </c>
      <c r="T16" s="23">
        <v>8173.1058993339393</v>
      </c>
      <c r="U16" s="23">
        <v>8577.2820091247449</v>
      </c>
      <c r="V16" s="23">
        <v>8995.4019289016651</v>
      </c>
      <c r="W16" s="23">
        <v>9423.6349153518622</v>
      </c>
    </row>
    <row r="17" spans="1:23">
      <c r="A17" s="29" t="s">
        <v>118</v>
      </c>
      <c r="B17" s="29"/>
      <c r="C17" s="28">
        <v>57567.899993896484</v>
      </c>
      <c r="D17" s="28">
        <v>57398.899993896484</v>
      </c>
      <c r="E17" s="28">
        <v>55585.555783896489</v>
      </c>
      <c r="F17" s="28">
        <v>51690.364176000949</v>
      </c>
      <c r="G17" s="28">
        <v>50418.713675742889</v>
      </c>
      <c r="H17" s="28">
        <v>50689.117981755422</v>
      </c>
      <c r="I17" s="28">
        <v>51091.433271654838</v>
      </c>
      <c r="J17" s="28">
        <v>51811.269538184199</v>
      </c>
      <c r="K17" s="28">
        <v>52159.187956418784</v>
      </c>
      <c r="L17" s="28">
        <v>51846.05333299515</v>
      </c>
      <c r="M17" s="28">
        <v>51888.74175326871</v>
      </c>
      <c r="N17" s="28">
        <v>54965.647402968447</v>
      </c>
      <c r="O17" s="28">
        <v>54804.974037591332</v>
      </c>
      <c r="P17" s="28">
        <v>55090.631695790551</v>
      </c>
      <c r="Q17" s="28">
        <v>56884.024259595302</v>
      </c>
      <c r="R17" s="28">
        <v>58698.611974596533</v>
      </c>
      <c r="S17" s="28">
        <v>61940.094467597497</v>
      </c>
      <c r="T17" s="28">
        <v>61481.438207599087</v>
      </c>
      <c r="U17" s="28">
        <v>61965.454842954685</v>
      </c>
      <c r="V17" s="28">
        <v>61885.683034955335</v>
      </c>
      <c r="W17" s="28">
        <v>64872.857054956621</v>
      </c>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s="26" customFormat="1">
      <c r="A20" s="27" t="s">
        <v>119</v>
      </c>
      <c r="B20" s="27" t="s">
        <v>60</v>
      </c>
      <c r="C20" s="23">
        <v>10240</v>
      </c>
      <c r="D20" s="23">
        <v>9765</v>
      </c>
      <c r="E20" s="23">
        <v>8290</v>
      </c>
      <c r="F20" s="23">
        <v>7582.6188279999997</v>
      </c>
      <c r="G20" s="23">
        <v>6299.603211649719</v>
      </c>
      <c r="H20" s="23">
        <v>6078.7771316493991</v>
      </c>
      <c r="I20" s="23">
        <v>6078.7771316485996</v>
      </c>
      <c r="J20" s="23">
        <v>6078.777131645249</v>
      </c>
      <c r="K20" s="23">
        <v>6078.7771316508588</v>
      </c>
      <c r="L20" s="23">
        <v>6078.7771316483395</v>
      </c>
      <c r="M20" s="23">
        <v>6078.7771316476792</v>
      </c>
      <c r="N20" s="23">
        <v>4090</v>
      </c>
      <c r="O20" s="23">
        <v>4090</v>
      </c>
      <c r="P20" s="23">
        <v>4090</v>
      </c>
      <c r="Q20" s="23">
        <v>1350</v>
      </c>
      <c r="R20" s="23">
        <v>1350</v>
      </c>
      <c r="S20" s="23">
        <v>1350</v>
      </c>
      <c r="T20" s="23">
        <v>1350</v>
      </c>
      <c r="U20" s="23">
        <v>1350</v>
      </c>
      <c r="V20" s="23">
        <v>1350</v>
      </c>
      <c r="W20" s="23">
        <v>1350</v>
      </c>
    </row>
    <row r="21" spans="1:23" s="26" customFormat="1">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s="26" customFormat="1">
      <c r="A22" s="27" t="s">
        <v>119</v>
      </c>
      <c r="B22" s="27" t="s">
        <v>18</v>
      </c>
      <c r="C22" s="23">
        <v>625</v>
      </c>
      <c r="D22" s="23">
        <v>625</v>
      </c>
      <c r="E22" s="23">
        <v>625</v>
      </c>
      <c r="F22" s="23">
        <v>625</v>
      </c>
      <c r="G22" s="23">
        <v>625</v>
      </c>
      <c r="H22" s="23">
        <v>625</v>
      </c>
      <c r="I22" s="23">
        <v>625</v>
      </c>
      <c r="J22" s="23">
        <v>625</v>
      </c>
      <c r="K22" s="23">
        <v>625</v>
      </c>
      <c r="L22" s="23">
        <v>625</v>
      </c>
      <c r="M22" s="23">
        <v>625</v>
      </c>
      <c r="N22" s="23">
        <v>625</v>
      </c>
      <c r="O22" s="23">
        <v>625</v>
      </c>
      <c r="P22" s="23">
        <v>625</v>
      </c>
      <c r="Q22" s="23">
        <v>625</v>
      </c>
      <c r="R22" s="23">
        <v>625</v>
      </c>
      <c r="S22" s="23">
        <v>625</v>
      </c>
      <c r="T22" s="23">
        <v>625</v>
      </c>
      <c r="U22" s="23">
        <v>625</v>
      </c>
      <c r="V22" s="23">
        <v>625</v>
      </c>
      <c r="W22" s="23">
        <v>625</v>
      </c>
    </row>
    <row r="23" spans="1:23" s="26" customFormat="1">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s="26" customFormat="1">
      <c r="A24" s="27" t="s">
        <v>119</v>
      </c>
      <c r="B24" s="27" t="s">
        <v>62</v>
      </c>
      <c r="C24" s="23">
        <v>1438</v>
      </c>
      <c r="D24" s="23">
        <v>1438</v>
      </c>
      <c r="E24" s="23">
        <v>1438</v>
      </c>
      <c r="F24" s="23">
        <v>1438</v>
      </c>
      <c r="G24" s="23">
        <v>1438</v>
      </c>
      <c r="H24" s="23">
        <v>1438</v>
      </c>
      <c r="I24" s="23">
        <v>1438</v>
      </c>
      <c r="J24" s="23">
        <v>1438</v>
      </c>
      <c r="K24" s="23">
        <v>1438</v>
      </c>
      <c r="L24" s="23">
        <v>1438</v>
      </c>
      <c r="M24" s="23">
        <v>1438</v>
      </c>
      <c r="N24" s="23">
        <v>1438</v>
      </c>
      <c r="O24" s="23">
        <v>1438</v>
      </c>
      <c r="P24" s="23">
        <v>1388</v>
      </c>
      <c r="Q24" s="23">
        <v>1388</v>
      </c>
      <c r="R24" s="23">
        <v>1756.30582</v>
      </c>
      <c r="S24" s="23">
        <v>1756.30582</v>
      </c>
      <c r="T24" s="23">
        <v>1756.30582</v>
      </c>
      <c r="U24" s="23">
        <v>1756.30582</v>
      </c>
      <c r="V24" s="23">
        <v>1756.30582</v>
      </c>
      <c r="W24" s="23">
        <v>1756.30582</v>
      </c>
    </row>
    <row r="25" spans="1:23" s="26" customFormat="1">
      <c r="A25" s="27" t="s">
        <v>119</v>
      </c>
      <c r="B25" s="27" t="s">
        <v>61</v>
      </c>
      <c r="C25" s="23">
        <v>2585</v>
      </c>
      <c r="D25" s="23">
        <v>2585</v>
      </c>
      <c r="E25" s="23">
        <v>2585</v>
      </c>
      <c r="F25" s="23">
        <v>2585</v>
      </c>
      <c r="G25" s="23">
        <v>2585</v>
      </c>
      <c r="H25" s="23">
        <v>2585</v>
      </c>
      <c r="I25" s="23">
        <v>2585</v>
      </c>
      <c r="J25" s="23">
        <v>2585</v>
      </c>
      <c r="K25" s="23">
        <v>2585</v>
      </c>
      <c r="L25" s="23">
        <v>2585</v>
      </c>
      <c r="M25" s="23">
        <v>2585</v>
      </c>
      <c r="N25" s="23">
        <v>2585</v>
      </c>
      <c r="O25" s="23">
        <v>2585</v>
      </c>
      <c r="P25" s="23">
        <v>2585</v>
      </c>
      <c r="Q25" s="23">
        <v>2585</v>
      </c>
      <c r="R25" s="23">
        <v>2585</v>
      </c>
      <c r="S25" s="23">
        <v>2585</v>
      </c>
      <c r="T25" s="23">
        <v>2585</v>
      </c>
      <c r="U25" s="23">
        <v>2585</v>
      </c>
      <c r="V25" s="23">
        <v>2585</v>
      </c>
      <c r="W25" s="23">
        <v>2585</v>
      </c>
    </row>
    <row r="26" spans="1:23" s="26" customFormat="1">
      <c r="A26" s="27" t="s">
        <v>119</v>
      </c>
      <c r="B26" s="27" t="s">
        <v>65</v>
      </c>
      <c r="C26" s="23">
        <v>2137</v>
      </c>
      <c r="D26" s="23">
        <v>2137</v>
      </c>
      <c r="E26" s="23">
        <v>2137</v>
      </c>
      <c r="F26" s="23">
        <v>2137</v>
      </c>
      <c r="G26" s="23">
        <v>2137</v>
      </c>
      <c r="H26" s="23">
        <v>2137</v>
      </c>
      <c r="I26" s="23">
        <v>2137</v>
      </c>
      <c r="J26" s="23">
        <v>2137</v>
      </c>
      <c r="K26" s="23">
        <v>2137</v>
      </c>
      <c r="L26" s="23">
        <v>2137</v>
      </c>
      <c r="M26" s="23">
        <v>2137</v>
      </c>
      <c r="N26" s="23">
        <v>3761.9456299999993</v>
      </c>
      <c r="O26" s="23">
        <v>4024.9968699999999</v>
      </c>
      <c r="P26" s="23">
        <v>4260.4992700000003</v>
      </c>
      <c r="Q26" s="23">
        <v>6478.8459000000003</v>
      </c>
      <c r="R26" s="23">
        <v>6499.5187999999998</v>
      </c>
      <c r="S26" s="23">
        <v>6444.1792999999998</v>
      </c>
      <c r="T26" s="23">
        <v>6242.1792999999998</v>
      </c>
      <c r="U26" s="23">
        <v>6242.1792999999998</v>
      </c>
      <c r="V26" s="23">
        <v>5881.1792999999998</v>
      </c>
      <c r="W26" s="23">
        <v>7132.0456000000004</v>
      </c>
    </row>
    <row r="27" spans="1:23" s="26" customFormat="1">
      <c r="A27" s="27" t="s">
        <v>119</v>
      </c>
      <c r="B27" s="27" t="s">
        <v>64</v>
      </c>
      <c r="C27" s="23">
        <v>2282</v>
      </c>
      <c r="D27" s="23">
        <v>2432</v>
      </c>
      <c r="E27" s="23">
        <v>2432</v>
      </c>
      <c r="F27" s="23">
        <v>2432</v>
      </c>
      <c r="G27" s="23">
        <v>2432</v>
      </c>
      <c r="H27" s="23">
        <v>2432</v>
      </c>
      <c r="I27" s="23">
        <v>2432</v>
      </c>
      <c r="J27" s="23">
        <v>2432</v>
      </c>
      <c r="K27" s="23">
        <v>2432</v>
      </c>
      <c r="L27" s="23">
        <v>2439.9392466999998</v>
      </c>
      <c r="M27" s="23">
        <v>2465.9718170000001</v>
      </c>
      <c r="N27" s="23">
        <v>4145.3398400000005</v>
      </c>
      <c r="O27" s="23">
        <v>4150.4595300000001</v>
      </c>
      <c r="P27" s="23">
        <v>4150.4595300000001</v>
      </c>
      <c r="Q27" s="23">
        <v>5175.6379470000002</v>
      </c>
      <c r="R27" s="23">
        <v>5640.8583170000002</v>
      </c>
      <c r="S27" s="23">
        <v>7750.4595300000001</v>
      </c>
      <c r="T27" s="23">
        <v>7600.4595300000001</v>
      </c>
      <c r="U27" s="23">
        <v>7600.4595300000001</v>
      </c>
      <c r="V27" s="23">
        <v>7600.4595300000001</v>
      </c>
      <c r="W27" s="23">
        <v>7600.4595300000001</v>
      </c>
    </row>
    <row r="28" spans="1:23" s="26" customFormat="1">
      <c r="A28" s="27" t="s">
        <v>119</v>
      </c>
      <c r="B28" s="27" t="s">
        <v>32</v>
      </c>
      <c r="C28" s="23">
        <v>0</v>
      </c>
      <c r="D28" s="23">
        <v>0</v>
      </c>
      <c r="E28" s="23">
        <v>0</v>
      </c>
      <c r="F28" s="23">
        <v>0</v>
      </c>
      <c r="G28" s="23">
        <v>0</v>
      </c>
      <c r="H28" s="23">
        <v>0</v>
      </c>
      <c r="I28" s="23">
        <v>0</v>
      </c>
      <c r="J28" s="23">
        <v>0</v>
      </c>
      <c r="K28" s="23">
        <v>0</v>
      </c>
      <c r="L28" s="23">
        <v>0</v>
      </c>
      <c r="M28" s="23">
        <v>0</v>
      </c>
      <c r="N28" s="23">
        <v>0</v>
      </c>
      <c r="O28" s="23">
        <v>0</v>
      </c>
      <c r="P28" s="23">
        <v>0</v>
      </c>
      <c r="Q28" s="23">
        <v>144.57320999999999</v>
      </c>
      <c r="R28" s="23">
        <v>144.57320999999999</v>
      </c>
      <c r="S28" s="23">
        <v>144.57320999999999</v>
      </c>
      <c r="T28" s="23">
        <v>144.57320999999999</v>
      </c>
      <c r="U28" s="23">
        <v>144.57320999999999</v>
      </c>
      <c r="V28" s="23">
        <v>144.57320999999999</v>
      </c>
      <c r="W28" s="23">
        <v>525.45039999999995</v>
      </c>
    </row>
    <row r="29" spans="1:23" s="26" customFormat="1">
      <c r="A29" s="27" t="s">
        <v>119</v>
      </c>
      <c r="B29" s="27" t="s">
        <v>69</v>
      </c>
      <c r="C29" s="23">
        <v>240</v>
      </c>
      <c r="D29" s="23">
        <v>240</v>
      </c>
      <c r="E29" s="23">
        <v>240</v>
      </c>
      <c r="F29" s="23">
        <v>240</v>
      </c>
      <c r="G29" s="23">
        <v>2280</v>
      </c>
      <c r="H29" s="23">
        <v>2280</v>
      </c>
      <c r="I29" s="23">
        <v>2280</v>
      </c>
      <c r="J29" s="23">
        <v>2280</v>
      </c>
      <c r="K29" s="23">
        <v>2280</v>
      </c>
      <c r="L29" s="23">
        <v>2280</v>
      </c>
      <c r="M29" s="23">
        <v>2280</v>
      </c>
      <c r="N29" s="23">
        <v>2280</v>
      </c>
      <c r="O29" s="23">
        <v>2280</v>
      </c>
      <c r="P29" s="23">
        <v>2280</v>
      </c>
      <c r="Q29" s="23">
        <v>2280.00100576367</v>
      </c>
      <c r="R29" s="23">
        <v>3468.4062199999989</v>
      </c>
      <c r="S29" s="23">
        <v>3486.1916199999996</v>
      </c>
      <c r="T29" s="23">
        <v>3486.1916199999996</v>
      </c>
      <c r="U29" s="23">
        <v>3486.1916199999996</v>
      </c>
      <c r="V29" s="23">
        <v>3486.1916199999996</v>
      </c>
      <c r="W29" s="23">
        <v>3486.1916199999996</v>
      </c>
    </row>
    <row r="30" spans="1:23" s="26" customFormat="1">
      <c r="A30" s="27" t="s">
        <v>119</v>
      </c>
      <c r="B30" s="27" t="s">
        <v>52</v>
      </c>
      <c r="C30" s="23">
        <v>30.446999073028561</v>
      </c>
      <c r="D30" s="23">
        <v>71.710999488830396</v>
      </c>
      <c r="E30" s="23">
        <v>130.26999664306541</v>
      </c>
      <c r="F30" s="23">
        <v>212.05199813842762</v>
      </c>
      <c r="G30" s="23">
        <v>324.24499130248932</v>
      </c>
      <c r="H30" s="23">
        <v>448.4980010986319</v>
      </c>
      <c r="I30" s="23">
        <v>597.43599700927598</v>
      </c>
      <c r="J30" s="23">
        <v>773.87902832031205</v>
      </c>
      <c r="K30" s="23">
        <v>981.44902038574105</v>
      </c>
      <c r="L30" s="23">
        <v>1142.609985351562</v>
      </c>
      <c r="M30" s="23">
        <v>1324.166015624995</v>
      </c>
      <c r="N30" s="23">
        <v>1522.276062011716</v>
      </c>
      <c r="O30" s="23">
        <v>1738.337951660151</v>
      </c>
      <c r="P30" s="23">
        <v>1943.716033935541</v>
      </c>
      <c r="Q30" s="23">
        <v>2158.800018310546</v>
      </c>
      <c r="R30" s="23">
        <v>2279.3790283203098</v>
      </c>
      <c r="S30" s="23">
        <v>2405.0519714355441</v>
      </c>
      <c r="T30" s="23">
        <v>2533.801879882807</v>
      </c>
      <c r="U30" s="23">
        <v>2666.9820861816352</v>
      </c>
      <c r="V30" s="23">
        <v>2804.597869873046</v>
      </c>
      <c r="W30" s="23">
        <v>2945.1170043945313</v>
      </c>
    </row>
    <row r="31" spans="1:23" s="26" customFormat="1">
      <c r="A31" s="29" t="s">
        <v>118</v>
      </c>
      <c r="B31" s="29"/>
      <c r="C31" s="28">
        <v>19307</v>
      </c>
      <c r="D31" s="28">
        <v>18982</v>
      </c>
      <c r="E31" s="28">
        <v>17507</v>
      </c>
      <c r="F31" s="28">
        <v>16799.618827999999</v>
      </c>
      <c r="G31" s="28">
        <v>15516.603211649719</v>
      </c>
      <c r="H31" s="28">
        <v>15295.7771316494</v>
      </c>
      <c r="I31" s="28">
        <v>15295.7771316486</v>
      </c>
      <c r="J31" s="28">
        <v>15295.777131645249</v>
      </c>
      <c r="K31" s="28">
        <v>15295.777131650859</v>
      </c>
      <c r="L31" s="28">
        <v>15303.716378348339</v>
      </c>
      <c r="M31" s="28">
        <v>15329.748948647679</v>
      </c>
      <c r="N31" s="28">
        <v>16645.285469999999</v>
      </c>
      <c r="O31" s="28">
        <v>16913.456399999999</v>
      </c>
      <c r="P31" s="28">
        <v>17098.9588</v>
      </c>
      <c r="Q31" s="28">
        <v>17602.483847</v>
      </c>
      <c r="R31" s="28">
        <v>18456.682936999998</v>
      </c>
      <c r="S31" s="28">
        <v>20510.944649999998</v>
      </c>
      <c r="T31" s="28">
        <v>20158.944649999998</v>
      </c>
      <c r="U31" s="28">
        <v>20158.944649999998</v>
      </c>
      <c r="V31" s="28">
        <v>19797.944649999998</v>
      </c>
      <c r="W31" s="28">
        <v>21048.810949999999</v>
      </c>
    </row>
    <row r="32" spans="1:23" s="26" customFormat="1"/>
    <row r="33" spans="1:23" s="26" customFormat="1">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s="26" customFormat="1">
      <c r="A34" s="27" t="s">
        <v>120</v>
      </c>
      <c r="B34" s="27" t="s">
        <v>60</v>
      </c>
      <c r="C34" s="23">
        <v>8126</v>
      </c>
      <c r="D34" s="23">
        <v>8126</v>
      </c>
      <c r="E34" s="23">
        <v>8126</v>
      </c>
      <c r="F34" s="23">
        <v>7636.9637159999975</v>
      </c>
      <c r="G34" s="23">
        <v>7483.8562030954981</v>
      </c>
      <c r="H34" s="23">
        <v>7483.8562031099982</v>
      </c>
      <c r="I34" s="23">
        <v>7239.6409930199979</v>
      </c>
      <c r="J34" s="23">
        <v>6783.8562029099976</v>
      </c>
      <c r="K34" s="23">
        <v>6783.8562031329975</v>
      </c>
      <c r="L34" s="23">
        <v>6783.8562030119983</v>
      </c>
      <c r="M34" s="23">
        <v>6783.8562029859977</v>
      </c>
      <c r="N34" s="23">
        <v>6783.8562030299981</v>
      </c>
      <c r="O34" s="23">
        <v>6783.8562030159983</v>
      </c>
      <c r="P34" s="23">
        <v>6783.8562031979982</v>
      </c>
      <c r="Q34" s="23">
        <v>5745.9999699999998</v>
      </c>
      <c r="R34" s="23">
        <v>5045.9999699999998</v>
      </c>
      <c r="S34" s="23">
        <v>3896</v>
      </c>
      <c r="T34" s="23">
        <v>3896</v>
      </c>
      <c r="U34" s="23">
        <v>3896</v>
      </c>
      <c r="V34" s="23">
        <v>3896</v>
      </c>
      <c r="W34" s="23">
        <v>3470</v>
      </c>
    </row>
    <row r="35" spans="1:23" s="26" customFormat="1">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s="26" customFormat="1">
      <c r="A36" s="27" t="s">
        <v>120</v>
      </c>
      <c r="B36" s="27" t="s">
        <v>18</v>
      </c>
      <c r="C36" s="23">
        <v>1513</v>
      </c>
      <c r="D36" s="23">
        <v>1513</v>
      </c>
      <c r="E36" s="23">
        <v>1513</v>
      </c>
      <c r="F36" s="23">
        <v>1333</v>
      </c>
      <c r="G36" s="23">
        <v>1333</v>
      </c>
      <c r="H36" s="23">
        <v>1333</v>
      </c>
      <c r="I36" s="23">
        <v>1333</v>
      </c>
      <c r="J36" s="23">
        <v>1333</v>
      </c>
      <c r="K36" s="23">
        <v>1333</v>
      </c>
      <c r="L36" s="23">
        <v>1333</v>
      </c>
      <c r="M36" s="23">
        <v>1333</v>
      </c>
      <c r="N36" s="23">
        <v>1333</v>
      </c>
      <c r="O36" s="23">
        <v>1333</v>
      </c>
      <c r="P36" s="23">
        <v>1333</v>
      </c>
      <c r="Q36" s="23">
        <v>1333</v>
      </c>
      <c r="R36" s="23">
        <v>948</v>
      </c>
      <c r="S36" s="23">
        <v>948</v>
      </c>
      <c r="T36" s="23">
        <v>948</v>
      </c>
      <c r="U36" s="23">
        <v>805</v>
      </c>
      <c r="V36" s="23">
        <v>805</v>
      </c>
      <c r="W36" s="23">
        <v>805</v>
      </c>
    </row>
    <row r="37" spans="1:23" s="26" customFormat="1">
      <c r="A37" s="27" t="s">
        <v>120</v>
      </c>
      <c r="B37" s="27" t="s">
        <v>28</v>
      </c>
      <c r="C37" s="23">
        <v>84</v>
      </c>
      <c r="D37" s="23">
        <v>84</v>
      </c>
      <c r="E37" s="23">
        <v>84</v>
      </c>
      <c r="F37" s="23">
        <v>84</v>
      </c>
      <c r="G37" s="23">
        <v>84</v>
      </c>
      <c r="H37" s="23">
        <v>84</v>
      </c>
      <c r="I37" s="23">
        <v>84</v>
      </c>
      <c r="J37" s="23">
        <v>84</v>
      </c>
      <c r="K37" s="23">
        <v>84</v>
      </c>
      <c r="L37" s="23">
        <v>84</v>
      </c>
      <c r="M37" s="23">
        <v>84</v>
      </c>
      <c r="N37" s="23">
        <v>84</v>
      </c>
      <c r="O37" s="23">
        <v>84</v>
      </c>
      <c r="P37" s="23">
        <v>84</v>
      </c>
      <c r="Q37" s="23">
        <v>84</v>
      </c>
      <c r="R37" s="23">
        <v>84</v>
      </c>
      <c r="S37" s="23">
        <v>84</v>
      </c>
      <c r="T37" s="23">
        <v>84</v>
      </c>
      <c r="U37" s="23">
        <v>84</v>
      </c>
      <c r="V37" s="23">
        <v>84</v>
      </c>
      <c r="W37" s="23">
        <v>84</v>
      </c>
    </row>
    <row r="38" spans="1:23" s="26" customFormat="1">
      <c r="A38" s="27" t="s">
        <v>120</v>
      </c>
      <c r="B38" s="27" t="s">
        <v>62</v>
      </c>
      <c r="C38" s="23">
        <v>1910</v>
      </c>
      <c r="D38" s="23">
        <v>1910</v>
      </c>
      <c r="E38" s="23">
        <v>1910</v>
      </c>
      <c r="F38" s="23">
        <v>1830.0001019905101</v>
      </c>
      <c r="G38" s="23">
        <v>1830.000101989426</v>
      </c>
      <c r="H38" s="23">
        <v>1830.00010198887</v>
      </c>
      <c r="I38" s="23">
        <v>1830.0001019884901</v>
      </c>
      <c r="J38" s="23">
        <v>1830.00010198819</v>
      </c>
      <c r="K38" s="23">
        <v>1830.0001019879401</v>
      </c>
      <c r="L38" s="23">
        <v>1830.00010198773</v>
      </c>
      <c r="M38" s="23">
        <v>1830.0001019875499</v>
      </c>
      <c r="N38" s="23">
        <v>1830.00010198738</v>
      </c>
      <c r="O38" s="23">
        <v>1538.0001019871299</v>
      </c>
      <c r="P38" s="23">
        <v>1501</v>
      </c>
      <c r="Q38" s="23">
        <v>1501</v>
      </c>
      <c r="R38" s="23">
        <v>1501</v>
      </c>
      <c r="S38" s="23">
        <v>1501</v>
      </c>
      <c r="T38" s="23">
        <v>1501</v>
      </c>
      <c r="U38" s="23">
        <v>1501</v>
      </c>
      <c r="V38" s="23">
        <v>1501</v>
      </c>
      <c r="W38" s="23">
        <v>1501</v>
      </c>
    </row>
    <row r="39" spans="1:23" s="26" customFormat="1">
      <c r="A39" s="27" t="s">
        <v>120</v>
      </c>
      <c r="B39" s="27" t="s">
        <v>61</v>
      </c>
      <c r="C39" s="23">
        <v>152</v>
      </c>
      <c r="D39" s="23">
        <v>152</v>
      </c>
      <c r="E39" s="23">
        <v>152</v>
      </c>
      <c r="F39" s="23">
        <v>152</v>
      </c>
      <c r="G39" s="23">
        <v>152</v>
      </c>
      <c r="H39" s="23">
        <v>152</v>
      </c>
      <c r="I39" s="23">
        <v>152</v>
      </c>
      <c r="J39" s="23">
        <v>152</v>
      </c>
      <c r="K39" s="23">
        <v>152</v>
      </c>
      <c r="L39" s="23">
        <v>152</v>
      </c>
      <c r="M39" s="23">
        <v>152</v>
      </c>
      <c r="N39" s="23">
        <v>152</v>
      </c>
      <c r="O39" s="23">
        <v>152</v>
      </c>
      <c r="P39" s="23">
        <v>152</v>
      </c>
      <c r="Q39" s="23">
        <v>152</v>
      </c>
      <c r="R39" s="23">
        <v>152</v>
      </c>
      <c r="S39" s="23">
        <v>66</v>
      </c>
      <c r="T39" s="23">
        <v>66</v>
      </c>
      <c r="U39" s="23">
        <v>66</v>
      </c>
      <c r="V39" s="23">
        <v>66</v>
      </c>
      <c r="W39" s="23">
        <v>66</v>
      </c>
    </row>
    <row r="40" spans="1:23" s="26" customFormat="1">
      <c r="A40" s="27" t="s">
        <v>120</v>
      </c>
      <c r="B40" s="27" t="s">
        <v>65</v>
      </c>
      <c r="C40" s="23">
        <v>677</v>
      </c>
      <c r="D40" s="23">
        <v>677</v>
      </c>
      <c r="E40" s="23">
        <v>677</v>
      </c>
      <c r="F40" s="23">
        <v>677</v>
      </c>
      <c r="G40" s="23">
        <v>700.40890300000001</v>
      </c>
      <c r="H40" s="23">
        <v>1054.48386</v>
      </c>
      <c r="I40" s="23">
        <v>1596.8587</v>
      </c>
      <c r="J40" s="23">
        <v>2666.0505000000003</v>
      </c>
      <c r="K40" s="23">
        <v>3138.1672157505004</v>
      </c>
      <c r="L40" s="23">
        <v>3138.1672157506</v>
      </c>
      <c r="M40" s="23">
        <v>3138.1672157510002</v>
      </c>
      <c r="N40" s="23">
        <v>4149.1151199999995</v>
      </c>
      <c r="O40" s="23">
        <v>4149.1151199999995</v>
      </c>
      <c r="P40" s="23">
        <v>4149.1151199999995</v>
      </c>
      <c r="Q40" s="23">
        <v>5872.2932099999998</v>
      </c>
      <c r="R40" s="23">
        <v>7208.2734199999995</v>
      </c>
      <c r="S40" s="23">
        <v>9052.3290100000013</v>
      </c>
      <c r="T40" s="23">
        <v>9052.3290100000013</v>
      </c>
      <c r="U40" s="23">
        <v>9052.3290100000013</v>
      </c>
      <c r="V40" s="23">
        <v>9265.9007199999978</v>
      </c>
      <c r="W40" s="23">
        <v>9867.333340000001</v>
      </c>
    </row>
    <row r="41" spans="1:23" s="26" customFormat="1">
      <c r="A41" s="27" t="s">
        <v>120</v>
      </c>
      <c r="B41" s="27" t="s">
        <v>64</v>
      </c>
      <c r="C41" s="23">
        <v>2374</v>
      </c>
      <c r="D41" s="23">
        <v>2429</v>
      </c>
      <c r="E41" s="23">
        <v>2429</v>
      </c>
      <c r="F41" s="23">
        <v>2429</v>
      </c>
      <c r="G41" s="23">
        <v>2429</v>
      </c>
      <c r="H41" s="23">
        <v>2429</v>
      </c>
      <c r="I41" s="23">
        <v>2429</v>
      </c>
      <c r="J41" s="23">
        <v>2429</v>
      </c>
      <c r="K41" s="23">
        <v>2429</v>
      </c>
      <c r="L41" s="23">
        <v>2429</v>
      </c>
      <c r="M41" s="23">
        <v>2429</v>
      </c>
      <c r="N41" s="23">
        <v>2429</v>
      </c>
      <c r="O41" s="23">
        <v>2429</v>
      </c>
      <c r="P41" s="23">
        <v>2429</v>
      </c>
      <c r="Q41" s="23">
        <v>2429</v>
      </c>
      <c r="R41" s="23">
        <v>2737.79907</v>
      </c>
      <c r="S41" s="23">
        <v>2778.1554599999999</v>
      </c>
      <c r="T41" s="23">
        <v>2877.4276299999997</v>
      </c>
      <c r="U41" s="23">
        <v>2877.4276299999997</v>
      </c>
      <c r="V41" s="23">
        <v>2978.15544</v>
      </c>
      <c r="W41" s="23">
        <v>2978.15544</v>
      </c>
    </row>
    <row r="42" spans="1:23" s="26" customFormat="1">
      <c r="A42" s="27" t="s">
        <v>120</v>
      </c>
      <c r="B42" s="27" t="s">
        <v>32</v>
      </c>
      <c r="C42" s="23">
        <v>20</v>
      </c>
      <c r="D42" s="23">
        <v>20</v>
      </c>
      <c r="E42" s="23">
        <v>20</v>
      </c>
      <c r="F42" s="23">
        <v>20</v>
      </c>
      <c r="G42" s="23">
        <v>20</v>
      </c>
      <c r="H42" s="23">
        <v>20</v>
      </c>
      <c r="I42" s="23">
        <v>20</v>
      </c>
      <c r="J42" s="23">
        <v>20</v>
      </c>
      <c r="K42" s="23">
        <v>20</v>
      </c>
      <c r="L42" s="23">
        <v>20</v>
      </c>
      <c r="M42" s="23">
        <v>20</v>
      </c>
      <c r="N42" s="23">
        <v>20.000129334859999</v>
      </c>
      <c r="O42" s="23">
        <v>20.000129372429999</v>
      </c>
      <c r="P42" s="23">
        <v>20.000129372749999</v>
      </c>
      <c r="Q42" s="23">
        <v>448.76398</v>
      </c>
      <c r="R42" s="23">
        <v>448.76398</v>
      </c>
      <c r="S42" s="23">
        <v>448.76398</v>
      </c>
      <c r="T42" s="23">
        <v>448.76398</v>
      </c>
      <c r="U42" s="23">
        <v>637.16970000000003</v>
      </c>
      <c r="V42" s="23">
        <v>637.16970000000003</v>
      </c>
      <c r="W42" s="23">
        <v>847.4837</v>
      </c>
    </row>
    <row r="43" spans="1:23" s="26" customFormat="1">
      <c r="A43" s="27" t="s">
        <v>120</v>
      </c>
      <c r="B43" s="27" t="s">
        <v>69</v>
      </c>
      <c r="C43" s="23">
        <v>570</v>
      </c>
      <c r="D43" s="23">
        <v>570</v>
      </c>
      <c r="E43" s="23">
        <v>570</v>
      </c>
      <c r="F43" s="23">
        <v>570</v>
      </c>
      <c r="G43" s="23">
        <v>570</v>
      </c>
      <c r="H43" s="23">
        <v>570</v>
      </c>
      <c r="I43" s="23">
        <v>570</v>
      </c>
      <c r="J43" s="23">
        <v>570</v>
      </c>
      <c r="K43" s="23">
        <v>570</v>
      </c>
      <c r="L43" s="23">
        <v>570</v>
      </c>
      <c r="M43" s="23">
        <v>570</v>
      </c>
      <c r="N43" s="23">
        <v>570</v>
      </c>
      <c r="O43" s="23">
        <v>570</v>
      </c>
      <c r="P43" s="23">
        <v>570</v>
      </c>
      <c r="Q43" s="23">
        <v>570</v>
      </c>
      <c r="R43" s="23">
        <v>767.30943000000002</v>
      </c>
      <c r="S43" s="23">
        <v>1140.05457</v>
      </c>
      <c r="T43" s="23">
        <v>1140.05457</v>
      </c>
      <c r="U43" s="23">
        <v>1140.05457</v>
      </c>
      <c r="V43" s="23">
        <v>1140.05457</v>
      </c>
      <c r="W43" s="23">
        <v>1154.5011</v>
      </c>
    </row>
    <row r="44" spans="1:23" s="26" customFormat="1">
      <c r="A44" s="27" t="s">
        <v>120</v>
      </c>
      <c r="B44" s="27" t="s">
        <v>52</v>
      </c>
      <c r="C44" s="23">
        <v>17.09200024604791</v>
      </c>
      <c r="D44" s="23">
        <v>49.567000389099064</v>
      </c>
      <c r="E44" s="23">
        <v>96.139000892639004</v>
      </c>
      <c r="F44" s="23">
        <v>162.61599349975521</v>
      </c>
      <c r="G44" s="23">
        <v>256.3500022888179</v>
      </c>
      <c r="H44" s="23">
        <v>359.9129867553707</v>
      </c>
      <c r="I44" s="23">
        <v>485.03900909423749</v>
      </c>
      <c r="J44" s="23">
        <v>636.84997558593727</v>
      </c>
      <c r="K44" s="23">
        <v>815.00202178954999</v>
      </c>
      <c r="L44" s="23">
        <v>952.3109893798819</v>
      </c>
      <c r="M44" s="23">
        <v>1107.867980957031</v>
      </c>
      <c r="N44" s="23">
        <v>1278.661972045893</v>
      </c>
      <c r="O44" s="23">
        <v>1465.361022949216</v>
      </c>
      <c r="P44" s="23">
        <v>1636.0760040283151</v>
      </c>
      <c r="Q44" s="23">
        <v>1814.3260192871089</v>
      </c>
      <c r="R44" s="23">
        <v>1909.67797851562</v>
      </c>
      <c r="S44" s="23">
        <v>2008.6499633789031</v>
      </c>
      <c r="T44" s="23">
        <v>2110.6380310058512</v>
      </c>
      <c r="U44" s="23">
        <v>2215.4889526367128</v>
      </c>
      <c r="V44" s="23">
        <v>2324.4519653320258</v>
      </c>
      <c r="W44" s="23">
        <v>2436.3619995117128</v>
      </c>
    </row>
    <row r="45" spans="1:23" s="26" customFormat="1">
      <c r="A45" s="29" t="s">
        <v>118</v>
      </c>
      <c r="B45" s="29"/>
      <c r="C45" s="28">
        <v>14836</v>
      </c>
      <c r="D45" s="28">
        <v>14891</v>
      </c>
      <c r="E45" s="28">
        <v>14891</v>
      </c>
      <c r="F45" s="28">
        <v>14141.963817990509</v>
      </c>
      <c r="G45" s="28">
        <v>14012.265208084924</v>
      </c>
      <c r="H45" s="28">
        <v>14366.340165098867</v>
      </c>
      <c r="I45" s="28">
        <v>14664.499795008489</v>
      </c>
      <c r="J45" s="28">
        <v>15277.906804898186</v>
      </c>
      <c r="K45" s="28">
        <v>15750.023520871437</v>
      </c>
      <c r="L45" s="28">
        <v>15750.023520750328</v>
      </c>
      <c r="M45" s="28">
        <v>15750.023520724546</v>
      </c>
      <c r="N45" s="28">
        <v>16760.971425017378</v>
      </c>
      <c r="O45" s="28">
        <v>16468.971425003128</v>
      </c>
      <c r="P45" s="28">
        <v>16431.971323197999</v>
      </c>
      <c r="Q45" s="28">
        <v>17117.293180000001</v>
      </c>
      <c r="R45" s="28">
        <v>17677.072459999999</v>
      </c>
      <c r="S45" s="28">
        <v>18325.484470000003</v>
      </c>
      <c r="T45" s="28">
        <v>18424.75664</v>
      </c>
      <c r="U45" s="28">
        <v>18281.75664</v>
      </c>
      <c r="V45" s="28">
        <v>18596.056159999996</v>
      </c>
      <c r="W45" s="28">
        <v>18771.48878</v>
      </c>
    </row>
    <row r="46" spans="1:23" s="26" customFormat="1"/>
    <row r="47" spans="1:23" s="26" customFormat="1">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s="26" customFormat="1">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s="26" customFormat="1">
      <c r="A49" s="27" t="s">
        <v>121</v>
      </c>
      <c r="B49" s="27" t="s">
        <v>67</v>
      </c>
      <c r="C49" s="23">
        <v>4820</v>
      </c>
      <c r="D49" s="23">
        <v>4835</v>
      </c>
      <c r="E49" s="23">
        <v>4835</v>
      </c>
      <c r="F49" s="23">
        <v>4606.3613499999992</v>
      </c>
      <c r="G49" s="23">
        <v>4606.3613499999992</v>
      </c>
      <c r="H49" s="23">
        <v>4606.3613499999992</v>
      </c>
      <c r="I49" s="23">
        <v>4606.3613499999992</v>
      </c>
      <c r="J49" s="23">
        <v>4606.3613499999992</v>
      </c>
      <c r="K49" s="23">
        <v>4484.9999699999998</v>
      </c>
      <c r="L49" s="23">
        <v>4135</v>
      </c>
      <c r="M49" s="23">
        <v>3760</v>
      </c>
      <c r="N49" s="23">
        <v>3385</v>
      </c>
      <c r="O49" s="23">
        <v>3385</v>
      </c>
      <c r="P49" s="23">
        <v>3385</v>
      </c>
      <c r="Q49" s="23">
        <v>3385</v>
      </c>
      <c r="R49" s="23">
        <v>3385</v>
      </c>
      <c r="S49" s="23">
        <v>3385</v>
      </c>
      <c r="T49" s="23">
        <v>3385</v>
      </c>
      <c r="U49" s="23">
        <v>3385</v>
      </c>
      <c r="V49" s="23">
        <v>3385</v>
      </c>
      <c r="W49" s="23">
        <v>3385</v>
      </c>
    </row>
    <row r="50" spans="1:23" s="26" customFormat="1">
      <c r="A50" s="27" t="s">
        <v>121</v>
      </c>
      <c r="B50" s="27" t="s">
        <v>18</v>
      </c>
      <c r="C50" s="23">
        <v>0</v>
      </c>
      <c r="D50" s="23">
        <v>0</v>
      </c>
      <c r="E50" s="23">
        <v>0</v>
      </c>
      <c r="F50" s="23">
        <v>0</v>
      </c>
      <c r="G50" s="23">
        <v>0</v>
      </c>
      <c r="H50" s="23">
        <v>0</v>
      </c>
      <c r="I50" s="23">
        <v>0</v>
      </c>
      <c r="J50" s="23">
        <v>0</v>
      </c>
      <c r="K50" s="23">
        <v>0</v>
      </c>
      <c r="L50" s="23">
        <v>0</v>
      </c>
      <c r="M50" s="23">
        <v>0</v>
      </c>
      <c r="N50" s="23">
        <v>0</v>
      </c>
      <c r="O50" s="23">
        <v>0</v>
      </c>
      <c r="P50" s="23">
        <v>0</v>
      </c>
      <c r="Q50" s="23">
        <v>0</v>
      </c>
      <c r="R50" s="23">
        <v>0</v>
      </c>
      <c r="S50" s="23">
        <v>0</v>
      </c>
      <c r="T50" s="23">
        <v>0</v>
      </c>
      <c r="U50" s="23">
        <v>0</v>
      </c>
      <c r="V50" s="23">
        <v>0</v>
      </c>
      <c r="W50" s="23">
        <v>0</v>
      </c>
    </row>
    <row r="51" spans="1:23" s="26" customFormat="1">
      <c r="A51" s="27" t="s">
        <v>121</v>
      </c>
      <c r="B51" s="27" t="s">
        <v>28</v>
      </c>
      <c r="C51" s="23">
        <v>500</v>
      </c>
      <c r="D51" s="23">
        <v>500</v>
      </c>
      <c r="E51" s="23">
        <v>500</v>
      </c>
      <c r="F51" s="23">
        <v>0</v>
      </c>
      <c r="G51" s="23">
        <v>0</v>
      </c>
      <c r="H51" s="23">
        <v>0</v>
      </c>
      <c r="I51" s="23">
        <v>0</v>
      </c>
      <c r="J51" s="23">
        <v>0</v>
      </c>
      <c r="K51" s="23">
        <v>0</v>
      </c>
      <c r="L51" s="23">
        <v>0</v>
      </c>
      <c r="M51" s="23">
        <v>0</v>
      </c>
      <c r="N51" s="23">
        <v>0</v>
      </c>
      <c r="O51" s="23">
        <v>0</v>
      </c>
      <c r="P51" s="23">
        <v>0</v>
      </c>
      <c r="Q51" s="23">
        <v>0</v>
      </c>
      <c r="R51" s="23">
        <v>0</v>
      </c>
      <c r="S51" s="23">
        <v>0</v>
      </c>
      <c r="T51" s="23">
        <v>0</v>
      </c>
      <c r="U51" s="23">
        <v>0</v>
      </c>
      <c r="V51" s="23">
        <v>0</v>
      </c>
      <c r="W51" s="23">
        <v>0</v>
      </c>
    </row>
    <row r="52" spans="1:23" s="26" customFormat="1">
      <c r="A52" s="27" t="s">
        <v>121</v>
      </c>
      <c r="B52" s="27" t="s">
        <v>62</v>
      </c>
      <c r="C52" s="23">
        <v>1900</v>
      </c>
      <c r="D52" s="23">
        <v>1900</v>
      </c>
      <c r="E52" s="23">
        <v>1900</v>
      </c>
      <c r="F52" s="23">
        <v>1729.9999800000001</v>
      </c>
      <c r="G52" s="23">
        <v>1729.9999800000001</v>
      </c>
      <c r="H52" s="23">
        <v>1729.9999800000001</v>
      </c>
      <c r="I52" s="23">
        <v>1729.9999800000001</v>
      </c>
      <c r="J52" s="23">
        <v>1729.9999800000001</v>
      </c>
      <c r="K52" s="23">
        <v>1729.9999800000001</v>
      </c>
      <c r="L52" s="23">
        <v>1729.9999800000001</v>
      </c>
      <c r="M52" s="23">
        <v>1729.9999800000001</v>
      </c>
      <c r="N52" s="23">
        <v>1729.9999800000001</v>
      </c>
      <c r="O52" s="23">
        <v>1729.9999800000001</v>
      </c>
      <c r="P52" s="23">
        <v>1729.9999800000001</v>
      </c>
      <c r="Q52" s="23">
        <v>1729.9999800000001</v>
      </c>
      <c r="R52" s="23">
        <v>1729.9999800000001</v>
      </c>
      <c r="S52" s="23">
        <v>1729.9999800000001</v>
      </c>
      <c r="T52" s="23">
        <v>1290</v>
      </c>
      <c r="U52" s="23">
        <v>1290</v>
      </c>
      <c r="V52" s="23">
        <v>1290</v>
      </c>
      <c r="W52" s="23">
        <v>1290</v>
      </c>
    </row>
    <row r="53" spans="1:23" s="26" customFormat="1">
      <c r="A53" s="27" t="s">
        <v>121</v>
      </c>
      <c r="B53" s="27" t="s">
        <v>61</v>
      </c>
      <c r="C53" s="23">
        <v>2219</v>
      </c>
      <c r="D53" s="23">
        <v>2219</v>
      </c>
      <c r="E53" s="23">
        <v>2219</v>
      </c>
      <c r="F53" s="23">
        <v>2219</v>
      </c>
      <c r="G53" s="23">
        <v>2219</v>
      </c>
      <c r="H53" s="23">
        <v>2219</v>
      </c>
      <c r="I53" s="23">
        <v>2219</v>
      </c>
      <c r="J53" s="23">
        <v>2219</v>
      </c>
      <c r="K53" s="23">
        <v>2219</v>
      </c>
      <c r="L53" s="23">
        <v>2219</v>
      </c>
      <c r="M53" s="23">
        <v>2219</v>
      </c>
      <c r="N53" s="23">
        <v>2219</v>
      </c>
      <c r="O53" s="23">
        <v>2219</v>
      </c>
      <c r="P53" s="23">
        <v>2219</v>
      </c>
      <c r="Q53" s="23">
        <v>2219</v>
      </c>
      <c r="R53" s="23">
        <v>2219</v>
      </c>
      <c r="S53" s="23">
        <v>2219</v>
      </c>
      <c r="T53" s="23">
        <v>2219</v>
      </c>
      <c r="U53" s="23">
        <v>2219</v>
      </c>
      <c r="V53" s="23">
        <v>2219</v>
      </c>
      <c r="W53" s="23">
        <v>2219</v>
      </c>
    </row>
    <row r="54" spans="1:23" s="26" customFormat="1">
      <c r="A54" s="27" t="s">
        <v>121</v>
      </c>
      <c r="B54" s="27" t="s">
        <v>65</v>
      </c>
      <c r="C54" s="23">
        <v>3818</v>
      </c>
      <c r="D54" s="23">
        <v>3818</v>
      </c>
      <c r="E54" s="23">
        <v>3818</v>
      </c>
      <c r="F54" s="23">
        <v>3818</v>
      </c>
      <c r="G54" s="23">
        <v>3818</v>
      </c>
      <c r="H54" s="23">
        <v>3818</v>
      </c>
      <c r="I54" s="23">
        <v>3818</v>
      </c>
      <c r="J54" s="23">
        <v>3818</v>
      </c>
      <c r="K54" s="23">
        <v>3845.79639</v>
      </c>
      <c r="L54" s="23">
        <v>3845.79639</v>
      </c>
      <c r="M54" s="23">
        <v>3845.79639</v>
      </c>
      <c r="N54" s="23">
        <v>3845.79639</v>
      </c>
      <c r="O54" s="23">
        <v>3845.79639</v>
      </c>
      <c r="P54" s="23">
        <v>3845.79639</v>
      </c>
      <c r="Q54" s="23">
        <v>4518</v>
      </c>
      <c r="R54" s="23">
        <v>4518</v>
      </c>
      <c r="S54" s="23">
        <v>4930.78424</v>
      </c>
      <c r="T54" s="23">
        <v>4700.9817000000003</v>
      </c>
      <c r="U54" s="23">
        <v>4700.9817000000003</v>
      </c>
      <c r="V54" s="23">
        <v>4441.9817000000003</v>
      </c>
      <c r="W54" s="23">
        <v>4441.9817000000003</v>
      </c>
    </row>
    <row r="55" spans="1:23" s="26" customFormat="1">
      <c r="A55" s="27" t="s">
        <v>121</v>
      </c>
      <c r="B55" s="27" t="s">
        <v>64</v>
      </c>
      <c r="C55" s="23">
        <v>1088</v>
      </c>
      <c r="D55" s="23">
        <v>1088</v>
      </c>
      <c r="E55" s="23">
        <v>1088</v>
      </c>
      <c r="F55" s="23">
        <v>1088</v>
      </c>
      <c r="G55" s="23">
        <v>1088</v>
      </c>
      <c r="H55" s="23">
        <v>1088</v>
      </c>
      <c r="I55" s="23">
        <v>1088</v>
      </c>
      <c r="J55" s="23">
        <v>1258.6934799999999</v>
      </c>
      <c r="K55" s="23">
        <v>1258.6934799999999</v>
      </c>
      <c r="L55" s="23">
        <v>1258.6934799999999</v>
      </c>
      <c r="M55" s="23">
        <v>1258.6934799999999</v>
      </c>
      <c r="N55" s="23">
        <v>1258.6934799999999</v>
      </c>
      <c r="O55" s="23">
        <v>1258.6934799999999</v>
      </c>
      <c r="P55" s="23">
        <v>1258.6934799999999</v>
      </c>
      <c r="Q55" s="23">
        <v>1258.6934799999999</v>
      </c>
      <c r="R55" s="23">
        <v>1258.6934799999999</v>
      </c>
      <c r="S55" s="23">
        <v>1258.6934799999999</v>
      </c>
      <c r="T55" s="23">
        <v>1633.4820599999989</v>
      </c>
      <c r="U55" s="23">
        <v>1633.4820599999989</v>
      </c>
      <c r="V55" s="23">
        <v>1742.1482999999998</v>
      </c>
      <c r="W55" s="23">
        <v>3303.0234</v>
      </c>
    </row>
    <row r="56" spans="1:23" s="26" customFormat="1">
      <c r="A56" s="27" t="s">
        <v>121</v>
      </c>
      <c r="B56" s="27" t="s">
        <v>32</v>
      </c>
      <c r="C56" s="23">
        <v>75</v>
      </c>
      <c r="D56" s="23">
        <v>75</v>
      </c>
      <c r="E56" s="23">
        <v>75</v>
      </c>
      <c r="F56" s="23">
        <v>75</v>
      </c>
      <c r="G56" s="23">
        <v>75</v>
      </c>
      <c r="H56" s="23">
        <v>75</v>
      </c>
      <c r="I56" s="23">
        <v>75</v>
      </c>
      <c r="J56" s="23">
        <v>75</v>
      </c>
      <c r="K56" s="23">
        <v>75</v>
      </c>
      <c r="L56" s="23">
        <v>75</v>
      </c>
      <c r="M56" s="23">
        <v>75</v>
      </c>
      <c r="N56" s="23">
        <v>75</v>
      </c>
      <c r="O56" s="23">
        <v>20</v>
      </c>
      <c r="P56" s="23">
        <v>20</v>
      </c>
      <c r="Q56" s="23">
        <v>20</v>
      </c>
      <c r="R56" s="23">
        <v>20</v>
      </c>
      <c r="S56" s="23">
        <v>20</v>
      </c>
      <c r="T56" s="23">
        <v>20</v>
      </c>
      <c r="U56" s="23">
        <v>20</v>
      </c>
      <c r="V56" s="23">
        <v>20</v>
      </c>
      <c r="W56" s="23">
        <v>20.000113467199998</v>
      </c>
    </row>
    <row r="57" spans="1:23" s="26" customFormat="1">
      <c r="A57" s="27" t="s">
        <v>121</v>
      </c>
      <c r="B57" s="27" t="s">
        <v>69</v>
      </c>
      <c r="C57" s="23">
        <v>0</v>
      </c>
      <c r="D57" s="23">
        <v>0</v>
      </c>
      <c r="E57" s="23">
        <v>0</v>
      </c>
      <c r="F57" s="23">
        <v>0</v>
      </c>
      <c r="G57" s="23">
        <v>0</v>
      </c>
      <c r="H57" s="23">
        <v>0</v>
      </c>
      <c r="I57" s="23">
        <v>0</v>
      </c>
      <c r="J57" s="23">
        <v>0</v>
      </c>
      <c r="K57" s="23">
        <v>0</v>
      </c>
      <c r="L57" s="23">
        <v>43.792580000000001</v>
      </c>
      <c r="M57" s="23">
        <v>85.236114999999998</v>
      </c>
      <c r="N57" s="23">
        <v>403.82146999999998</v>
      </c>
      <c r="O57" s="23">
        <v>403.82146999999998</v>
      </c>
      <c r="P57" s="23">
        <v>403.82146999999998</v>
      </c>
      <c r="Q57" s="23">
        <v>403.82146999999998</v>
      </c>
      <c r="R57" s="23">
        <v>403.82146999999998</v>
      </c>
      <c r="S57" s="23">
        <v>515.30489999999998</v>
      </c>
      <c r="T57" s="23">
        <v>515.30489999999998</v>
      </c>
      <c r="U57" s="23">
        <v>678.39965999999902</v>
      </c>
      <c r="V57" s="23">
        <v>678.39965999999902</v>
      </c>
      <c r="W57" s="23">
        <v>912.3152</v>
      </c>
    </row>
    <row r="58" spans="1:23" s="26" customFormat="1">
      <c r="A58" s="27" t="s">
        <v>121</v>
      </c>
      <c r="B58" s="27" t="s">
        <v>52</v>
      </c>
      <c r="C58" s="23">
        <v>19.398999691009472</v>
      </c>
      <c r="D58" s="23">
        <v>55.107998847961298</v>
      </c>
      <c r="E58" s="23">
        <v>137.0940017700193</v>
      </c>
      <c r="F58" s="23">
        <v>247.13699722289971</v>
      </c>
      <c r="G58" s="23">
        <v>385.64799118041964</v>
      </c>
      <c r="H58" s="23">
        <v>555.84000396728516</v>
      </c>
      <c r="I58" s="23">
        <v>760.00401306152207</v>
      </c>
      <c r="J58" s="23">
        <v>973.49600219726506</v>
      </c>
      <c r="K58" s="23">
        <v>1197.185974121091</v>
      </c>
      <c r="L58" s="23">
        <v>1363.0530090331999</v>
      </c>
      <c r="M58" s="23">
        <v>1550.2229614257731</v>
      </c>
      <c r="N58" s="23">
        <v>1756.0929870605439</v>
      </c>
      <c r="O58" s="23">
        <v>1978.3990173339839</v>
      </c>
      <c r="P58" s="23">
        <v>2185.6470336913981</v>
      </c>
      <c r="Q58" s="23">
        <v>2401.2230529785102</v>
      </c>
      <c r="R58" s="23">
        <v>2521.42504882812</v>
      </c>
      <c r="S58" s="23">
        <v>2644.5459899902289</v>
      </c>
      <c r="T58" s="23">
        <v>2771.0769958496089</v>
      </c>
      <c r="U58" s="23">
        <v>2900.6179809570313</v>
      </c>
      <c r="V58" s="23">
        <v>3034.5971069335928</v>
      </c>
      <c r="W58" s="23">
        <v>3171.903930664062</v>
      </c>
    </row>
    <row r="59" spans="1:23" s="26" customFormat="1">
      <c r="A59" s="29" t="s">
        <v>118</v>
      </c>
      <c r="B59" s="29"/>
      <c r="C59" s="28">
        <v>14345</v>
      </c>
      <c r="D59" s="28">
        <v>14360</v>
      </c>
      <c r="E59" s="28">
        <v>14360</v>
      </c>
      <c r="F59" s="28">
        <v>13461.36133</v>
      </c>
      <c r="G59" s="28">
        <v>13461.36133</v>
      </c>
      <c r="H59" s="28">
        <v>13461.36133</v>
      </c>
      <c r="I59" s="28">
        <v>13461.36133</v>
      </c>
      <c r="J59" s="28">
        <v>13632.05481</v>
      </c>
      <c r="K59" s="28">
        <v>13538.489819999999</v>
      </c>
      <c r="L59" s="28">
        <v>13188.48985</v>
      </c>
      <c r="M59" s="28">
        <v>12813.48985</v>
      </c>
      <c r="N59" s="28">
        <v>12438.48985</v>
      </c>
      <c r="O59" s="28">
        <v>12438.48985</v>
      </c>
      <c r="P59" s="28">
        <v>12438.48985</v>
      </c>
      <c r="Q59" s="28">
        <v>13110.69346</v>
      </c>
      <c r="R59" s="28">
        <v>13110.69346</v>
      </c>
      <c r="S59" s="28">
        <v>13523.477700000001</v>
      </c>
      <c r="T59" s="28">
        <v>13228.463759999999</v>
      </c>
      <c r="U59" s="28">
        <v>13228.463759999999</v>
      </c>
      <c r="V59" s="28">
        <v>13078.130000000001</v>
      </c>
      <c r="W59" s="28">
        <v>14639.0051</v>
      </c>
    </row>
    <row r="60" spans="1:23" s="26" customFormat="1"/>
    <row r="61" spans="1:23" s="26" customFormat="1">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s="26" customFormat="1">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s="26" customFormat="1">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s="26" customFormat="1">
      <c r="A64" s="27" t="s">
        <v>122</v>
      </c>
      <c r="B64" s="27" t="s">
        <v>18</v>
      </c>
      <c r="C64" s="23">
        <v>709</v>
      </c>
      <c r="D64" s="23">
        <v>709</v>
      </c>
      <c r="E64" s="23">
        <v>709</v>
      </c>
      <c r="F64" s="23">
        <v>529</v>
      </c>
      <c r="G64" s="23">
        <v>529</v>
      </c>
      <c r="H64" s="23">
        <v>529</v>
      </c>
      <c r="I64" s="23">
        <v>529</v>
      </c>
      <c r="J64" s="23">
        <v>529</v>
      </c>
      <c r="K64" s="23">
        <v>529</v>
      </c>
      <c r="L64" s="23">
        <v>529</v>
      </c>
      <c r="M64" s="23">
        <v>529</v>
      </c>
      <c r="N64" s="23">
        <v>529</v>
      </c>
      <c r="O64" s="23">
        <v>529</v>
      </c>
      <c r="P64" s="23">
        <v>529</v>
      </c>
      <c r="Q64" s="23">
        <v>529</v>
      </c>
      <c r="R64" s="23">
        <v>529</v>
      </c>
      <c r="S64" s="23">
        <v>0</v>
      </c>
      <c r="T64" s="23">
        <v>0</v>
      </c>
      <c r="U64" s="23">
        <v>0</v>
      </c>
      <c r="V64" s="23">
        <v>0</v>
      </c>
      <c r="W64" s="23">
        <v>0</v>
      </c>
    </row>
    <row r="65" spans="1:23" s="26" customFormat="1">
      <c r="A65" s="27" t="s">
        <v>122</v>
      </c>
      <c r="B65" s="27" t="s">
        <v>28</v>
      </c>
      <c r="C65" s="23">
        <v>1280</v>
      </c>
      <c r="D65" s="23">
        <v>1280</v>
      </c>
      <c r="E65" s="23">
        <v>800</v>
      </c>
      <c r="F65" s="23">
        <v>0</v>
      </c>
      <c r="G65" s="23">
        <v>0</v>
      </c>
      <c r="H65" s="23">
        <v>0</v>
      </c>
      <c r="I65" s="23">
        <v>0</v>
      </c>
      <c r="J65" s="23">
        <v>0</v>
      </c>
      <c r="K65" s="23">
        <v>0</v>
      </c>
      <c r="L65" s="23">
        <v>0</v>
      </c>
      <c r="M65" s="23">
        <v>0</v>
      </c>
      <c r="N65" s="23">
        <v>0</v>
      </c>
      <c r="O65" s="23">
        <v>0</v>
      </c>
      <c r="P65" s="23">
        <v>0</v>
      </c>
      <c r="Q65" s="23">
        <v>0</v>
      </c>
      <c r="R65" s="23">
        <v>0</v>
      </c>
      <c r="S65" s="23">
        <v>0</v>
      </c>
      <c r="T65" s="23">
        <v>0</v>
      </c>
      <c r="U65" s="23">
        <v>0</v>
      </c>
      <c r="V65" s="23">
        <v>0</v>
      </c>
      <c r="W65" s="23">
        <v>0</v>
      </c>
    </row>
    <row r="66" spans="1:23" s="26" customFormat="1">
      <c r="A66" s="27" t="s">
        <v>122</v>
      </c>
      <c r="B66" s="27" t="s">
        <v>62</v>
      </c>
      <c r="C66" s="23">
        <v>1315</v>
      </c>
      <c r="D66" s="23">
        <v>1315</v>
      </c>
      <c r="E66" s="23">
        <v>1315</v>
      </c>
      <c r="F66" s="23">
        <v>941.20836111394999</v>
      </c>
      <c r="G66" s="23">
        <v>941.20836111176504</v>
      </c>
      <c r="H66" s="23">
        <v>941.20836111067001</v>
      </c>
      <c r="I66" s="23">
        <v>941.20836110126606</v>
      </c>
      <c r="J66" s="23">
        <v>739.78872774426998</v>
      </c>
      <c r="K66" s="23">
        <v>663</v>
      </c>
      <c r="L66" s="23">
        <v>663</v>
      </c>
      <c r="M66" s="23">
        <v>663</v>
      </c>
      <c r="N66" s="23">
        <v>663</v>
      </c>
      <c r="O66" s="23">
        <v>583</v>
      </c>
      <c r="P66" s="23">
        <v>583</v>
      </c>
      <c r="Q66" s="23">
        <v>583</v>
      </c>
      <c r="R66" s="23">
        <v>583</v>
      </c>
      <c r="S66" s="23">
        <v>583</v>
      </c>
      <c r="T66" s="23">
        <v>583</v>
      </c>
      <c r="U66" s="23">
        <v>583</v>
      </c>
      <c r="V66" s="23">
        <v>583</v>
      </c>
      <c r="W66" s="23">
        <v>583</v>
      </c>
    </row>
    <row r="67" spans="1:23" s="26" customFormat="1">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s="26" customFormat="1">
      <c r="A68" s="27" t="s">
        <v>122</v>
      </c>
      <c r="B68" s="27" t="s">
        <v>65</v>
      </c>
      <c r="C68" s="23">
        <v>2054</v>
      </c>
      <c r="D68" s="23">
        <v>2140</v>
      </c>
      <c r="E68" s="23">
        <v>2140</v>
      </c>
      <c r="F68" s="23">
        <v>2140</v>
      </c>
      <c r="G68" s="23">
        <v>2140</v>
      </c>
      <c r="H68" s="23">
        <v>2140</v>
      </c>
      <c r="I68" s="23">
        <v>2107</v>
      </c>
      <c r="J68" s="23">
        <v>2107</v>
      </c>
      <c r="K68" s="23">
        <v>2016</v>
      </c>
      <c r="L68" s="23">
        <v>1904</v>
      </c>
      <c r="M68" s="23">
        <v>1904</v>
      </c>
      <c r="N68" s="23">
        <v>2630.340584999999</v>
      </c>
      <c r="O68" s="23">
        <v>2436.340584999999</v>
      </c>
      <c r="P68" s="23">
        <v>2436.340584999999</v>
      </c>
      <c r="Q68" s="23">
        <v>2231.5271549999993</v>
      </c>
      <c r="R68" s="23">
        <v>2323.1884099999997</v>
      </c>
      <c r="S68" s="23">
        <v>2841.0575100000001</v>
      </c>
      <c r="T68" s="23">
        <v>2792.9875999999999</v>
      </c>
      <c r="U68" s="23">
        <v>3273.5130799999997</v>
      </c>
      <c r="V68" s="23">
        <v>3234.5130799999997</v>
      </c>
      <c r="W68" s="23">
        <v>3234.5130799999997</v>
      </c>
    </row>
    <row r="69" spans="1:23" s="26" customFormat="1">
      <c r="A69" s="27" t="s">
        <v>122</v>
      </c>
      <c r="B69" s="27" t="s">
        <v>64</v>
      </c>
      <c r="C69" s="23">
        <v>353</v>
      </c>
      <c r="D69" s="23">
        <v>353</v>
      </c>
      <c r="E69" s="23">
        <v>353</v>
      </c>
      <c r="F69" s="23">
        <v>353</v>
      </c>
      <c r="G69" s="23">
        <v>353</v>
      </c>
      <c r="H69" s="23">
        <v>353</v>
      </c>
      <c r="I69" s="23">
        <v>353</v>
      </c>
      <c r="J69" s="23">
        <v>353</v>
      </c>
      <c r="K69" s="23">
        <v>353</v>
      </c>
      <c r="L69" s="23">
        <v>353</v>
      </c>
      <c r="M69" s="23">
        <v>353</v>
      </c>
      <c r="N69" s="23">
        <v>614.92527905458496</v>
      </c>
      <c r="O69" s="23">
        <v>614.92527905546001</v>
      </c>
      <c r="P69" s="23">
        <v>614.92527905598001</v>
      </c>
      <c r="Q69" s="23">
        <v>614.925279056666</v>
      </c>
      <c r="R69" s="23">
        <v>786.71770905714993</v>
      </c>
      <c r="S69" s="23">
        <v>786.71770905752396</v>
      </c>
      <c r="T69" s="23">
        <v>786.717709057815</v>
      </c>
      <c r="U69" s="23">
        <v>786.71770905819994</v>
      </c>
      <c r="V69" s="23">
        <v>786.71770905885592</v>
      </c>
      <c r="W69" s="23">
        <v>786.7177090601399</v>
      </c>
    </row>
    <row r="70" spans="1:23" s="26" customFormat="1">
      <c r="A70" s="27" t="s">
        <v>122</v>
      </c>
      <c r="B70" s="27" t="s">
        <v>32</v>
      </c>
      <c r="C70" s="23">
        <v>205</v>
      </c>
      <c r="D70" s="23">
        <v>205</v>
      </c>
      <c r="E70" s="23">
        <v>205</v>
      </c>
      <c r="F70" s="23">
        <v>205</v>
      </c>
      <c r="G70" s="23">
        <v>205</v>
      </c>
      <c r="H70" s="23">
        <v>205</v>
      </c>
      <c r="I70" s="23">
        <v>205</v>
      </c>
      <c r="J70" s="23">
        <v>205</v>
      </c>
      <c r="K70" s="23">
        <v>205</v>
      </c>
      <c r="L70" s="23">
        <v>307.29203999999999</v>
      </c>
      <c r="M70" s="23">
        <v>307.29203999999999</v>
      </c>
      <c r="N70" s="23">
        <v>379.16095999999999</v>
      </c>
      <c r="O70" s="23">
        <v>379.16095999999999</v>
      </c>
      <c r="P70" s="23">
        <v>354.16095999999999</v>
      </c>
      <c r="Q70" s="23">
        <v>354.16095999999999</v>
      </c>
      <c r="R70" s="23">
        <v>354.16095999999999</v>
      </c>
      <c r="S70" s="23">
        <v>354.16095999999999</v>
      </c>
      <c r="T70" s="23">
        <v>354.16095999999999</v>
      </c>
      <c r="U70" s="23">
        <v>523.14480000000003</v>
      </c>
      <c r="V70" s="23">
        <v>523.14480000000003</v>
      </c>
      <c r="W70" s="23">
        <v>1127.6280000000002</v>
      </c>
    </row>
    <row r="71" spans="1:23" s="26" customFormat="1">
      <c r="A71" s="27" t="s">
        <v>122</v>
      </c>
      <c r="B71" s="27" t="s">
        <v>69</v>
      </c>
      <c r="C71" s="23">
        <v>0</v>
      </c>
      <c r="D71" s="23">
        <v>0</v>
      </c>
      <c r="E71" s="23">
        <v>0</v>
      </c>
      <c r="F71" s="23">
        <v>0</v>
      </c>
      <c r="G71" s="23">
        <v>0</v>
      </c>
      <c r="H71" s="23">
        <v>0</v>
      </c>
      <c r="I71" s="23">
        <v>0</v>
      </c>
      <c r="J71" s="23">
        <v>0</v>
      </c>
      <c r="K71" s="23">
        <v>0</v>
      </c>
      <c r="L71" s="23">
        <v>0</v>
      </c>
      <c r="M71" s="23">
        <v>0</v>
      </c>
      <c r="N71" s="23">
        <v>0</v>
      </c>
      <c r="O71" s="23">
        <v>0</v>
      </c>
      <c r="P71" s="23">
        <v>0</v>
      </c>
      <c r="Q71" s="23">
        <v>0</v>
      </c>
      <c r="R71" s="23">
        <v>0</v>
      </c>
      <c r="S71" s="23">
        <v>0</v>
      </c>
      <c r="T71" s="23">
        <v>0</v>
      </c>
      <c r="U71" s="23">
        <v>0</v>
      </c>
      <c r="V71" s="23">
        <v>0</v>
      </c>
      <c r="W71" s="23">
        <v>0</v>
      </c>
    </row>
    <row r="72" spans="1:23" s="26" customFormat="1">
      <c r="A72" s="27" t="s">
        <v>122</v>
      </c>
      <c r="B72" s="27" t="s">
        <v>52</v>
      </c>
      <c r="C72" s="23">
        <v>17.419000387191712</v>
      </c>
      <c r="D72" s="23">
        <v>32.816999435424762</v>
      </c>
      <c r="E72" s="23">
        <v>53.826001167297335</v>
      </c>
      <c r="F72" s="23">
        <v>82.3840007781981</v>
      </c>
      <c r="G72" s="23">
        <v>116.5940017700195</v>
      </c>
      <c r="H72" s="23">
        <v>153.4260044097895</v>
      </c>
      <c r="I72" s="23">
        <v>196.66500091552678</v>
      </c>
      <c r="J72" s="23">
        <v>246.47499847412018</v>
      </c>
      <c r="K72" s="23">
        <v>303.10400009155182</v>
      </c>
      <c r="L72" s="23">
        <v>342.11301422119072</v>
      </c>
      <c r="M72" s="23">
        <v>385.78898620605412</v>
      </c>
      <c r="N72" s="23">
        <v>433.60098266601506</v>
      </c>
      <c r="O72" s="23">
        <v>485.45100402831986</v>
      </c>
      <c r="P72" s="23">
        <v>533.21300506591774</v>
      </c>
      <c r="Q72" s="23">
        <v>582.889991760253</v>
      </c>
      <c r="R72" s="23">
        <v>611.32199096679597</v>
      </c>
      <c r="S72" s="23">
        <v>640.78701782226392</v>
      </c>
      <c r="T72" s="23">
        <v>670.97299194335903</v>
      </c>
      <c r="U72" s="23">
        <v>702.26998901367097</v>
      </c>
      <c r="V72" s="23">
        <v>734.35398864746003</v>
      </c>
      <c r="W72" s="23">
        <v>767.24697875976506</v>
      </c>
    </row>
    <row r="73" spans="1:23" s="26" customFormat="1">
      <c r="A73" s="29" t="s">
        <v>118</v>
      </c>
      <c r="B73" s="29"/>
      <c r="C73" s="28">
        <v>5711</v>
      </c>
      <c r="D73" s="28">
        <v>5797</v>
      </c>
      <c r="E73" s="28">
        <v>5317</v>
      </c>
      <c r="F73" s="28">
        <v>3963.2083611139501</v>
      </c>
      <c r="G73" s="28">
        <v>3963.208361111765</v>
      </c>
      <c r="H73" s="28">
        <v>3963.20836111067</v>
      </c>
      <c r="I73" s="28">
        <v>3930.2083611012658</v>
      </c>
      <c r="J73" s="28">
        <v>3728.7887277442701</v>
      </c>
      <c r="K73" s="28">
        <v>3561</v>
      </c>
      <c r="L73" s="28">
        <v>3449</v>
      </c>
      <c r="M73" s="28">
        <v>3449</v>
      </c>
      <c r="N73" s="28">
        <v>4437.2658640545842</v>
      </c>
      <c r="O73" s="28">
        <v>4163.2658640554591</v>
      </c>
      <c r="P73" s="28">
        <v>4163.2658640559794</v>
      </c>
      <c r="Q73" s="28">
        <v>3958.4524340566654</v>
      </c>
      <c r="R73" s="28">
        <v>4221.9061190571501</v>
      </c>
      <c r="S73" s="28">
        <v>4210.7752190575238</v>
      </c>
      <c r="T73" s="28">
        <v>4162.7053090578147</v>
      </c>
      <c r="U73" s="28">
        <v>4643.2307890581997</v>
      </c>
      <c r="V73" s="28">
        <v>4604.2307890588554</v>
      </c>
      <c r="W73" s="28">
        <v>4604.2307890601396</v>
      </c>
    </row>
    <row r="74" spans="1:23" s="26" customFormat="1"/>
    <row r="75" spans="1:23" s="26" customFormat="1">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s="26" customFormat="1">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s="26" customFormat="1">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s="26" customFormat="1">
      <c r="A78" s="27" t="s">
        <v>123</v>
      </c>
      <c r="B78" s="27" t="s">
        <v>18</v>
      </c>
      <c r="C78" s="23">
        <v>208</v>
      </c>
      <c r="D78" s="23">
        <v>208</v>
      </c>
      <c r="E78" s="23">
        <v>208</v>
      </c>
      <c r="F78" s="23">
        <v>0</v>
      </c>
      <c r="G78" s="23">
        <v>0</v>
      </c>
      <c r="H78" s="23">
        <v>0</v>
      </c>
      <c r="I78" s="23">
        <v>0</v>
      </c>
      <c r="J78" s="23">
        <v>0</v>
      </c>
      <c r="K78" s="23">
        <v>0</v>
      </c>
      <c r="L78" s="23">
        <v>0</v>
      </c>
      <c r="M78" s="23">
        <v>0</v>
      </c>
      <c r="N78" s="23">
        <v>0</v>
      </c>
      <c r="O78" s="23">
        <v>0</v>
      </c>
      <c r="P78" s="23">
        <v>0</v>
      </c>
      <c r="Q78" s="23">
        <v>0</v>
      </c>
      <c r="R78" s="23">
        <v>0</v>
      </c>
      <c r="S78" s="23">
        <v>0</v>
      </c>
      <c r="T78" s="23">
        <v>0</v>
      </c>
      <c r="U78" s="23">
        <v>0</v>
      </c>
      <c r="V78" s="23">
        <v>0</v>
      </c>
      <c r="W78" s="23">
        <v>0</v>
      </c>
    </row>
    <row r="79" spans="1:23" s="26" customFormat="1">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s="26" customFormat="1">
      <c r="A80" s="27" t="s">
        <v>123</v>
      </c>
      <c r="B80" s="27" t="s">
        <v>62</v>
      </c>
      <c r="C80" s="23">
        <v>178</v>
      </c>
      <c r="D80" s="23">
        <v>178</v>
      </c>
      <c r="E80" s="23">
        <v>178</v>
      </c>
      <c r="F80" s="23">
        <v>58</v>
      </c>
      <c r="G80" s="23">
        <v>58</v>
      </c>
      <c r="H80" s="23">
        <v>58</v>
      </c>
      <c r="I80" s="23">
        <v>58</v>
      </c>
      <c r="J80" s="23">
        <v>58</v>
      </c>
      <c r="K80" s="23">
        <v>58</v>
      </c>
      <c r="L80" s="23">
        <v>58</v>
      </c>
      <c r="M80" s="23">
        <v>58</v>
      </c>
      <c r="N80" s="23">
        <v>58</v>
      </c>
      <c r="O80" s="23">
        <v>58</v>
      </c>
      <c r="P80" s="23">
        <v>58</v>
      </c>
      <c r="Q80" s="23">
        <v>58</v>
      </c>
      <c r="R80" s="23">
        <v>58</v>
      </c>
      <c r="S80" s="23">
        <v>58</v>
      </c>
      <c r="T80" s="23">
        <v>58</v>
      </c>
      <c r="U80" s="23">
        <v>58</v>
      </c>
      <c r="V80" s="23">
        <v>58</v>
      </c>
      <c r="W80" s="23">
        <v>58</v>
      </c>
    </row>
    <row r="81" spans="1:23" s="26" customFormat="1">
      <c r="A81" s="27" t="s">
        <v>123</v>
      </c>
      <c r="B81" s="27" t="s">
        <v>61</v>
      </c>
      <c r="C81" s="23">
        <v>2408.8999938964839</v>
      </c>
      <c r="D81" s="23">
        <v>2408.8999938964839</v>
      </c>
      <c r="E81" s="23">
        <v>2408.8999938964839</v>
      </c>
      <c r="F81" s="23">
        <v>2408.8999938964839</v>
      </c>
      <c r="G81" s="23">
        <v>2408.8999938964839</v>
      </c>
      <c r="H81" s="23">
        <v>2408.8999938964839</v>
      </c>
      <c r="I81" s="23">
        <v>2408.8999938964839</v>
      </c>
      <c r="J81" s="23">
        <v>2408.8999938964839</v>
      </c>
      <c r="K81" s="23">
        <v>2408.8999938964839</v>
      </c>
      <c r="L81" s="23">
        <v>2408.8999938964839</v>
      </c>
      <c r="M81" s="23">
        <v>2658.8999938964839</v>
      </c>
      <c r="N81" s="23">
        <v>2658.8999938964839</v>
      </c>
      <c r="O81" s="23">
        <v>2658.8999938964839</v>
      </c>
      <c r="P81" s="23">
        <v>2658.8999938964839</v>
      </c>
      <c r="Q81" s="23">
        <v>2658.8999938964839</v>
      </c>
      <c r="R81" s="23">
        <v>2658.8999938964839</v>
      </c>
      <c r="S81" s="23">
        <v>2658.8999938964839</v>
      </c>
      <c r="T81" s="23">
        <v>2658.8999938964839</v>
      </c>
      <c r="U81" s="23">
        <v>2658.8999938964839</v>
      </c>
      <c r="V81" s="23">
        <v>2658.8999938964839</v>
      </c>
      <c r="W81" s="23">
        <v>2658.8999938964839</v>
      </c>
    </row>
    <row r="82" spans="1:23" s="26" customFormat="1">
      <c r="A82" s="27" t="s">
        <v>123</v>
      </c>
      <c r="B82" s="27" t="s">
        <v>65</v>
      </c>
      <c r="C82" s="23">
        <v>574</v>
      </c>
      <c r="D82" s="23">
        <v>574</v>
      </c>
      <c r="E82" s="23">
        <v>715.65578999999991</v>
      </c>
      <c r="F82" s="23">
        <v>857.31184500000006</v>
      </c>
      <c r="G82" s="23">
        <v>998.37557100000004</v>
      </c>
      <c r="H82" s="23">
        <v>1135.5310000000002</v>
      </c>
      <c r="I82" s="23">
        <v>1272.6866600000001</v>
      </c>
      <c r="J82" s="23">
        <v>1409.8420700000001</v>
      </c>
      <c r="K82" s="23">
        <v>1546.9974900000002</v>
      </c>
      <c r="L82" s="23">
        <v>1687.923589999999</v>
      </c>
      <c r="M82" s="23">
        <v>1829.5794399999988</v>
      </c>
      <c r="N82" s="23">
        <v>1966.7348</v>
      </c>
      <c r="O82" s="23">
        <v>2103.8905046362602</v>
      </c>
      <c r="P82" s="23">
        <v>2241.0458646400998</v>
      </c>
      <c r="Q82" s="23">
        <v>2378.2013446421461</v>
      </c>
      <c r="R82" s="23">
        <v>2515.3570046429004</v>
      </c>
      <c r="S82" s="23">
        <v>2652.51243464349</v>
      </c>
      <c r="T82" s="23">
        <v>2789.6678546447902</v>
      </c>
      <c r="U82" s="23">
        <v>2936.1590099999999</v>
      </c>
      <c r="V82" s="23">
        <v>3075.217854</v>
      </c>
      <c r="W82" s="23">
        <v>3075.217854</v>
      </c>
    </row>
    <row r="83" spans="1:23" s="26" customFormat="1">
      <c r="A83" s="27" t="s">
        <v>123</v>
      </c>
      <c r="B83" s="27" t="s">
        <v>64</v>
      </c>
      <c r="C83" s="23">
        <v>0</v>
      </c>
      <c r="D83" s="23">
        <v>0</v>
      </c>
      <c r="E83" s="23">
        <v>0</v>
      </c>
      <c r="F83" s="23">
        <v>0</v>
      </c>
      <c r="G83" s="23">
        <v>0</v>
      </c>
      <c r="H83" s="23">
        <v>0</v>
      </c>
      <c r="I83" s="23">
        <v>0</v>
      </c>
      <c r="J83" s="23">
        <v>0</v>
      </c>
      <c r="K83" s="23">
        <v>0</v>
      </c>
      <c r="L83" s="23">
        <v>0</v>
      </c>
      <c r="M83" s="23">
        <v>0</v>
      </c>
      <c r="N83" s="23">
        <v>0</v>
      </c>
      <c r="O83" s="23">
        <v>0</v>
      </c>
      <c r="P83" s="23">
        <v>0</v>
      </c>
      <c r="Q83" s="23">
        <v>0</v>
      </c>
      <c r="R83" s="23">
        <v>0</v>
      </c>
      <c r="S83" s="23">
        <v>0</v>
      </c>
      <c r="T83" s="23">
        <v>0</v>
      </c>
      <c r="U83" s="23">
        <v>0</v>
      </c>
      <c r="V83" s="23">
        <v>17.203588</v>
      </c>
      <c r="W83" s="23">
        <v>17.203588</v>
      </c>
    </row>
    <row r="84" spans="1:23" s="26" customFormat="1">
      <c r="A84" s="27" t="s">
        <v>123</v>
      </c>
      <c r="B84" s="27" t="s">
        <v>32</v>
      </c>
      <c r="C84" s="23">
        <v>0</v>
      </c>
      <c r="D84" s="23">
        <v>0</v>
      </c>
      <c r="E84" s="23">
        <v>0</v>
      </c>
      <c r="F84" s="23">
        <v>0</v>
      </c>
      <c r="G84" s="23">
        <v>0</v>
      </c>
      <c r="H84" s="23">
        <v>0</v>
      </c>
      <c r="I84" s="23">
        <v>0</v>
      </c>
      <c r="J84" s="23">
        <v>0</v>
      </c>
      <c r="K84" s="23">
        <v>0</v>
      </c>
      <c r="L84" s="23">
        <v>0</v>
      </c>
      <c r="M84" s="23">
        <v>0</v>
      </c>
      <c r="N84" s="23">
        <v>0</v>
      </c>
      <c r="O84" s="23">
        <v>0</v>
      </c>
      <c r="P84" s="23">
        <v>0</v>
      </c>
      <c r="Q84" s="23">
        <v>0</v>
      </c>
      <c r="R84" s="23">
        <v>0</v>
      </c>
      <c r="S84" s="23">
        <v>0</v>
      </c>
      <c r="T84" s="23">
        <v>0</v>
      </c>
      <c r="U84" s="23">
        <v>0</v>
      </c>
      <c r="V84" s="23">
        <v>0</v>
      </c>
      <c r="W84" s="23">
        <v>0</v>
      </c>
    </row>
    <row r="85" spans="1:23" s="26" customFormat="1">
      <c r="A85" s="27" t="s">
        <v>123</v>
      </c>
      <c r="B85" s="27" t="s">
        <v>69</v>
      </c>
      <c r="C85" s="23">
        <v>0</v>
      </c>
      <c r="D85" s="23">
        <v>0</v>
      </c>
      <c r="E85" s="23">
        <v>0</v>
      </c>
      <c r="F85" s="23">
        <v>0</v>
      </c>
      <c r="G85" s="23">
        <v>0</v>
      </c>
      <c r="H85" s="23">
        <v>0</v>
      </c>
      <c r="I85" s="23">
        <v>0</v>
      </c>
      <c r="J85" s="23">
        <v>0</v>
      </c>
      <c r="K85" s="23">
        <v>0</v>
      </c>
      <c r="L85" s="23">
        <v>0</v>
      </c>
      <c r="M85" s="23">
        <v>0</v>
      </c>
      <c r="N85" s="23">
        <v>0</v>
      </c>
      <c r="O85" s="23">
        <v>0</v>
      </c>
      <c r="P85" s="23">
        <v>0</v>
      </c>
      <c r="Q85" s="23">
        <v>139.46655863270001</v>
      </c>
      <c r="R85" s="23">
        <v>139.46655863360002</v>
      </c>
      <c r="S85" s="23">
        <v>311.951538699499</v>
      </c>
      <c r="T85" s="23">
        <v>311.95153870049899</v>
      </c>
      <c r="U85" s="23">
        <v>572.66986999999995</v>
      </c>
      <c r="V85" s="23">
        <v>572.66986999999995</v>
      </c>
      <c r="W85" s="23">
        <v>805.71394999999995</v>
      </c>
    </row>
    <row r="86" spans="1:23" s="26" customFormat="1">
      <c r="A86" s="27" t="s">
        <v>123</v>
      </c>
      <c r="B86" s="27" t="s">
        <v>52</v>
      </c>
      <c r="C86" s="23">
        <v>2.1740000396966863</v>
      </c>
      <c r="D86" s="23">
        <v>3.2749999761581319</v>
      </c>
      <c r="E86" s="23">
        <v>4.7509998083114606</v>
      </c>
      <c r="F86" s="23">
        <v>6.691999852657311</v>
      </c>
      <c r="G86" s="23">
        <v>9.221999704837792</v>
      </c>
      <c r="H86" s="23">
        <v>12.637000381946548</v>
      </c>
      <c r="I86" s="23">
        <v>17.057999610900829</v>
      </c>
      <c r="J86" s="23">
        <v>22.751000881195029</v>
      </c>
      <c r="K86" s="23">
        <v>29.514999151229851</v>
      </c>
      <c r="L86" s="23">
        <v>35.278000831603983</v>
      </c>
      <c r="M86" s="23">
        <v>41.516000509261993</v>
      </c>
      <c r="N86" s="23">
        <v>48.286999940872185</v>
      </c>
      <c r="O86" s="23">
        <v>55.645000934600759</v>
      </c>
      <c r="P86" s="23">
        <v>63.485001564025787</v>
      </c>
      <c r="Q86" s="23">
        <v>71.629003524780217</v>
      </c>
      <c r="R86" s="23">
        <v>76.46900177001946</v>
      </c>
      <c r="S86" s="23">
        <v>81.473001956939669</v>
      </c>
      <c r="T86" s="23">
        <v>86.616000652313147</v>
      </c>
      <c r="U86" s="23">
        <v>91.923000335693359</v>
      </c>
      <c r="V86" s="23">
        <v>97.40099811553948</v>
      </c>
      <c r="W86" s="23">
        <v>103.00500202178952</v>
      </c>
    </row>
    <row r="87" spans="1:23" s="26" customFormat="1">
      <c r="A87" s="29" t="s">
        <v>118</v>
      </c>
      <c r="B87" s="29"/>
      <c r="C87" s="28">
        <v>3368.8999938964839</v>
      </c>
      <c r="D87" s="28">
        <v>3368.8999938964839</v>
      </c>
      <c r="E87" s="28">
        <v>3510.5557838964837</v>
      </c>
      <c r="F87" s="28">
        <v>3324.2118388964841</v>
      </c>
      <c r="G87" s="28">
        <v>3465.275564896484</v>
      </c>
      <c r="H87" s="28">
        <v>3602.4309938964843</v>
      </c>
      <c r="I87" s="28">
        <v>3739.5866538964838</v>
      </c>
      <c r="J87" s="28">
        <v>3876.7420638964841</v>
      </c>
      <c r="K87" s="28">
        <v>4013.8974838964841</v>
      </c>
      <c r="L87" s="28">
        <v>4154.8235838964829</v>
      </c>
      <c r="M87" s="28">
        <v>4546.479433896483</v>
      </c>
      <c r="N87" s="28">
        <v>4683.6347938964836</v>
      </c>
      <c r="O87" s="28">
        <v>4820.7904985327441</v>
      </c>
      <c r="P87" s="28">
        <v>4957.9458585365837</v>
      </c>
      <c r="Q87" s="28">
        <v>5095.1013385386304</v>
      </c>
      <c r="R87" s="28">
        <v>5232.2569985393839</v>
      </c>
      <c r="S87" s="28">
        <v>5369.4124285399739</v>
      </c>
      <c r="T87" s="28">
        <v>5506.5678485412736</v>
      </c>
      <c r="U87" s="28">
        <v>5653.0590038964838</v>
      </c>
      <c r="V87" s="28">
        <v>5809.3214358964842</v>
      </c>
      <c r="W87" s="28">
        <v>5809.3214358964842</v>
      </c>
    </row>
    <row r="88" spans="1:23" s="26" customFormat="1">
      <c r="A88" s="7"/>
      <c r="B88" s="7"/>
      <c r="C88" s="7"/>
      <c r="D88" s="7"/>
      <c r="E88" s="7"/>
      <c r="F88" s="7"/>
      <c r="G88" s="7"/>
      <c r="H88" s="7"/>
      <c r="I88" s="7"/>
      <c r="J88" s="7"/>
      <c r="K88" s="7"/>
      <c r="L88" s="7"/>
      <c r="M88" s="7"/>
      <c r="N88" s="7"/>
      <c r="O88" s="7"/>
      <c r="P88" s="7"/>
      <c r="Q88" s="7"/>
      <c r="R88" s="7"/>
      <c r="S88" s="7"/>
      <c r="T88" s="7"/>
      <c r="U88" s="7"/>
      <c r="V88" s="7"/>
      <c r="W88" s="7"/>
    </row>
    <row r="89" spans="1:23" s="26" customFormat="1">
      <c r="A89" s="7"/>
      <c r="B89" s="7"/>
      <c r="C89" s="7"/>
      <c r="D89" s="7"/>
      <c r="E89" s="7"/>
      <c r="F89" s="7"/>
      <c r="G89" s="7"/>
      <c r="H89" s="7"/>
      <c r="I89" s="7"/>
      <c r="J89" s="7"/>
      <c r="K89" s="7"/>
      <c r="L89" s="7"/>
      <c r="M89" s="7"/>
      <c r="N89" s="7"/>
      <c r="O89" s="7"/>
      <c r="P89" s="7"/>
      <c r="Q89" s="7"/>
      <c r="R89" s="7"/>
      <c r="S89" s="7"/>
      <c r="T89" s="7"/>
      <c r="U89" s="7"/>
      <c r="V89" s="7"/>
      <c r="W89" s="7"/>
    </row>
    <row r="90" spans="1:23" s="26" customFormat="1" collapsed="1">
      <c r="A90" s="16" t="s">
        <v>124</v>
      </c>
      <c r="B90" s="7"/>
      <c r="C90" s="7"/>
      <c r="D90" s="7"/>
      <c r="E90" s="7"/>
      <c r="F90" s="7"/>
      <c r="G90" s="7"/>
      <c r="H90" s="7"/>
      <c r="I90" s="7"/>
      <c r="J90" s="7"/>
      <c r="K90" s="7"/>
      <c r="L90" s="7"/>
      <c r="M90" s="7"/>
      <c r="N90" s="7"/>
      <c r="O90" s="7"/>
      <c r="P90" s="7"/>
      <c r="Q90" s="7"/>
      <c r="R90" s="7"/>
      <c r="S90" s="7"/>
      <c r="T90" s="7"/>
      <c r="U90" s="7"/>
      <c r="V90" s="7"/>
      <c r="W90" s="7"/>
    </row>
    <row r="91" spans="1:23" s="26" customFormat="1">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s="26" customFormat="1">
      <c r="A92" s="27" t="s">
        <v>36</v>
      </c>
      <c r="B92" s="27" t="s">
        <v>66</v>
      </c>
      <c r="C92" s="23">
        <v>300</v>
      </c>
      <c r="D92" s="23">
        <v>300</v>
      </c>
      <c r="E92" s="23">
        <v>300</v>
      </c>
      <c r="F92" s="23">
        <v>300</v>
      </c>
      <c r="G92" s="23">
        <v>300</v>
      </c>
      <c r="H92" s="23">
        <v>300</v>
      </c>
      <c r="I92" s="23">
        <v>300</v>
      </c>
      <c r="J92" s="23">
        <v>300</v>
      </c>
      <c r="K92" s="23">
        <v>300</v>
      </c>
      <c r="L92" s="23">
        <v>402.29203999999999</v>
      </c>
      <c r="M92" s="23">
        <v>402.29203999999999</v>
      </c>
      <c r="N92" s="23">
        <v>474.16108933485998</v>
      </c>
      <c r="O92" s="23">
        <v>419.16108937242996</v>
      </c>
      <c r="P92" s="23">
        <v>394.16108937274998</v>
      </c>
      <c r="Q92" s="23">
        <v>967.4981499999999</v>
      </c>
      <c r="R92" s="23">
        <v>967.4981499999999</v>
      </c>
      <c r="S92" s="23">
        <v>967.4981499999999</v>
      </c>
      <c r="T92" s="23">
        <v>967.4981499999999</v>
      </c>
      <c r="U92" s="23">
        <v>1324.88771</v>
      </c>
      <c r="V92" s="23">
        <v>1324.88771</v>
      </c>
      <c r="W92" s="23">
        <v>2520.5622134672003</v>
      </c>
    </row>
    <row r="93" spans="1:23" s="26" customFormat="1">
      <c r="A93" s="27" t="s">
        <v>36</v>
      </c>
      <c r="B93" s="27" t="s">
        <v>68</v>
      </c>
      <c r="C93" s="23">
        <v>1410</v>
      </c>
      <c r="D93" s="23">
        <v>1410</v>
      </c>
      <c r="E93" s="23">
        <v>1410</v>
      </c>
      <c r="F93" s="23">
        <v>1410</v>
      </c>
      <c r="G93" s="23">
        <v>3450</v>
      </c>
      <c r="H93" s="23">
        <v>3450</v>
      </c>
      <c r="I93" s="23">
        <v>3450</v>
      </c>
      <c r="J93" s="23">
        <v>3450</v>
      </c>
      <c r="K93" s="23">
        <v>3450</v>
      </c>
      <c r="L93" s="23">
        <v>3493.7925799999998</v>
      </c>
      <c r="M93" s="23">
        <v>3535.2361150000002</v>
      </c>
      <c r="N93" s="23">
        <v>3853.8214699999999</v>
      </c>
      <c r="O93" s="23">
        <v>3853.8214699999999</v>
      </c>
      <c r="P93" s="23">
        <v>3853.8214699999999</v>
      </c>
      <c r="Q93" s="23">
        <v>3993.28903439637</v>
      </c>
      <c r="R93" s="23">
        <v>5379.0036786335986</v>
      </c>
      <c r="S93" s="23">
        <v>6053.5026286994989</v>
      </c>
      <c r="T93" s="23">
        <v>6053.5026287004985</v>
      </c>
      <c r="U93" s="23">
        <v>6477.3157199999987</v>
      </c>
      <c r="V93" s="23">
        <v>6477.3157199999987</v>
      </c>
      <c r="W93" s="23">
        <v>6958.7218700000003</v>
      </c>
    </row>
    <row r="94" spans="1:23" s="26" customFormat="1">
      <c r="A94" s="27" t="s">
        <v>36</v>
      </c>
      <c r="B94" s="27" t="s">
        <v>72</v>
      </c>
      <c r="C94" s="23">
        <v>86.530999436974355</v>
      </c>
      <c r="D94" s="23">
        <v>212.47799813747366</v>
      </c>
      <c r="E94" s="23">
        <v>422.08000028133256</v>
      </c>
      <c r="F94" s="23">
        <v>710.88098949193795</v>
      </c>
      <c r="G94" s="23">
        <v>1092.0589862465843</v>
      </c>
      <c r="H94" s="23">
        <v>1530.3139966130238</v>
      </c>
      <c r="I94" s="23">
        <v>2056.2020196914632</v>
      </c>
      <c r="J94" s="23">
        <v>2653.4510054588295</v>
      </c>
      <c r="K94" s="23">
        <v>3326.2560155391639</v>
      </c>
      <c r="L94" s="23">
        <v>3835.3649988174384</v>
      </c>
      <c r="M94" s="23">
        <v>4409.5619447231147</v>
      </c>
      <c r="N94" s="23">
        <v>5038.9190037250401</v>
      </c>
      <c r="O94" s="23">
        <v>5723.1939969062714</v>
      </c>
      <c r="P94" s="23">
        <v>6362.1370782851982</v>
      </c>
      <c r="Q94" s="23">
        <v>7028.8680858611979</v>
      </c>
      <c r="R94" s="23">
        <v>7398.2730484008653</v>
      </c>
      <c r="S94" s="23">
        <v>7780.5079445838801</v>
      </c>
      <c r="T94" s="23">
        <v>8173.1058993339393</v>
      </c>
      <c r="U94" s="23">
        <v>8577.2820091247449</v>
      </c>
      <c r="V94" s="23">
        <v>8995.4019289016651</v>
      </c>
      <c r="W94" s="23">
        <v>9423.6349153518622</v>
      </c>
    </row>
    <row r="95" spans="1:23" s="26" customFormat="1">
      <c r="A95" s="7"/>
      <c r="B95" s="7"/>
      <c r="C95" s="7"/>
      <c r="D95" s="7"/>
      <c r="E95" s="7"/>
      <c r="F95" s="7"/>
      <c r="G95" s="7"/>
      <c r="H95" s="7"/>
      <c r="I95" s="7"/>
      <c r="J95" s="7"/>
      <c r="K95" s="7"/>
      <c r="L95" s="7"/>
      <c r="M95" s="7"/>
      <c r="N95" s="7"/>
      <c r="O95" s="7"/>
      <c r="P95" s="7"/>
      <c r="Q95" s="7"/>
      <c r="R95" s="7"/>
      <c r="S95" s="7"/>
      <c r="T95" s="7"/>
      <c r="U95" s="7"/>
      <c r="V95" s="7"/>
      <c r="W95" s="7"/>
    </row>
    <row r="96" spans="1:23" s="26" customFormat="1">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3" s="26" customFormat="1">
      <c r="A97" s="27" t="s">
        <v>119</v>
      </c>
      <c r="B97" s="27" t="s">
        <v>66</v>
      </c>
      <c r="C97" s="23">
        <v>0</v>
      </c>
      <c r="D97" s="23">
        <v>0</v>
      </c>
      <c r="E97" s="23">
        <v>0</v>
      </c>
      <c r="F97" s="23">
        <v>0</v>
      </c>
      <c r="G97" s="23">
        <v>0</v>
      </c>
      <c r="H97" s="23">
        <v>0</v>
      </c>
      <c r="I97" s="23">
        <v>0</v>
      </c>
      <c r="J97" s="23">
        <v>0</v>
      </c>
      <c r="K97" s="23">
        <v>0</v>
      </c>
      <c r="L97" s="23">
        <v>0</v>
      </c>
      <c r="M97" s="23">
        <v>0</v>
      </c>
      <c r="N97" s="23">
        <v>0</v>
      </c>
      <c r="O97" s="23">
        <v>0</v>
      </c>
      <c r="P97" s="23">
        <v>0</v>
      </c>
      <c r="Q97" s="23">
        <v>144.57320999999999</v>
      </c>
      <c r="R97" s="23">
        <v>144.57320999999999</v>
      </c>
      <c r="S97" s="23">
        <v>144.57320999999999</v>
      </c>
      <c r="T97" s="23">
        <v>144.57320999999999</v>
      </c>
      <c r="U97" s="23">
        <v>144.57320999999999</v>
      </c>
      <c r="V97" s="23">
        <v>144.57320999999999</v>
      </c>
      <c r="W97" s="23">
        <v>525.45039999999995</v>
      </c>
    </row>
    <row r="98" spans="1:23" s="26" customFormat="1">
      <c r="A98" s="27" t="s">
        <v>119</v>
      </c>
      <c r="B98" s="27" t="s">
        <v>68</v>
      </c>
      <c r="C98" s="23">
        <v>840</v>
      </c>
      <c r="D98" s="23">
        <v>840</v>
      </c>
      <c r="E98" s="23">
        <v>840</v>
      </c>
      <c r="F98" s="23">
        <v>840</v>
      </c>
      <c r="G98" s="23">
        <v>2880</v>
      </c>
      <c r="H98" s="23">
        <v>2880</v>
      </c>
      <c r="I98" s="23">
        <v>2880</v>
      </c>
      <c r="J98" s="23">
        <v>2880</v>
      </c>
      <c r="K98" s="23">
        <v>2880</v>
      </c>
      <c r="L98" s="23">
        <v>2880</v>
      </c>
      <c r="M98" s="23">
        <v>2880</v>
      </c>
      <c r="N98" s="23">
        <v>2880</v>
      </c>
      <c r="O98" s="23">
        <v>2880</v>
      </c>
      <c r="P98" s="23">
        <v>2880</v>
      </c>
      <c r="Q98" s="23">
        <v>2880.00100576367</v>
      </c>
      <c r="R98" s="23">
        <v>4068.4062199999989</v>
      </c>
      <c r="S98" s="23">
        <v>4086.1916200000001</v>
      </c>
      <c r="T98" s="23">
        <v>4086.1916200000001</v>
      </c>
      <c r="U98" s="23">
        <v>4086.1916200000001</v>
      </c>
      <c r="V98" s="23">
        <v>4086.1916200000001</v>
      </c>
      <c r="W98" s="23">
        <v>4086.1916200000001</v>
      </c>
    </row>
    <row r="99" spans="1:23" s="26" customFormat="1">
      <c r="A99" s="27" t="s">
        <v>119</v>
      </c>
      <c r="B99" s="27" t="s">
        <v>72</v>
      </c>
      <c r="C99" s="23">
        <v>30.446999073028561</v>
      </c>
      <c r="D99" s="23">
        <v>71.710999488830396</v>
      </c>
      <c r="E99" s="23">
        <v>130.26999664306541</v>
      </c>
      <c r="F99" s="23">
        <v>212.05199813842762</v>
      </c>
      <c r="G99" s="23">
        <v>324.24499130248932</v>
      </c>
      <c r="H99" s="23">
        <v>448.4980010986319</v>
      </c>
      <c r="I99" s="23">
        <v>597.43599700927598</v>
      </c>
      <c r="J99" s="23">
        <v>773.87902832031205</v>
      </c>
      <c r="K99" s="23">
        <v>981.44902038574105</v>
      </c>
      <c r="L99" s="23">
        <v>1142.609985351562</v>
      </c>
      <c r="M99" s="23">
        <v>1324.166015624995</v>
      </c>
      <c r="N99" s="23">
        <v>1522.276062011716</v>
      </c>
      <c r="O99" s="23">
        <v>1738.337951660151</v>
      </c>
      <c r="P99" s="23">
        <v>1943.716033935541</v>
      </c>
      <c r="Q99" s="23">
        <v>2158.800018310546</v>
      </c>
      <c r="R99" s="23">
        <v>2279.3790283203098</v>
      </c>
      <c r="S99" s="23">
        <v>2405.0519714355441</v>
      </c>
      <c r="T99" s="23">
        <v>2533.801879882807</v>
      </c>
      <c r="U99" s="23">
        <v>2666.9820861816352</v>
      </c>
      <c r="V99" s="23">
        <v>2804.597869873046</v>
      </c>
      <c r="W99" s="23">
        <v>2945.1170043945313</v>
      </c>
    </row>
    <row r="100" spans="1:23" s="26" customFormat="1">
      <c r="A100" s="7"/>
      <c r="B100" s="7"/>
      <c r="C100" s="7"/>
      <c r="D100" s="7"/>
      <c r="E100" s="7"/>
      <c r="F100" s="7"/>
      <c r="G100" s="7"/>
      <c r="H100" s="7"/>
      <c r="I100" s="7"/>
      <c r="J100" s="7"/>
      <c r="K100" s="7"/>
      <c r="L100" s="7"/>
      <c r="M100" s="7"/>
      <c r="N100" s="7"/>
      <c r="O100" s="7"/>
      <c r="P100" s="7"/>
      <c r="Q100" s="7"/>
      <c r="R100" s="7"/>
      <c r="S100" s="7"/>
      <c r="T100" s="7"/>
      <c r="U100" s="7"/>
      <c r="V100" s="7"/>
      <c r="W100" s="7"/>
    </row>
    <row r="101" spans="1:23" s="26" customFormat="1">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3" s="26" customFormat="1">
      <c r="A102" s="27" t="s">
        <v>120</v>
      </c>
      <c r="B102" s="27" t="s">
        <v>66</v>
      </c>
      <c r="C102" s="23">
        <v>20</v>
      </c>
      <c r="D102" s="23">
        <v>20</v>
      </c>
      <c r="E102" s="23">
        <v>20</v>
      </c>
      <c r="F102" s="23">
        <v>20</v>
      </c>
      <c r="G102" s="23">
        <v>20</v>
      </c>
      <c r="H102" s="23">
        <v>20</v>
      </c>
      <c r="I102" s="23">
        <v>20</v>
      </c>
      <c r="J102" s="23">
        <v>20</v>
      </c>
      <c r="K102" s="23">
        <v>20</v>
      </c>
      <c r="L102" s="23">
        <v>20</v>
      </c>
      <c r="M102" s="23">
        <v>20</v>
      </c>
      <c r="N102" s="23">
        <v>20.000129334859999</v>
      </c>
      <c r="O102" s="23">
        <v>20.000129372429999</v>
      </c>
      <c r="P102" s="23">
        <v>20.000129372749999</v>
      </c>
      <c r="Q102" s="23">
        <v>448.76398</v>
      </c>
      <c r="R102" s="23">
        <v>448.76398</v>
      </c>
      <c r="S102" s="23">
        <v>448.76398</v>
      </c>
      <c r="T102" s="23">
        <v>448.76398</v>
      </c>
      <c r="U102" s="23">
        <v>637.16970000000003</v>
      </c>
      <c r="V102" s="23">
        <v>637.16970000000003</v>
      </c>
      <c r="W102" s="23">
        <v>847.4837</v>
      </c>
    </row>
    <row r="103" spans="1:23">
      <c r="A103" s="27" t="s">
        <v>120</v>
      </c>
      <c r="B103" s="27" t="s">
        <v>68</v>
      </c>
      <c r="C103" s="23">
        <v>570</v>
      </c>
      <c r="D103" s="23">
        <v>570</v>
      </c>
      <c r="E103" s="23">
        <v>570</v>
      </c>
      <c r="F103" s="23">
        <v>570</v>
      </c>
      <c r="G103" s="23">
        <v>570</v>
      </c>
      <c r="H103" s="23">
        <v>570</v>
      </c>
      <c r="I103" s="23">
        <v>570</v>
      </c>
      <c r="J103" s="23">
        <v>570</v>
      </c>
      <c r="K103" s="23">
        <v>570</v>
      </c>
      <c r="L103" s="23">
        <v>570</v>
      </c>
      <c r="M103" s="23">
        <v>570</v>
      </c>
      <c r="N103" s="23">
        <v>570</v>
      </c>
      <c r="O103" s="23">
        <v>570</v>
      </c>
      <c r="P103" s="23">
        <v>570</v>
      </c>
      <c r="Q103" s="23">
        <v>570</v>
      </c>
      <c r="R103" s="23">
        <v>767.30943000000002</v>
      </c>
      <c r="S103" s="23">
        <v>1140.05457</v>
      </c>
      <c r="T103" s="23">
        <v>1140.05457</v>
      </c>
      <c r="U103" s="23">
        <v>1140.05457</v>
      </c>
      <c r="V103" s="23">
        <v>1140.05457</v>
      </c>
      <c r="W103" s="23">
        <v>1154.5011</v>
      </c>
    </row>
    <row r="104" spans="1:23">
      <c r="A104" s="27" t="s">
        <v>120</v>
      </c>
      <c r="B104" s="27" t="s">
        <v>72</v>
      </c>
      <c r="C104" s="23">
        <v>17.09200024604791</v>
      </c>
      <c r="D104" s="23">
        <v>49.567000389099064</v>
      </c>
      <c r="E104" s="23">
        <v>96.139000892639004</v>
      </c>
      <c r="F104" s="23">
        <v>162.61599349975521</v>
      </c>
      <c r="G104" s="23">
        <v>256.3500022888179</v>
      </c>
      <c r="H104" s="23">
        <v>359.9129867553707</v>
      </c>
      <c r="I104" s="23">
        <v>485.03900909423749</v>
      </c>
      <c r="J104" s="23">
        <v>636.84997558593727</v>
      </c>
      <c r="K104" s="23">
        <v>815.00202178954999</v>
      </c>
      <c r="L104" s="23">
        <v>952.3109893798819</v>
      </c>
      <c r="M104" s="23">
        <v>1107.867980957031</v>
      </c>
      <c r="N104" s="23">
        <v>1278.661972045893</v>
      </c>
      <c r="O104" s="23">
        <v>1465.361022949216</v>
      </c>
      <c r="P104" s="23">
        <v>1636.0760040283151</v>
      </c>
      <c r="Q104" s="23">
        <v>1814.3260192871089</v>
      </c>
      <c r="R104" s="23">
        <v>1909.67797851562</v>
      </c>
      <c r="S104" s="23">
        <v>2008.6499633789031</v>
      </c>
      <c r="T104" s="23">
        <v>2110.6380310058512</v>
      </c>
      <c r="U104" s="23">
        <v>2215.4889526367128</v>
      </c>
      <c r="V104" s="23">
        <v>2324.4519653320258</v>
      </c>
      <c r="W104" s="23">
        <v>2436.3619995117128</v>
      </c>
    </row>
    <row r="106" spans="1:23">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3">
      <c r="A107" s="27" t="s">
        <v>121</v>
      </c>
      <c r="B107" s="27" t="s">
        <v>66</v>
      </c>
      <c r="C107" s="23">
        <v>75</v>
      </c>
      <c r="D107" s="23">
        <v>75</v>
      </c>
      <c r="E107" s="23">
        <v>75</v>
      </c>
      <c r="F107" s="23">
        <v>75</v>
      </c>
      <c r="G107" s="23">
        <v>75</v>
      </c>
      <c r="H107" s="23">
        <v>75</v>
      </c>
      <c r="I107" s="23">
        <v>75</v>
      </c>
      <c r="J107" s="23">
        <v>75</v>
      </c>
      <c r="K107" s="23">
        <v>75</v>
      </c>
      <c r="L107" s="23">
        <v>75</v>
      </c>
      <c r="M107" s="23">
        <v>75</v>
      </c>
      <c r="N107" s="23">
        <v>75</v>
      </c>
      <c r="O107" s="23">
        <v>20</v>
      </c>
      <c r="P107" s="23">
        <v>20</v>
      </c>
      <c r="Q107" s="23">
        <v>20</v>
      </c>
      <c r="R107" s="23">
        <v>20</v>
      </c>
      <c r="S107" s="23">
        <v>20</v>
      </c>
      <c r="T107" s="23">
        <v>20</v>
      </c>
      <c r="U107" s="23">
        <v>20</v>
      </c>
      <c r="V107" s="23">
        <v>20</v>
      </c>
      <c r="W107" s="23">
        <v>20.000113467199998</v>
      </c>
    </row>
    <row r="108" spans="1:23">
      <c r="A108" s="27" t="s">
        <v>121</v>
      </c>
      <c r="B108" s="27" t="s">
        <v>68</v>
      </c>
      <c r="C108" s="23">
        <v>0</v>
      </c>
      <c r="D108" s="23">
        <v>0</v>
      </c>
      <c r="E108" s="23">
        <v>0</v>
      </c>
      <c r="F108" s="23">
        <v>0</v>
      </c>
      <c r="G108" s="23">
        <v>0</v>
      </c>
      <c r="H108" s="23">
        <v>0</v>
      </c>
      <c r="I108" s="23">
        <v>0</v>
      </c>
      <c r="J108" s="23">
        <v>0</v>
      </c>
      <c r="K108" s="23">
        <v>0</v>
      </c>
      <c r="L108" s="23">
        <v>43.792580000000001</v>
      </c>
      <c r="M108" s="23">
        <v>85.236114999999998</v>
      </c>
      <c r="N108" s="23">
        <v>403.82146999999998</v>
      </c>
      <c r="O108" s="23">
        <v>403.82146999999998</v>
      </c>
      <c r="P108" s="23">
        <v>403.82146999999998</v>
      </c>
      <c r="Q108" s="23">
        <v>403.82146999999998</v>
      </c>
      <c r="R108" s="23">
        <v>403.82146999999998</v>
      </c>
      <c r="S108" s="23">
        <v>515.30489999999998</v>
      </c>
      <c r="T108" s="23">
        <v>515.30489999999998</v>
      </c>
      <c r="U108" s="23">
        <v>678.39965999999902</v>
      </c>
      <c r="V108" s="23">
        <v>678.39965999999902</v>
      </c>
      <c r="W108" s="23">
        <v>912.3152</v>
      </c>
    </row>
    <row r="109" spans="1:23">
      <c r="A109" s="27" t="s">
        <v>121</v>
      </c>
      <c r="B109" s="27" t="s">
        <v>72</v>
      </c>
      <c r="C109" s="23">
        <v>19.398999691009472</v>
      </c>
      <c r="D109" s="23">
        <v>55.107998847961298</v>
      </c>
      <c r="E109" s="23">
        <v>137.0940017700193</v>
      </c>
      <c r="F109" s="23">
        <v>247.13699722289971</v>
      </c>
      <c r="G109" s="23">
        <v>385.64799118041964</v>
      </c>
      <c r="H109" s="23">
        <v>555.84000396728516</v>
      </c>
      <c r="I109" s="23">
        <v>760.00401306152207</v>
      </c>
      <c r="J109" s="23">
        <v>973.49600219726506</v>
      </c>
      <c r="K109" s="23">
        <v>1197.185974121091</v>
      </c>
      <c r="L109" s="23">
        <v>1363.0530090331999</v>
      </c>
      <c r="M109" s="23">
        <v>1550.2229614257731</v>
      </c>
      <c r="N109" s="23">
        <v>1756.0929870605439</v>
      </c>
      <c r="O109" s="23">
        <v>1978.3990173339839</v>
      </c>
      <c r="P109" s="23">
        <v>2185.6470336913981</v>
      </c>
      <c r="Q109" s="23">
        <v>2401.2230529785102</v>
      </c>
      <c r="R109" s="23">
        <v>2521.42504882812</v>
      </c>
      <c r="S109" s="23">
        <v>2644.5459899902289</v>
      </c>
      <c r="T109" s="23">
        <v>2771.0769958496089</v>
      </c>
      <c r="U109" s="23">
        <v>2900.6179809570313</v>
      </c>
      <c r="V109" s="23">
        <v>3034.5971069335928</v>
      </c>
      <c r="W109" s="23">
        <v>3171.903930664062</v>
      </c>
    </row>
    <row r="111" spans="1:23">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3">
      <c r="A112" s="27" t="s">
        <v>122</v>
      </c>
      <c r="B112" s="27" t="s">
        <v>66</v>
      </c>
      <c r="C112" s="23">
        <v>205</v>
      </c>
      <c r="D112" s="23">
        <v>205</v>
      </c>
      <c r="E112" s="23">
        <v>205</v>
      </c>
      <c r="F112" s="23">
        <v>205</v>
      </c>
      <c r="G112" s="23">
        <v>205</v>
      </c>
      <c r="H112" s="23">
        <v>205</v>
      </c>
      <c r="I112" s="23">
        <v>205</v>
      </c>
      <c r="J112" s="23">
        <v>205</v>
      </c>
      <c r="K112" s="23">
        <v>205</v>
      </c>
      <c r="L112" s="23">
        <v>307.29203999999999</v>
      </c>
      <c r="M112" s="23">
        <v>307.29203999999999</v>
      </c>
      <c r="N112" s="23">
        <v>379.16095999999999</v>
      </c>
      <c r="O112" s="23">
        <v>379.16095999999999</v>
      </c>
      <c r="P112" s="23">
        <v>354.16095999999999</v>
      </c>
      <c r="Q112" s="23">
        <v>354.16095999999999</v>
      </c>
      <c r="R112" s="23">
        <v>354.16095999999999</v>
      </c>
      <c r="S112" s="23">
        <v>354.16095999999999</v>
      </c>
      <c r="T112" s="23">
        <v>354.16095999999999</v>
      </c>
      <c r="U112" s="23">
        <v>523.14480000000003</v>
      </c>
      <c r="V112" s="23">
        <v>523.14480000000003</v>
      </c>
      <c r="W112" s="23">
        <v>1127.6280000000002</v>
      </c>
    </row>
    <row r="113" spans="1:23">
      <c r="A113" s="27" t="s">
        <v>122</v>
      </c>
      <c r="B113" s="27" t="s">
        <v>68</v>
      </c>
      <c r="C113" s="23">
        <v>0</v>
      </c>
      <c r="D113" s="23">
        <v>0</v>
      </c>
      <c r="E113" s="23">
        <v>0</v>
      </c>
      <c r="F113" s="23">
        <v>0</v>
      </c>
      <c r="G113" s="23">
        <v>0</v>
      </c>
      <c r="H113" s="23">
        <v>0</v>
      </c>
      <c r="I113" s="23">
        <v>0</v>
      </c>
      <c r="J113" s="23">
        <v>0</v>
      </c>
      <c r="K113" s="23">
        <v>0</v>
      </c>
      <c r="L113" s="23">
        <v>0</v>
      </c>
      <c r="M113" s="23">
        <v>0</v>
      </c>
      <c r="N113" s="23">
        <v>0</v>
      </c>
      <c r="O113" s="23">
        <v>0</v>
      </c>
      <c r="P113" s="23">
        <v>0</v>
      </c>
      <c r="Q113" s="23">
        <v>0</v>
      </c>
      <c r="R113" s="23">
        <v>0</v>
      </c>
      <c r="S113" s="23">
        <v>0</v>
      </c>
      <c r="T113" s="23">
        <v>0</v>
      </c>
      <c r="U113" s="23">
        <v>0</v>
      </c>
      <c r="V113" s="23">
        <v>0</v>
      </c>
      <c r="W113" s="23">
        <v>0</v>
      </c>
    </row>
    <row r="114" spans="1:23">
      <c r="A114" s="27" t="s">
        <v>122</v>
      </c>
      <c r="B114" s="27" t="s">
        <v>72</v>
      </c>
      <c r="C114" s="23">
        <v>17.419000387191712</v>
      </c>
      <c r="D114" s="23">
        <v>32.816999435424762</v>
      </c>
      <c r="E114" s="23">
        <v>53.826001167297335</v>
      </c>
      <c r="F114" s="23">
        <v>82.3840007781981</v>
      </c>
      <c r="G114" s="23">
        <v>116.5940017700195</v>
      </c>
      <c r="H114" s="23">
        <v>153.4260044097895</v>
      </c>
      <c r="I114" s="23">
        <v>196.66500091552678</v>
      </c>
      <c r="J114" s="23">
        <v>246.47499847412018</v>
      </c>
      <c r="K114" s="23">
        <v>303.10400009155182</v>
      </c>
      <c r="L114" s="23">
        <v>342.11301422119072</v>
      </c>
      <c r="M114" s="23">
        <v>385.78898620605412</v>
      </c>
      <c r="N114" s="23">
        <v>433.60098266601506</v>
      </c>
      <c r="O114" s="23">
        <v>485.45100402831986</v>
      </c>
      <c r="P114" s="23">
        <v>533.21300506591774</v>
      </c>
      <c r="Q114" s="23">
        <v>582.889991760253</v>
      </c>
      <c r="R114" s="23">
        <v>611.32199096679597</v>
      </c>
      <c r="S114" s="23">
        <v>640.78701782226392</v>
      </c>
      <c r="T114" s="23">
        <v>670.97299194335903</v>
      </c>
      <c r="U114" s="23">
        <v>702.26998901367097</v>
      </c>
      <c r="V114" s="23">
        <v>734.35398864746003</v>
      </c>
      <c r="W114" s="23">
        <v>767.24697875976506</v>
      </c>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0</v>
      </c>
      <c r="D117" s="23">
        <v>0</v>
      </c>
      <c r="E117" s="23">
        <v>0</v>
      </c>
      <c r="F117" s="23">
        <v>0</v>
      </c>
      <c r="G117" s="23">
        <v>0</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row>
    <row r="118" spans="1:23">
      <c r="A118" s="27" t="s">
        <v>123</v>
      </c>
      <c r="B118" s="27" t="s">
        <v>68</v>
      </c>
      <c r="C118" s="23">
        <v>0</v>
      </c>
      <c r="D118" s="23">
        <v>0</v>
      </c>
      <c r="E118" s="23">
        <v>0</v>
      </c>
      <c r="F118" s="23">
        <v>0</v>
      </c>
      <c r="G118" s="23">
        <v>0</v>
      </c>
      <c r="H118" s="23">
        <v>0</v>
      </c>
      <c r="I118" s="23">
        <v>0</v>
      </c>
      <c r="J118" s="23">
        <v>0</v>
      </c>
      <c r="K118" s="23">
        <v>0</v>
      </c>
      <c r="L118" s="23">
        <v>0</v>
      </c>
      <c r="M118" s="23">
        <v>0</v>
      </c>
      <c r="N118" s="23">
        <v>0</v>
      </c>
      <c r="O118" s="23">
        <v>0</v>
      </c>
      <c r="P118" s="23">
        <v>0</v>
      </c>
      <c r="Q118" s="23">
        <v>139.46655863270001</v>
      </c>
      <c r="R118" s="23">
        <v>139.46655863360002</v>
      </c>
      <c r="S118" s="23">
        <v>311.951538699499</v>
      </c>
      <c r="T118" s="23">
        <v>311.95153870049899</v>
      </c>
      <c r="U118" s="23">
        <v>572.66986999999995</v>
      </c>
      <c r="V118" s="23">
        <v>572.66986999999995</v>
      </c>
      <c r="W118" s="23">
        <v>805.71394999999995</v>
      </c>
    </row>
    <row r="119" spans="1:23">
      <c r="A119" s="27" t="s">
        <v>123</v>
      </c>
      <c r="B119" s="27" t="s">
        <v>72</v>
      </c>
      <c r="C119" s="23">
        <v>2.1740000396966863</v>
      </c>
      <c r="D119" s="23">
        <v>3.2749999761581319</v>
      </c>
      <c r="E119" s="23">
        <v>4.7509998083114606</v>
      </c>
      <c r="F119" s="23">
        <v>6.691999852657311</v>
      </c>
      <c r="G119" s="23">
        <v>9.221999704837792</v>
      </c>
      <c r="H119" s="23">
        <v>12.637000381946548</v>
      </c>
      <c r="I119" s="23">
        <v>17.057999610900829</v>
      </c>
      <c r="J119" s="23">
        <v>22.751000881195029</v>
      </c>
      <c r="K119" s="23">
        <v>29.514999151229851</v>
      </c>
      <c r="L119" s="23">
        <v>35.278000831603983</v>
      </c>
      <c r="M119" s="23">
        <v>41.516000509261993</v>
      </c>
      <c r="N119" s="23">
        <v>48.286999940872185</v>
      </c>
      <c r="O119" s="23">
        <v>55.645000934600759</v>
      </c>
      <c r="P119" s="23">
        <v>63.485001564025787</v>
      </c>
      <c r="Q119" s="23">
        <v>71.629003524780217</v>
      </c>
      <c r="R119" s="23">
        <v>76.46900177001946</v>
      </c>
      <c r="S119" s="23">
        <v>81.473001956939669</v>
      </c>
      <c r="T119" s="23">
        <v>86.616000652313147</v>
      </c>
      <c r="U119" s="23">
        <v>91.923000335693359</v>
      </c>
      <c r="V119" s="23">
        <v>97.40099811553948</v>
      </c>
      <c r="W119" s="23">
        <v>103.00500202178952</v>
      </c>
    </row>
    <row r="122" spans="1:23" collapsed="1">
      <c r="A122" s="24" t="s">
        <v>128</v>
      </c>
    </row>
    <row r="123" spans="1:23">
      <c r="A123" s="17" t="s">
        <v>96</v>
      </c>
      <c r="B123" s="17" t="s">
        <v>97</v>
      </c>
      <c r="C123" s="17" t="s">
        <v>75</v>
      </c>
      <c r="D123" s="17" t="s">
        <v>98</v>
      </c>
      <c r="E123" s="17" t="s">
        <v>99</v>
      </c>
      <c r="F123" s="17" t="s">
        <v>100</v>
      </c>
      <c r="G123" s="17" t="s">
        <v>101</v>
      </c>
      <c r="H123" s="17" t="s">
        <v>102</v>
      </c>
      <c r="I123" s="17" t="s">
        <v>103</v>
      </c>
      <c r="J123" s="17" t="s">
        <v>104</v>
      </c>
      <c r="K123" s="17" t="s">
        <v>105</v>
      </c>
      <c r="L123" s="17" t="s">
        <v>106</v>
      </c>
      <c r="M123" s="17" t="s">
        <v>107</v>
      </c>
      <c r="N123" s="17" t="s">
        <v>108</v>
      </c>
      <c r="O123" s="17" t="s">
        <v>109</v>
      </c>
      <c r="P123" s="17" t="s">
        <v>110</v>
      </c>
      <c r="Q123" s="17" t="s">
        <v>111</v>
      </c>
      <c r="R123" s="17" t="s">
        <v>112</v>
      </c>
      <c r="S123" s="17" t="s">
        <v>113</v>
      </c>
      <c r="T123" s="17" t="s">
        <v>114</v>
      </c>
      <c r="U123" s="17" t="s">
        <v>115</v>
      </c>
      <c r="V123" s="17" t="s">
        <v>116</v>
      </c>
      <c r="W123" s="17" t="s">
        <v>117</v>
      </c>
    </row>
    <row r="124" spans="1:23">
      <c r="A124" s="27" t="s">
        <v>36</v>
      </c>
      <c r="B124" s="27" t="s">
        <v>22</v>
      </c>
      <c r="C124" s="23">
        <v>13524.624773025496</v>
      </c>
      <c r="D124" s="23">
        <v>15108.410192489611</v>
      </c>
      <c r="E124" s="23">
        <v>16782.602397918701</v>
      </c>
      <c r="F124" s="23">
        <v>18599.012340545651</v>
      </c>
      <c r="G124" s="23">
        <v>20649.213966369629</v>
      </c>
      <c r="H124" s="23">
        <v>22515.869251251217</v>
      </c>
      <c r="I124" s="23">
        <v>24468.513280868523</v>
      </c>
      <c r="J124" s="23">
        <v>26425.487957000718</v>
      </c>
      <c r="K124" s="23">
        <v>28217.891624450676</v>
      </c>
      <c r="L124" s="23">
        <v>29838.387657165509</v>
      </c>
      <c r="M124" s="23">
        <v>31741.527191162095</v>
      </c>
      <c r="N124" s="23">
        <v>33782.126770019509</v>
      </c>
      <c r="O124" s="23">
        <v>35587.953437805154</v>
      </c>
      <c r="P124" s="23">
        <v>37062.410919189424</v>
      </c>
      <c r="Q124" s="23">
        <v>38679.183616638169</v>
      </c>
      <c r="R124" s="23">
        <v>39995.650947570786</v>
      </c>
      <c r="S124" s="23">
        <v>41752.251197814927</v>
      </c>
      <c r="T124" s="23">
        <v>42998.636215209961</v>
      </c>
      <c r="U124" s="23">
        <v>44363.619415283196</v>
      </c>
      <c r="V124" s="23">
        <v>45809.289123535142</v>
      </c>
      <c r="W124" s="23">
        <v>47081.45175170897</v>
      </c>
    </row>
    <row r="125" spans="1:23">
      <c r="A125" s="27" t="s">
        <v>36</v>
      </c>
      <c r="B125" s="27" t="s">
        <v>73</v>
      </c>
      <c r="C125" s="23">
        <v>582.26387691497609</v>
      </c>
      <c r="D125" s="23">
        <v>1103.8561477661119</v>
      </c>
      <c r="E125" s="23">
        <v>1762.0988445281955</v>
      </c>
      <c r="F125" s="23">
        <v>2442.3922634124742</v>
      </c>
      <c r="G125" s="23">
        <v>3154.8163890838605</v>
      </c>
      <c r="H125" s="23">
        <v>3764.4647674560465</v>
      </c>
      <c r="I125" s="23">
        <v>4353.833656311027</v>
      </c>
      <c r="J125" s="23">
        <v>4869.9942932128806</v>
      </c>
      <c r="K125" s="23">
        <v>5322.0453453063765</v>
      </c>
      <c r="L125" s="23">
        <v>5889.4484481811423</v>
      </c>
      <c r="M125" s="23">
        <v>6505.479347228993</v>
      </c>
      <c r="N125" s="23">
        <v>7146.8302383422797</v>
      </c>
      <c r="O125" s="23">
        <v>7807.9794387817255</v>
      </c>
      <c r="P125" s="23">
        <v>8342.6963424682563</v>
      </c>
      <c r="Q125" s="23">
        <v>8857.6852722167914</v>
      </c>
      <c r="R125" s="23">
        <v>8934.2763824462781</v>
      </c>
      <c r="S125" s="23">
        <v>9006.0253219604438</v>
      </c>
      <c r="T125" s="23">
        <v>9071.0752944946234</v>
      </c>
      <c r="U125" s="23">
        <v>9128.9115219116065</v>
      </c>
      <c r="V125" s="23">
        <v>9183.3394699096625</v>
      </c>
      <c r="W125" s="23">
        <v>9229.706405639643</v>
      </c>
    </row>
    <row r="126" spans="1:23">
      <c r="A126" s="27" t="s">
        <v>36</v>
      </c>
      <c r="B126" s="27" t="s">
        <v>74</v>
      </c>
      <c r="C126" s="23">
        <v>582.26387691497609</v>
      </c>
      <c r="D126" s="23">
        <v>1103.8561477661119</v>
      </c>
      <c r="E126" s="23">
        <v>1762.0988445281955</v>
      </c>
      <c r="F126" s="23">
        <v>2442.3922634124742</v>
      </c>
      <c r="G126" s="23">
        <v>3154.8163890838605</v>
      </c>
      <c r="H126" s="23">
        <v>3764.4647674560465</v>
      </c>
      <c r="I126" s="23">
        <v>4353.833656311027</v>
      </c>
      <c r="J126" s="23">
        <v>4869.9942932128806</v>
      </c>
      <c r="K126" s="23">
        <v>5322.0453453063765</v>
      </c>
      <c r="L126" s="23">
        <v>5889.4484481811423</v>
      </c>
      <c r="M126" s="23">
        <v>6505.479347228993</v>
      </c>
      <c r="N126" s="23">
        <v>7146.8302383422797</v>
      </c>
      <c r="O126" s="23">
        <v>7807.9794387817255</v>
      </c>
      <c r="P126" s="23">
        <v>8342.6963424682563</v>
      </c>
      <c r="Q126" s="23">
        <v>8857.6852722167914</v>
      </c>
      <c r="R126" s="23">
        <v>8934.2763824462781</v>
      </c>
      <c r="S126" s="23">
        <v>9006.0253219604438</v>
      </c>
      <c r="T126" s="23">
        <v>9071.0752944946234</v>
      </c>
      <c r="U126" s="23">
        <v>9128.9115219116065</v>
      </c>
      <c r="V126" s="23">
        <v>9183.3394699096625</v>
      </c>
      <c r="W126" s="23">
        <v>9229.706405639643</v>
      </c>
    </row>
    <row r="128" spans="1:23">
      <c r="A128" s="17" t="s">
        <v>96</v>
      </c>
      <c r="B128" s="17" t="s">
        <v>97</v>
      </c>
      <c r="C128" s="17" t="s">
        <v>75</v>
      </c>
      <c r="D128" s="17" t="s">
        <v>98</v>
      </c>
      <c r="E128" s="17" t="s">
        <v>99</v>
      </c>
      <c r="F128" s="17" t="s">
        <v>100</v>
      </c>
      <c r="G128" s="17" t="s">
        <v>101</v>
      </c>
      <c r="H128" s="17" t="s">
        <v>102</v>
      </c>
      <c r="I128" s="17" t="s">
        <v>103</v>
      </c>
      <c r="J128" s="17" t="s">
        <v>104</v>
      </c>
      <c r="K128" s="17" t="s">
        <v>105</v>
      </c>
      <c r="L128" s="17" t="s">
        <v>106</v>
      </c>
      <c r="M128" s="17" t="s">
        <v>107</v>
      </c>
      <c r="N128" s="17" t="s">
        <v>108</v>
      </c>
      <c r="O128" s="17" t="s">
        <v>109</v>
      </c>
      <c r="P128" s="17" t="s">
        <v>110</v>
      </c>
      <c r="Q128" s="17" t="s">
        <v>111</v>
      </c>
      <c r="R128" s="17" t="s">
        <v>112</v>
      </c>
      <c r="S128" s="17" t="s">
        <v>113</v>
      </c>
      <c r="T128" s="17" t="s">
        <v>114</v>
      </c>
      <c r="U128" s="17" t="s">
        <v>115</v>
      </c>
      <c r="V128" s="17" t="s">
        <v>116</v>
      </c>
      <c r="W128" s="17" t="s">
        <v>117</v>
      </c>
    </row>
    <row r="129" spans="1:23">
      <c r="A129" s="27" t="s">
        <v>119</v>
      </c>
      <c r="B129" s="27" t="s">
        <v>22</v>
      </c>
      <c r="C129" s="23">
        <v>3913.1640014648378</v>
      </c>
      <c r="D129" s="23">
        <v>4330.0032653808539</v>
      </c>
      <c r="E129" s="23">
        <v>4787.0919189453125</v>
      </c>
      <c r="F129" s="23">
        <v>5305.2147827148428</v>
      </c>
      <c r="G129" s="23">
        <v>5929.6376953125</v>
      </c>
      <c r="H129" s="23">
        <v>6464.914794921875</v>
      </c>
      <c r="I129" s="23">
        <v>7030.5164794921875</v>
      </c>
      <c r="J129" s="23">
        <v>7642.0578613281195</v>
      </c>
      <c r="K129" s="23">
        <v>8239.5870361328107</v>
      </c>
      <c r="L129" s="23">
        <v>8780.6529541015607</v>
      </c>
      <c r="M129" s="23">
        <v>9418.7487792968695</v>
      </c>
      <c r="N129" s="23">
        <v>10101.17321777343</v>
      </c>
      <c r="O129" s="23">
        <v>10706.54040527343</v>
      </c>
      <c r="P129" s="23">
        <v>11206.65502929687</v>
      </c>
      <c r="Q129" s="23">
        <v>11760.52563476562</v>
      </c>
      <c r="R129" s="23">
        <v>12216.527465820311</v>
      </c>
      <c r="S129" s="23">
        <v>12833.83154296875</v>
      </c>
      <c r="T129" s="23">
        <v>13271.2890625</v>
      </c>
      <c r="U129" s="23">
        <v>13751.1953125</v>
      </c>
      <c r="V129" s="23">
        <v>14255.2841796875</v>
      </c>
      <c r="W129" s="23">
        <v>14693.6982421875</v>
      </c>
    </row>
    <row r="130" spans="1:23">
      <c r="A130" s="27" t="s">
        <v>119</v>
      </c>
      <c r="B130" s="27" t="s">
        <v>73</v>
      </c>
      <c r="C130" s="23">
        <v>203.97595214843699</v>
      </c>
      <c r="D130" s="23">
        <v>371.26394653320301</v>
      </c>
      <c r="E130" s="23">
        <v>538.95697021484295</v>
      </c>
      <c r="F130" s="23">
        <v>720.53894042968705</v>
      </c>
      <c r="G130" s="23">
        <v>926.34997558593705</v>
      </c>
      <c r="H130" s="23">
        <v>1091.20495605468</v>
      </c>
      <c r="I130" s="23">
        <v>1251.33898925781</v>
      </c>
      <c r="J130" s="23">
        <v>1406.13989257812</v>
      </c>
      <c r="K130" s="23">
        <v>1556.03796386718</v>
      </c>
      <c r="L130" s="23">
        <v>1740.94091796875</v>
      </c>
      <c r="M130" s="23">
        <v>1940.30493164062</v>
      </c>
      <c r="N130" s="23">
        <v>2145.9228515625</v>
      </c>
      <c r="O130" s="23">
        <v>2358.13305664062</v>
      </c>
      <c r="P130" s="23">
        <v>2535.9189453125</v>
      </c>
      <c r="Q130" s="23">
        <v>2707.88305664062</v>
      </c>
      <c r="R130" s="23">
        <v>2741.38793945312</v>
      </c>
      <c r="S130" s="23">
        <v>2773.91088867187</v>
      </c>
      <c r="T130" s="23">
        <v>2803.49291992187</v>
      </c>
      <c r="U130" s="23">
        <v>2831.05297851562</v>
      </c>
      <c r="V130" s="23">
        <v>2856.90502929687</v>
      </c>
      <c r="W130" s="23">
        <v>2879.26196289062</v>
      </c>
    </row>
    <row r="131" spans="1:23">
      <c r="A131" s="27" t="s">
        <v>119</v>
      </c>
      <c r="B131" s="27" t="s">
        <v>74</v>
      </c>
      <c r="C131" s="23">
        <v>203.97595214843699</v>
      </c>
      <c r="D131" s="23">
        <v>371.26394653320301</v>
      </c>
      <c r="E131" s="23">
        <v>538.95697021484295</v>
      </c>
      <c r="F131" s="23">
        <v>720.53894042968705</v>
      </c>
      <c r="G131" s="23">
        <v>926.34997558593705</v>
      </c>
      <c r="H131" s="23">
        <v>1091.20495605468</v>
      </c>
      <c r="I131" s="23">
        <v>1251.33898925781</v>
      </c>
      <c r="J131" s="23">
        <v>1406.13989257812</v>
      </c>
      <c r="K131" s="23">
        <v>1556.03796386718</v>
      </c>
      <c r="L131" s="23">
        <v>1740.94091796875</v>
      </c>
      <c r="M131" s="23">
        <v>1940.30493164062</v>
      </c>
      <c r="N131" s="23">
        <v>2145.9228515625</v>
      </c>
      <c r="O131" s="23">
        <v>2358.13305664062</v>
      </c>
      <c r="P131" s="23">
        <v>2535.9189453125</v>
      </c>
      <c r="Q131" s="23">
        <v>2707.88305664062</v>
      </c>
      <c r="R131" s="23">
        <v>2741.38793945312</v>
      </c>
      <c r="S131" s="23">
        <v>2773.91088867187</v>
      </c>
      <c r="T131" s="23">
        <v>2803.49291992187</v>
      </c>
      <c r="U131" s="23">
        <v>2831.05297851562</v>
      </c>
      <c r="V131" s="23">
        <v>2856.90502929687</v>
      </c>
      <c r="W131" s="23">
        <v>2879.26196289062</v>
      </c>
    </row>
    <row r="133" spans="1:23">
      <c r="A133" s="17" t="s">
        <v>96</v>
      </c>
      <c r="B133" s="17" t="s">
        <v>97</v>
      </c>
      <c r="C133" s="17" t="s">
        <v>75</v>
      </c>
      <c r="D133" s="17" t="s">
        <v>98</v>
      </c>
      <c r="E133" s="17" t="s">
        <v>99</v>
      </c>
      <c r="F133" s="17" t="s">
        <v>100</v>
      </c>
      <c r="G133" s="17" t="s">
        <v>101</v>
      </c>
      <c r="H133" s="17" t="s">
        <v>102</v>
      </c>
      <c r="I133" s="17" t="s">
        <v>103</v>
      </c>
      <c r="J133" s="17" t="s">
        <v>104</v>
      </c>
      <c r="K133" s="17" t="s">
        <v>105</v>
      </c>
      <c r="L133" s="17" t="s">
        <v>106</v>
      </c>
      <c r="M133" s="17" t="s">
        <v>107</v>
      </c>
      <c r="N133" s="17" t="s">
        <v>108</v>
      </c>
      <c r="O133" s="17" t="s">
        <v>109</v>
      </c>
      <c r="P133" s="17" t="s">
        <v>110</v>
      </c>
      <c r="Q133" s="17" t="s">
        <v>111</v>
      </c>
      <c r="R133" s="17" t="s">
        <v>112</v>
      </c>
      <c r="S133" s="17" t="s">
        <v>113</v>
      </c>
      <c r="T133" s="17" t="s">
        <v>114</v>
      </c>
      <c r="U133" s="17" t="s">
        <v>115</v>
      </c>
      <c r="V133" s="17" t="s">
        <v>116</v>
      </c>
      <c r="W133" s="17" t="s">
        <v>117</v>
      </c>
    </row>
    <row r="134" spans="1:23">
      <c r="A134" s="27" t="s">
        <v>120</v>
      </c>
      <c r="B134" s="27" t="s">
        <v>22</v>
      </c>
      <c r="C134" s="23">
        <v>3987.1277465820258</v>
      </c>
      <c r="D134" s="23">
        <v>4367.8640441894531</v>
      </c>
      <c r="E134" s="23">
        <v>4757.1731262207031</v>
      </c>
      <c r="F134" s="23">
        <v>5197.5435791015625</v>
      </c>
      <c r="G134" s="23">
        <v>5733.42822265625</v>
      </c>
      <c r="H134" s="23">
        <v>6193.5193481445313</v>
      </c>
      <c r="I134" s="23">
        <v>6686.8076782226563</v>
      </c>
      <c r="J134" s="23">
        <v>7235.339599609375</v>
      </c>
      <c r="K134" s="23">
        <v>7768.4305419921875</v>
      </c>
      <c r="L134" s="23">
        <v>8249.3861083984302</v>
      </c>
      <c r="M134" s="23">
        <v>8817.18701171875</v>
      </c>
      <c r="N134" s="23">
        <v>9427.4738769531195</v>
      </c>
      <c r="O134" s="23">
        <v>9970.7185058593695</v>
      </c>
      <c r="P134" s="23">
        <v>10406.90808105468</v>
      </c>
      <c r="Q134" s="23">
        <v>10885.11181640625</v>
      </c>
      <c r="R134" s="23">
        <v>11265.03845214843</v>
      </c>
      <c r="S134" s="23">
        <v>11774.99584960937</v>
      </c>
      <c r="T134" s="23">
        <v>12133.600708007811</v>
      </c>
      <c r="U134" s="23">
        <v>12527.37780761718</v>
      </c>
      <c r="V134" s="23">
        <v>12946.31103515625</v>
      </c>
      <c r="W134" s="23">
        <v>13312.77319335937</v>
      </c>
    </row>
    <row r="135" spans="1:23">
      <c r="A135" s="27" t="s">
        <v>120</v>
      </c>
      <c r="B135" s="27" t="s">
        <v>73</v>
      </c>
      <c r="C135" s="23">
        <v>113.82821655273401</v>
      </c>
      <c r="D135" s="23">
        <v>258.81723022460898</v>
      </c>
      <c r="E135" s="23">
        <v>402.88522338867102</v>
      </c>
      <c r="F135" s="23">
        <v>561.584228515625</v>
      </c>
      <c r="G135" s="23">
        <v>746.29022216796795</v>
      </c>
      <c r="H135" s="23">
        <v>893.20721435546795</v>
      </c>
      <c r="I135" s="23">
        <v>1037.22119140625</v>
      </c>
      <c r="J135" s="23">
        <v>1183.06616210937</v>
      </c>
      <c r="K135" s="23">
        <v>1322.81420898437</v>
      </c>
      <c r="L135" s="23">
        <v>1484.24926757812</v>
      </c>
      <c r="M135" s="23">
        <v>1659.54418945312</v>
      </c>
      <c r="N135" s="23">
        <v>1841.76220703125</v>
      </c>
      <c r="O135" s="23">
        <v>2030.23522949218</v>
      </c>
      <c r="P135" s="23">
        <v>2178.46020507812</v>
      </c>
      <c r="Q135" s="23">
        <v>2321.35009765625</v>
      </c>
      <c r="R135" s="23">
        <v>2342.11010742187</v>
      </c>
      <c r="S135" s="23">
        <v>2361.990234375</v>
      </c>
      <c r="T135" s="23">
        <v>2380.47412109375</v>
      </c>
      <c r="U135" s="23">
        <v>2396.66723632812</v>
      </c>
      <c r="V135" s="23">
        <v>2412.42822265625</v>
      </c>
      <c r="W135" s="23">
        <v>2426.34228515625</v>
      </c>
    </row>
    <row r="136" spans="1:23">
      <c r="A136" s="27" t="s">
        <v>120</v>
      </c>
      <c r="B136" s="27" t="s">
        <v>74</v>
      </c>
      <c r="C136" s="23">
        <v>113.82821655273401</v>
      </c>
      <c r="D136" s="23">
        <v>258.81723022460898</v>
      </c>
      <c r="E136" s="23">
        <v>402.88522338867102</v>
      </c>
      <c r="F136" s="23">
        <v>561.584228515625</v>
      </c>
      <c r="G136" s="23">
        <v>746.29022216796795</v>
      </c>
      <c r="H136" s="23">
        <v>893.20721435546795</v>
      </c>
      <c r="I136" s="23">
        <v>1037.22119140625</v>
      </c>
      <c r="J136" s="23">
        <v>1183.06616210937</v>
      </c>
      <c r="K136" s="23">
        <v>1322.81420898437</v>
      </c>
      <c r="L136" s="23">
        <v>1484.24926757812</v>
      </c>
      <c r="M136" s="23">
        <v>1659.54418945312</v>
      </c>
      <c r="N136" s="23">
        <v>1841.76220703125</v>
      </c>
      <c r="O136" s="23">
        <v>2030.23522949218</v>
      </c>
      <c r="P136" s="23">
        <v>2178.46020507812</v>
      </c>
      <c r="Q136" s="23">
        <v>2321.35009765625</v>
      </c>
      <c r="R136" s="23">
        <v>2342.11010742187</v>
      </c>
      <c r="S136" s="23">
        <v>2361.990234375</v>
      </c>
      <c r="T136" s="23">
        <v>2380.47412109375</v>
      </c>
      <c r="U136" s="23">
        <v>2396.66723632812</v>
      </c>
      <c r="V136" s="23">
        <v>2412.42822265625</v>
      </c>
      <c r="W136" s="23">
        <v>2426.34228515625</v>
      </c>
    </row>
    <row r="138" spans="1:23">
      <c r="A138" s="17" t="s">
        <v>96</v>
      </c>
      <c r="B138" s="17" t="s">
        <v>97</v>
      </c>
      <c r="C138" s="17" t="s">
        <v>75</v>
      </c>
      <c r="D138" s="17" t="s">
        <v>98</v>
      </c>
      <c r="E138" s="17" t="s">
        <v>99</v>
      </c>
      <c r="F138" s="17" t="s">
        <v>100</v>
      </c>
      <c r="G138" s="17" t="s">
        <v>101</v>
      </c>
      <c r="H138" s="17" t="s">
        <v>102</v>
      </c>
      <c r="I138" s="17" t="s">
        <v>103</v>
      </c>
      <c r="J138" s="17" t="s">
        <v>104</v>
      </c>
      <c r="K138" s="17" t="s">
        <v>105</v>
      </c>
      <c r="L138" s="17" t="s">
        <v>106</v>
      </c>
      <c r="M138" s="17" t="s">
        <v>107</v>
      </c>
      <c r="N138" s="17" t="s">
        <v>108</v>
      </c>
      <c r="O138" s="17" t="s">
        <v>109</v>
      </c>
      <c r="P138" s="17" t="s">
        <v>110</v>
      </c>
      <c r="Q138" s="17" t="s">
        <v>111</v>
      </c>
      <c r="R138" s="17" t="s">
        <v>112</v>
      </c>
      <c r="S138" s="17" t="s">
        <v>113</v>
      </c>
      <c r="T138" s="17" t="s">
        <v>114</v>
      </c>
      <c r="U138" s="17" t="s">
        <v>115</v>
      </c>
      <c r="V138" s="17" t="s">
        <v>116</v>
      </c>
      <c r="W138" s="17" t="s">
        <v>117</v>
      </c>
    </row>
    <row r="139" spans="1:23">
      <c r="A139" s="27" t="s">
        <v>121</v>
      </c>
      <c r="B139" s="27" t="s">
        <v>22</v>
      </c>
      <c r="C139" s="23">
        <v>3607.3731994628902</v>
      </c>
      <c r="D139" s="23">
        <v>4235.6688232421866</v>
      </c>
      <c r="E139" s="23">
        <v>4895.304412841796</v>
      </c>
      <c r="F139" s="23">
        <v>5569.0400390625</v>
      </c>
      <c r="G139" s="23">
        <v>6273.8434448242178</v>
      </c>
      <c r="H139" s="23">
        <v>6987.4562377929678</v>
      </c>
      <c r="I139" s="23">
        <v>7713.9600830078125</v>
      </c>
      <c r="J139" s="23">
        <v>8332.7647705078107</v>
      </c>
      <c r="K139" s="23">
        <v>8832.8640136718695</v>
      </c>
      <c r="L139" s="23">
        <v>9290.3371582031195</v>
      </c>
      <c r="M139" s="23">
        <v>9815.2230224609302</v>
      </c>
      <c r="N139" s="23">
        <v>10374.763305664061</v>
      </c>
      <c r="O139" s="23">
        <v>10871.212524414061</v>
      </c>
      <c r="P139" s="23">
        <v>11278.68591308593</v>
      </c>
      <c r="Q139" s="23">
        <v>11713.54370117187</v>
      </c>
      <c r="R139" s="23">
        <v>12078.49291992187</v>
      </c>
      <c r="S139" s="23">
        <v>12536.27197265625</v>
      </c>
      <c r="T139" s="23">
        <v>12873.93017578125</v>
      </c>
      <c r="U139" s="23">
        <v>13236.98828125</v>
      </c>
      <c r="V139" s="23">
        <v>13624.21118164062</v>
      </c>
      <c r="W139" s="23">
        <v>13975.12255859375</v>
      </c>
    </row>
    <row r="140" spans="1:23">
      <c r="A140" s="27" t="s">
        <v>121</v>
      </c>
      <c r="B140" s="27" t="s">
        <v>73</v>
      </c>
      <c r="C140" s="23">
        <v>128.79258728027301</v>
      </c>
      <c r="D140" s="23">
        <v>282.89559936523398</v>
      </c>
      <c r="E140" s="23">
        <v>574.02557373046795</v>
      </c>
      <c r="F140" s="23">
        <v>854.11859130859295</v>
      </c>
      <c r="G140" s="23">
        <v>1120.12353515625</v>
      </c>
      <c r="H140" s="23">
        <v>1374.78759765625</v>
      </c>
      <c r="I140" s="23">
        <v>1617.77563476562</v>
      </c>
      <c r="J140" s="23">
        <v>1792.99560546875</v>
      </c>
      <c r="K140" s="23">
        <v>1918.20153808593</v>
      </c>
      <c r="L140" s="23">
        <v>2092.67065429687</v>
      </c>
      <c r="M140" s="23">
        <v>2283.892578125</v>
      </c>
      <c r="N140" s="23">
        <v>2485.05053710937</v>
      </c>
      <c r="O140" s="23">
        <v>2691.54052734375</v>
      </c>
      <c r="P140" s="23">
        <v>2856.58056640625</v>
      </c>
      <c r="Q140" s="23">
        <v>3014.896484375</v>
      </c>
      <c r="R140" s="23">
        <v>3031.470703125</v>
      </c>
      <c r="S140" s="23">
        <v>3045.3935546875</v>
      </c>
      <c r="T140" s="23">
        <v>3057.72265625</v>
      </c>
      <c r="U140" s="23">
        <v>3067.46166992187</v>
      </c>
      <c r="V140" s="23">
        <v>3076.53857421875</v>
      </c>
      <c r="W140" s="23">
        <v>3083.53955078125</v>
      </c>
    </row>
    <row r="141" spans="1:23">
      <c r="A141" s="27" t="s">
        <v>121</v>
      </c>
      <c r="B141" s="27" t="s">
        <v>74</v>
      </c>
      <c r="C141" s="23">
        <v>128.79258728027301</v>
      </c>
      <c r="D141" s="23">
        <v>282.89559936523398</v>
      </c>
      <c r="E141" s="23">
        <v>574.02557373046795</v>
      </c>
      <c r="F141" s="23">
        <v>854.11859130859295</v>
      </c>
      <c r="G141" s="23">
        <v>1120.12353515625</v>
      </c>
      <c r="H141" s="23">
        <v>1374.78759765625</v>
      </c>
      <c r="I141" s="23">
        <v>1617.77563476562</v>
      </c>
      <c r="J141" s="23">
        <v>1792.99560546875</v>
      </c>
      <c r="K141" s="23">
        <v>1918.20153808593</v>
      </c>
      <c r="L141" s="23">
        <v>2092.67065429687</v>
      </c>
      <c r="M141" s="23">
        <v>2283.892578125</v>
      </c>
      <c r="N141" s="23">
        <v>2485.05053710937</v>
      </c>
      <c r="O141" s="23">
        <v>2691.54052734375</v>
      </c>
      <c r="P141" s="23">
        <v>2856.58056640625</v>
      </c>
      <c r="Q141" s="23">
        <v>3014.896484375</v>
      </c>
      <c r="R141" s="23">
        <v>3031.470703125</v>
      </c>
      <c r="S141" s="23">
        <v>3045.3935546875</v>
      </c>
      <c r="T141" s="23">
        <v>3057.72265625</v>
      </c>
      <c r="U141" s="23">
        <v>3067.46166992187</v>
      </c>
      <c r="V141" s="23">
        <v>3076.53857421875</v>
      </c>
      <c r="W141" s="23">
        <v>3083.53955078125</v>
      </c>
    </row>
    <row r="143" spans="1:23">
      <c r="A143" s="17" t="s">
        <v>96</v>
      </c>
      <c r="B143" s="17" t="s">
        <v>97</v>
      </c>
      <c r="C143" s="17" t="s">
        <v>75</v>
      </c>
      <c r="D143" s="17" t="s">
        <v>98</v>
      </c>
      <c r="E143" s="17" t="s">
        <v>99</v>
      </c>
      <c r="F143" s="17" t="s">
        <v>100</v>
      </c>
      <c r="G143" s="17" t="s">
        <v>101</v>
      </c>
      <c r="H143" s="17" t="s">
        <v>102</v>
      </c>
      <c r="I143" s="17" t="s">
        <v>103</v>
      </c>
      <c r="J143" s="17" t="s">
        <v>104</v>
      </c>
      <c r="K143" s="17" t="s">
        <v>105</v>
      </c>
      <c r="L143" s="17" t="s">
        <v>106</v>
      </c>
      <c r="M143" s="17" t="s">
        <v>107</v>
      </c>
      <c r="N143" s="17" t="s">
        <v>108</v>
      </c>
      <c r="O143" s="17" t="s">
        <v>109</v>
      </c>
      <c r="P143" s="17" t="s">
        <v>110</v>
      </c>
      <c r="Q143" s="17" t="s">
        <v>111</v>
      </c>
      <c r="R143" s="17" t="s">
        <v>112</v>
      </c>
      <c r="S143" s="17" t="s">
        <v>113</v>
      </c>
      <c r="T143" s="17" t="s">
        <v>114</v>
      </c>
      <c r="U143" s="17" t="s">
        <v>115</v>
      </c>
      <c r="V143" s="17" t="s">
        <v>116</v>
      </c>
      <c r="W143" s="17" t="s">
        <v>117</v>
      </c>
    </row>
    <row r="144" spans="1:23">
      <c r="A144" s="27" t="s">
        <v>122</v>
      </c>
      <c r="B144" s="27" t="s">
        <v>22</v>
      </c>
      <c r="C144" s="23">
        <v>1808.5609893798769</v>
      </c>
      <c r="D144" s="23">
        <v>1942.734191894526</v>
      </c>
      <c r="E144" s="23">
        <v>2088.4153747558589</v>
      </c>
      <c r="F144" s="23">
        <v>2250.1755676269499</v>
      </c>
      <c r="G144" s="23">
        <v>2410.2916564941402</v>
      </c>
      <c r="H144" s="23">
        <v>2548.525878906245</v>
      </c>
      <c r="I144" s="23">
        <v>2693.2516174316352</v>
      </c>
      <c r="J144" s="23">
        <v>2845.2862854003852</v>
      </c>
      <c r="K144" s="23">
        <v>2988.2096252441402</v>
      </c>
      <c r="L144" s="23">
        <v>3111.8325500488231</v>
      </c>
      <c r="M144" s="23">
        <v>3256.956665039062</v>
      </c>
      <c r="N144" s="23">
        <v>3413.51147460937</v>
      </c>
      <c r="O144" s="23">
        <v>3553.5545043945258</v>
      </c>
      <c r="P144" s="23">
        <v>3666.7577514648378</v>
      </c>
      <c r="Q144" s="23">
        <v>3790.6636352539063</v>
      </c>
      <c r="R144" s="23">
        <v>3891.097045898437</v>
      </c>
      <c r="S144" s="23">
        <v>4023.8511352539008</v>
      </c>
      <c r="T144" s="23">
        <v>4120.8806762695313</v>
      </c>
      <c r="U144" s="23">
        <v>4228.0128173828125</v>
      </c>
      <c r="V144" s="23">
        <v>4340.046508789057</v>
      </c>
      <c r="W144" s="23">
        <v>4439.940551757807</v>
      </c>
    </row>
    <row r="145" spans="1:23">
      <c r="A145" s="27" t="s">
        <v>122</v>
      </c>
      <c r="B145" s="27" t="s">
        <v>73</v>
      </c>
      <c r="C145" s="23">
        <v>120.550804138183</v>
      </c>
      <c r="D145" s="23">
        <v>173.14880371093699</v>
      </c>
      <c r="E145" s="23">
        <v>225.45980834960901</v>
      </c>
      <c r="F145" s="23">
        <v>281.90579223632801</v>
      </c>
      <c r="G145" s="23">
        <v>333.83581542968699</v>
      </c>
      <c r="H145" s="23">
        <v>372.36380004882801</v>
      </c>
      <c r="I145" s="23">
        <v>409.29281616210898</v>
      </c>
      <c r="J145" s="23">
        <v>443.60281372070301</v>
      </c>
      <c r="K145" s="23">
        <v>475.02981567382801</v>
      </c>
      <c r="L145" s="23">
        <v>514.44879150390602</v>
      </c>
      <c r="M145" s="23">
        <v>557.32482910156205</v>
      </c>
      <c r="N145" s="23">
        <v>602.27282714843705</v>
      </c>
      <c r="O145" s="23">
        <v>648.6748046875</v>
      </c>
      <c r="P145" s="23">
        <v>684.81280517578102</v>
      </c>
      <c r="Q145" s="23">
        <v>719.43981933593705</v>
      </c>
      <c r="R145" s="23">
        <v>722.99981689453102</v>
      </c>
      <c r="S145" s="23">
        <v>726.350830078125</v>
      </c>
      <c r="T145" s="23">
        <v>729.07678222656205</v>
      </c>
      <c r="U145" s="23">
        <v>731.61181640625</v>
      </c>
      <c r="V145" s="23">
        <v>733.64782714843705</v>
      </c>
      <c r="W145" s="23">
        <v>735.19879150390602</v>
      </c>
    </row>
    <row r="146" spans="1:23">
      <c r="A146" s="27" t="s">
        <v>122</v>
      </c>
      <c r="B146" s="27" t="s">
        <v>74</v>
      </c>
      <c r="C146" s="23">
        <v>120.550804138183</v>
      </c>
      <c r="D146" s="23">
        <v>173.14880371093699</v>
      </c>
      <c r="E146" s="23">
        <v>225.45980834960901</v>
      </c>
      <c r="F146" s="23">
        <v>281.90579223632801</v>
      </c>
      <c r="G146" s="23">
        <v>333.83581542968699</v>
      </c>
      <c r="H146" s="23">
        <v>372.36380004882801</v>
      </c>
      <c r="I146" s="23">
        <v>409.29281616210898</v>
      </c>
      <c r="J146" s="23">
        <v>443.60281372070301</v>
      </c>
      <c r="K146" s="23">
        <v>475.02981567382801</v>
      </c>
      <c r="L146" s="23">
        <v>514.44879150390602</v>
      </c>
      <c r="M146" s="23">
        <v>557.32482910156205</v>
      </c>
      <c r="N146" s="23">
        <v>602.27282714843705</v>
      </c>
      <c r="O146" s="23">
        <v>648.6748046875</v>
      </c>
      <c r="P146" s="23">
        <v>684.81280517578102</v>
      </c>
      <c r="Q146" s="23">
        <v>719.43981933593705</v>
      </c>
      <c r="R146" s="23">
        <v>722.99981689453102</v>
      </c>
      <c r="S146" s="23">
        <v>726.350830078125</v>
      </c>
      <c r="T146" s="23">
        <v>729.07678222656205</v>
      </c>
      <c r="U146" s="23">
        <v>731.61181640625</v>
      </c>
      <c r="V146" s="23">
        <v>733.64782714843705</v>
      </c>
      <c r="W146" s="23">
        <v>735.19879150390602</v>
      </c>
    </row>
    <row r="148" spans="1:23">
      <c r="A148" s="17" t="s">
        <v>96</v>
      </c>
      <c r="B148" s="17" t="s">
        <v>97</v>
      </c>
      <c r="C148" s="17" t="s">
        <v>75</v>
      </c>
      <c r="D148" s="17" t="s">
        <v>98</v>
      </c>
      <c r="E148" s="17" t="s">
        <v>99</v>
      </c>
      <c r="F148" s="17" t="s">
        <v>100</v>
      </c>
      <c r="G148" s="17" t="s">
        <v>101</v>
      </c>
      <c r="H148" s="17" t="s">
        <v>102</v>
      </c>
      <c r="I148" s="17" t="s">
        <v>103</v>
      </c>
      <c r="J148" s="17" t="s">
        <v>104</v>
      </c>
      <c r="K148" s="17" t="s">
        <v>105</v>
      </c>
      <c r="L148" s="17" t="s">
        <v>106</v>
      </c>
      <c r="M148" s="17" t="s">
        <v>107</v>
      </c>
      <c r="N148" s="17" t="s">
        <v>108</v>
      </c>
      <c r="O148" s="17" t="s">
        <v>109</v>
      </c>
      <c r="P148" s="17" t="s">
        <v>110</v>
      </c>
      <c r="Q148" s="17" t="s">
        <v>111</v>
      </c>
      <c r="R148" s="17" t="s">
        <v>112</v>
      </c>
      <c r="S148" s="17" t="s">
        <v>113</v>
      </c>
      <c r="T148" s="17" t="s">
        <v>114</v>
      </c>
      <c r="U148" s="17" t="s">
        <v>115</v>
      </c>
      <c r="V148" s="17" t="s">
        <v>116</v>
      </c>
      <c r="W148" s="17" t="s">
        <v>117</v>
      </c>
    </row>
    <row r="149" spans="1:23">
      <c r="A149" s="27" t="s">
        <v>123</v>
      </c>
      <c r="B149" s="27" t="s">
        <v>22</v>
      </c>
      <c r="C149" s="23">
        <v>208.39883613586352</v>
      </c>
      <c r="D149" s="23">
        <v>232.1398677825924</v>
      </c>
      <c r="E149" s="23">
        <v>254.6175651550289</v>
      </c>
      <c r="F149" s="23">
        <v>277.03837203979464</v>
      </c>
      <c r="G149" s="23">
        <v>302.01294708251925</v>
      </c>
      <c r="H149" s="23">
        <v>321.45299148559491</v>
      </c>
      <c r="I149" s="23">
        <v>343.9774227142334</v>
      </c>
      <c r="J149" s="23">
        <v>370.0394401550285</v>
      </c>
      <c r="K149" s="23">
        <v>388.8004074096678</v>
      </c>
      <c r="L149" s="23">
        <v>406.17888641357399</v>
      </c>
      <c r="M149" s="23">
        <v>433.41171264648381</v>
      </c>
      <c r="N149" s="23">
        <v>465.20489501953114</v>
      </c>
      <c r="O149" s="23">
        <v>485.92749786376891</v>
      </c>
      <c r="P149" s="23">
        <v>503.40414428710932</v>
      </c>
      <c r="Q149" s="23">
        <v>529.33882904052689</v>
      </c>
      <c r="R149" s="23">
        <v>544.49506378173783</v>
      </c>
      <c r="S149" s="23">
        <v>583.30069732666004</v>
      </c>
      <c r="T149" s="23">
        <v>598.93559265136605</v>
      </c>
      <c r="U149" s="23">
        <v>620.04519653320301</v>
      </c>
      <c r="V149" s="23">
        <v>643.43621826171807</v>
      </c>
      <c r="W149" s="23">
        <v>659.91720581054597</v>
      </c>
    </row>
    <row r="150" spans="1:23">
      <c r="A150" s="27" t="s">
        <v>123</v>
      </c>
      <c r="B150" s="27" t="s">
        <v>73</v>
      </c>
      <c r="C150" s="23">
        <v>15.1163167953491</v>
      </c>
      <c r="D150" s="23">
        <v>17.730567932128899</v>
      </c>
      <c r="E150" s="23">
        <v>20.7712688446044</v>
      </c>
      <c r="F150" s="23">
        <v>24.2447109222412</v>
      </c>
      <c r="G150" s="23">
        <v>28.216840744018501</v>
      </c>
      <c r="H150" s="23">
        <v>32.901199340820298</v>
      </c>
      <c r="I150" s="23">
        <v>38.205024719238203</v>
      </c>
      <c r="J150" s="23">
        <v>44.1898193359375</v>
      </c>
      <c r="K150" s="23">
        <v>49.961818695068303</v>
      </c>
      <c r="L150" s="23">
        <v>57.138816833496001</v>
      </c>
      <c r="M150" s="23">
        <v>64.412818908691406</v>
      </c>
      <c r="N150" s="23">
        <v>71.821815490722599</v>
      </c>
      <c r="O150" s="23">
        <v>79.395820617675696</v>
      </c>
      <c r="P150" s="23">
        <v>86.923820495605398</v>
      </c>
      <c r="Q150" s="23">
        <v>94.115814208984304</v>
      </c>
      <c r="R150" s="23">
        <v>96.307815551757798</v>
      </c>
      <c r="S150" s="23">
        <v>98.379814147949205</v>
      </c>
      <c r="T150" s="23">
        <v>100.30881500244099</v>
      </c>
      <c r="U150" s="23">
        <v>102.11782073974599</v>
      </c>
      <c r="V150" s="23">
        <v>103.819816589355</v>
      </c>
      <c r="W150" s="23">
        <v>105.363815307617</v>
      </c>
    </row>
    <row r="151" spans="1:23">
      <c r="A151" s="27" t="s">
        <v>123</v>
      </c>
      <c r="B151" s="27" t="s">
        <v>74</v>
      </c>
      <c r="C151" s="23">
        <v>15.1163167953491</v>
      </c>
      <c r="D151" s="23">
        <v>17.730567932128899</v>
      </c>
      <c r="E151" s="23">
        <v>20.7712688446044</v>
      </c>
      <c r="F151" s="23">
        <v>24.2447109222412</v>
      </c>
      <c r="G151" s="23">
        <v>28.216840744018501</v>
      </c>
      <c r="H151" s="23">
        <v>32.901199340820298</v>
      </c>
      <c r="I151" s="23">
        <v>38.205024719238203</v>
      </c>
      <c r="J151" s="23">
        <v>44.1898193359375</v>
      </c>
      <c r="K151" s="23">
        <v>49.961818695068303</v>
      </c>
      <c r="L151" s="23">
        <v>57.138816833496001</v>
      </c>
      <c r="M151" s="23">
        <v>64.412818908691406</v>
      </c>
      <c r="N151" s="23">
        <v>71.821815490722599</v>
      </c>
      <c r="O151" s="23">
        <v>79.395820617675696</v>
      </c>
      <c r="P151" s="23">
        <v>86.923820495605398</v>
      </c>
      <c r="Q151" s="23">
        <v>94.115814208984304</v>
      </c>
      <c r="R151" s="23">
        <v>96.307815551757798</v>
      </c>
      <c r="S151" s="23">
        <v>98.379814147949205</v>
      </c>
      <c r="T151" s="23">
        <v>100.30881500244099</v>
      </c>
      <c r="U151" s="23">
        <v>102.11782073974599</v>
      </c>
      <c r="V151" s="23">
        <v>103.819816589355</v>
      </c>
      <c r="W151" s="23">
        <v>105.363815307617</v>
      </c>
    </row>
    <row r="153" spans="1:23" collapsed="1"/>
    <row r="154" spans="1:23">
      <c r="A154" s="7" t="s">
        <v>93</v>
      </c>
    </row>
  </sheetData>
  <sheetProtection algorithmName="SHA-512" hashValue="HQ2HI+Fnyr05KgYOaBgX9YZqYvQOriejqFcPlVdEw5pj87QGUcO464LSBulgongYxrgJFXparQ9zOl+SSjU8Ow==" saltValue="YmTZF6Yy1V2eEtEXD2ChDA=="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B14891"/>
  </sheetPr>
  <dimension ref="A1:W12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147</v>
      </c>
      <c r="B1" s="17"/>
      <c r="C1" s="17"/>
      <c r="D1" s="17"/>
      <c r="E1" s="17"/>
      <c r="F1" s="17"/>
      <c r="G1" s="17"/>
      <c r="H1" s="17"/>
      <c r="I1" s="17"/>
      <c r="J1" s="17"/>
      <c r="K1" s="17"/>
      <c r="L1" s="17"/>
      <c r="M1" s="17"/>
      <c r="N1" s="17"/>
      <c r="O1" s="17"/>
      <c r="P1" s="17"/>
      <c r="Q1" s="17"/>
      <c r="R1" s="17"/>
      <c r="S1" s="17"/>
      <c r="T1" s="17"/>
      <c r="U1" s="17"/>
      <c r="V1" s="17"/>
      <c r="W1" s="17"/>
    </row>
    <row r="2" spans="1:23">
      <c r="A2" s="26" t="s">
        <v>50</v>
      </c>
      <c r="B2" s="16" t="s">
        <v>130</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329321.67050000001</v>
      </c>
      <c r="D6" s="23">
        <v>298350.76040000003</v>
      </c>
      <c r="E6" s="23">
        <v>285863.00750000001</v>
      </c>
      <c r="F6" s="23">
        <v>272842.12251000002</v>
      </c>
      <c r="G6" s="23">
        <v>251063.20661772249</v>
      </c>
      <c r="H6" s="23">
        <v>226204.1603646719</v>
      </c>
      <c r="I6" s="23">
        <v>200925.07401611283</v>
      </c>
      <c r="J6" s="23">
        <v>187248.22234679779</v>
      </c>
      <c r="K6" s="23">
        <v>179995.06244386808</v>
      </c>
      <c r="L6" s="23">
        <v>174061.67026231572</v>
      </c>
      <c r="M6" s="23">
        <v>162403.0583781531</v>
      </c>
      <c r="N6" s="23">
        <v>129519.0301109</v>
      </c>
      <c r="O6" s="23">
        <v>126857.41784127001</v>
      </c>
      <c r="P6" s="23">
        <v>118793.97401477001</v>
      </c>
      <c r="Q6" s="23">
        <v>75263.162400000001</v>
      </c>
      <c r="R6" s="23">
        <v>64362.016600000003</v>
      </c>
      <c r="S6" s="23">
        <v>48991.797399999996</v>
      </c>
      <c r="T6" s="23">
        <v>47705.769499999995</v>
      </c>
      <c r="U6" s="23">
        <v>44369.134699999995</v>
      </c>
      <c r="V6" s="23">
        <v>41623.141199999998</v>
      </c>
      <c r="W6" s="23">
        <v>34375.387135987927</v>
      </c>
    </row>
    <row r="7" spans="1:23">
      <c r="A7" s="27" t="s">
        <v>36</v>
      </c>
      <c r="B7" s="27" t="s">
        <v>67</v>
      </c>
      <c r="C7" s="23">
        <v>109704.5235</v>
      </c>
      <c r="D7" s="23">
        <v>100813.693</v>
      </c>
      <c r="E7" s="23">
        <v>98615.769499999995</v>
      </c>
      <c r="F7" s="23">
        <v>88823.112500000003</v>
      </c>
      <c r="G7" s="23">
        <v>85802.777000000002</v>
      </c>
      <c r="H7" s="23">
        <v>80381.833099999989</v>
      </c>
      <c r="I7" s="23">
        <v>77190.24470000001</v>
      </c>
      <c r="J7" s="23">
        <v>71517.221700000009</v>
      </c>
      <c r="K7" s="23">
        <v>65559.714000000007</v>
      </c>
      <c r="L7" s="23">
        <v>58833.497000000003</v>
      </c>
      <c r="M7" s="23">
        <v>52107.860999999997</v>
      </c>
      <c r="N7" s="23">
        <v>45044.514999999999</v>
      </c>
      <c r="O7" s="23">
        <v>41642.375</v>
      </c>
      <c r="P7" s="23">
        <v>39228.324500000002</v>
      </c>
      <c r="Q7" s="23">
        <v>36091.381000000001</v>
      </c>
      <c r="R7" s="23">
        <v>34754.120499999997</v>
      </c>
      <c r="S7" s="23">
        <v>30593.272499999999</v>
      </c>
      <c r="T7" s="23">
        <v>29988.491000000002</v>
      </c>
      <c r="U7" s="23">
        <v>26887.560799999999</v>
      </c>
      <c r="V7" s="23">
        <v>25990.885200000001</v>
      </c>
      <c r="W7" s="23">
        <v>25122.995800000001</v>
      </c>
    </row>
    <row r="8" spans="1:23">
      <c r="A8" s="27" t="s">
        <v>36</v>
      </c>
      <c r="B8" s="27" t="s">
        <v>18</v>
      </c>
      <c r="C8" s="23">
        <v>14549.834199788254</v>
      </c>
      <c r="D8" s="23">
        <v>13740.785942770755</v>
      </c>
      <c r="E8" s="23">
        <v>11587.457060993358</v>
      </c>
      <c r="F8" s="23">
        <v>4147.3345345821035</v>
      </c>
      <c r="G8" s="23">
        <v>3872.1584673546699</v>
      </c>
      <c r="H8" s="23">
        <v>3674.0422125074251</v>
      </c>
      <c r="I8" s="23">
        <v>3443.5798791173197</v>
      </c>
      <c r="J8" s="23">
        <v>3349.5471248881158</v>
      </c>
      <c r="K8" s="23">
        <v>3098.9094776113288</v>
      </c>
      <c r="L8" s="23">
        <v>4505.9773597729627</v>
      </c>
      <c r="M8" s="23">
        <v>3451.0762769455955</v>
      </c>
      <c r="N8" s="23">
        <v>11617.908482878991</v>
      </c>
      <c r="O8" s="23">
        <v>11390.775689114527</v>
      </c>
      <c r="P8" s="23">
        <v>4891.4730352535998</v>
      </c>
      <c r="Q8" s="23">
        <v>10360.977567644275</v>
      </c>
      <c r="R8" s="23">
        <v>5369.9389894855203</v>
      </c>
      <c r="S8" s="23">
        <v>7290.5058998054838</v>
      </c>
      <c r="T8" s="23">
        <v>7177.7241033769515</v>
      </c>
      <c r="U8" s="23">
        <v>6484.0359444378337</v>
      </c>
      <c r="V8" s="23">
        <v>7494.277281498521</v>
      </c>
      <c r="W8" s="23">
        <v>7327.6013482795679</v>
      </c>
    </row>
    <row r="9" spans="1:23">
      <c r="A9" s="27" t="s">
        <v>36</v>
      </c>
      <c r="B9" s="27" t="s">
        <v>28</v>
      </c>
      <c r="C9" s="23">
        <v>2172.5870719999998</v>
      </c>
      <c r="D9" s="23">
        <v>1679.8909120000001</v>
      </c>
      <c r="E9" s="23">
        <v>1745.301078</v>
      </c>
      <c r="F9" s="23">
        <v>398.32025579854917</v>
      </c>
      <c r="G9" s="23">
        <v>374.22966553798517</v>
      </c>
      <c r="H9" s="23">
        <v>354.65350538339044</v>
      </c>
      <c r="I9" s="23">
        <v>333.18394479067553</v>
      </c>
      <c r="J9" s="23">
        <v>313.94994560751496</v>
      </c>
      <c r="K9" s="23">
        <v>297.31172532140397</v>
      </c>
      <c r="L9" s="23">
        <v>555.08130765022804</v>
      </c>
      <c r="M9" s="23">
        <v>435.0508057189474</v>
      </c>
      <c r="N9" s="23">
        <v>963.14425950961197</v>
      </c>
      <c r="O9" s="23">
        <v>956.95300756758968</v>
      </c>
      <c r="P9" s="23">
        <v>653.11480614629875</v>
      </c>
      <c r="Q9" s="23">
        <v>965.75375418216822</v>
      </c>
      <c r="R9" s="23">
        <v>702.67375354397768</v>
      </c>
      <c r="S9" s="23">
        <v>880.93020427453189</v>
      </c>
      <c r="T9" s="23">
        <v>735.15975384967123</v>
      </c>
      <c r="U9" s="23">
        <v>652.14790000000005</v>
      </c>
      <c r="V9" s="23">
        <v>612.12943999999993</v>
      </c>
      <c r="W9" s="23">
        <v>673.66759999999999</v>
      </c>
    </row>
    <row r="10" spans="1:23">
      <c r="A10" s="27" t="s">
        <v>36</v>
      </c>
      <c r="B10" s="27" t="s">
        <v>62</v>
      </c>
      <c r="C10" s="23">
        <v>402.31404798991758</v>
      </c>
      <c r="D10" s="23">
        <v>417.8125704287886</v>
      </c>
      <c r="E10" s="23">
        <v>923.21225110121122</v>
      </c>
      <c r="F10" s="23">
        <v>392.79240234363215</v>
      </c>
      <c r="G10" s="23">
        <v>293.18297973026608</v>
      </c>
      <c r="H10" s="23">
        <v>425.32002036100943</v>
      </c>
      <c r="I10" s="23">
        <v>253.04612755233995</v>
      </c>
      <c r="J10" s="23">
        <v>626.07399424243135</v>
      </c>
      <c r="K10" s="23">
        <v>360.2969383547657</v>
      </c>
      <c r="L10" s="23">
        <v>934.31611175972057</v>
      </c>
      <c r="M10" s="23">
        <v>449.78646962533094</v>
      </c>
      <c r="N10" s="23">
        <v>1919.6817384940089</v>
      </c>
      <c r="O10" s="23">
        <v>1037.4460585005827</v>
      </c>
      <c r="P10" s="23">
        <v>692.46974428961744</v>
      </c>
      <c r="Q10" s="23">
        <v>2040.7811060818306</v>
      </c>
      <c r="R10" s="23">
        <v>1249.9182269848097</v>
      </c>
      <c r="S10" s="23">
        <v>2925.1117576527145</v>
      </c>
      <c r="T10" s="23">
        <v>1744.2918168676672</v>
      </c>
      <c r="U10" s="23">
        <v>2847.5383586212092</v>
      </c>
      <c r="V10" s="23">
        <v>2953.1790192280182</v>
      </c>
      <c r="W10" s="23">
        <v>3044.6294949677031</v>
      </c>
    </row>
    <row r="11" spans="1:23">
      <c r="A11" s="27" t="s">
        <v>36</v>
      </c>
      <c r="B11" s="27" t="s">
        <v>61</v>
      </c>
      <c r="C11" s="23">
        <v>82155.717109999998</v>
      </c>
      <c r="D11" s="23">
        <v>81505.610780000003</v>
      </c>
      <c r="E11" s="23">
        <v>73534.760319999987</v>
      </c>
      <c r="F11" s="23">
        <v>80494.130100000009</v>
      </c>
      <c r="G11" s="23">
        <v>76140.378550000009</v>
      </c>
      <c r="H11" s="23">
        <v>64446.44283</v>
      </c>
      <c r="I11" s="23">
        <v>61810.015749999991</v>
      </c>
      <c r="J11" s="23">
        <v>66462.089340000006</v>
      </c>
      <c r="K11" s="23">
        <v>55378.764940000008</v>
      </c>
      <c r="L11" s="23">
        <v>55018.112359999999</v>
      </c>
      <c r="M11" s="23">
        <v>54866.296590000005</v>
      </c>
      <c r="N11" s="23">
        <v>53337.382339999996</v>
      </c>
      <c r="O11" s="23">
        <v>53416.203439999997</v>
      </c>
      <c r="P11" s="23">
        <v>50286.269390000001</v>
      </c>
      <c r="Q11" s="23">
        <v>48416.358540000001</v>
      </c>
      <c r="R11" s="23">
        <v>40880.975140000002</v>
      </c>
      <c r="S11" s="23">
        <v>45106.347139999998</v>
      </c>
      <c r="T11" s="23">
        <v>37944.466140000004</v>
      </c>
      <c r="U11" s="23">
        <v>32418.892079999998</v>
      </c>
      <c r="V11" s="23">
        <v>31592.345920000007</v>
      </c>
      <c r="W11" s="23">
        <v>27843.535816000003</v>
      </c>
    </row>
    <row r="12" spans="1:23">
      <c r="A12" s="27" t="s">
        <v>36</v>
      </c>
      <c r="B12" s="27" t="s">
        <v>65</v>
      </c>
      <c r="C12" s="23">
        <v>63998.549214306491</v>
      </c>
      <c r="D12" s="23">
        <v>66775.082796053146</v>
      </c>
      <c r="E12" s="23">
        <v>58233.090498226498</v>
      </c>
      <c r="F12" s="23">
        <v>56676.506494783767</v>
      </c>
      <c r="G12" s="23">
        <v>56447.386599594778</v>
      </c>
      <c r="H12" s="23">
        <v>60456.743403159868</v>
      </c>
      <c r="I12" s="23">
        <v>63979.090013566667</v>
      </c>
      <c r="J12" s="23">
        <v>63086.582914082275</v>
      </c>
      <c r="K12" s="23">
        <v>63532.042382729756</v>
      </c>
      <c r="L12" s="23">
        <v>60900.653141025978</v>
      </c>
      <c r="M12" s="23">
        <v>61457.726370379729</v>
      </c>
      <c r="N12" s="23">
        <v>67900.267809205223</v>
      </c>
      <c r="O12" s="23">
        <v>63326.632942997327</v>
      </c>
      <c r="P12" s="23">
        <v>65884.243445100001</v>
      </c>
      <c r="Q12" s="23">
        <v>82529.103051577491</v>
      </c>
      <c r="R12" s="23">
        <v>85511.74740874616</v>
      </c>
      <c r="S12" s="23">
        <v>85556.833908136832</v>
      </c>
      <c r="T12" s="23">
        <v>79754.008142817504</v>
      </c>
      <c r="U12" s="23">
        <v>77809.857569036438</v>
      </c>
      <c r="V12" s="23">
        <v>72435.972035577288</v>
      </c>
      <c r="W12" s="23">
        <v>69548.008262594449</v>
      </c>
    </row>
    <row r="13" spans="1:23">
      <c r="A13" s="27" t="s">
        <v>36</v>
      </c>
      <c r="B13" s="27" t="s">
        <v>64</v>
      </c>
      <c r="C13" s="23">
        <v>132.52420545424221</v>
      </c>
      <c r="D13" s="23">
        <v>130.89145825231969</v>
      </c>
      <c r="E13" s="23">
        <v>125.61500127182471</v>
      </c>
      <c r="F13" s="23">
        <v>113.71712968066323</v>
      </c>
      <c r="G13" s="23">
        <v>103.2376673383622</v>
      </c>
      <c r="H13" s="23">
        <v>103.81551650979596</v>
      </c>
      <c r="I13" s="23">
        <v>98.618213021451297</v>
      </c>
      <c r="J13" s="23">
        <v>83.025275187229198</v>
      </c>
      <c r="K13" s="23">
        <v>83.372124481424748</v>
      </c>
      <c r="L13" s="23">
        <v>81.818060691649009</v>
      </c>
      <c r="M13" s="23">
        <v>78.506957371212067</v>
      </c>
      <c r="N13" s="23">
        <v>77.430239079725169</v>
      </c>
      <c r="O13" s="23">
        <v>70.213493703271183</v>
      </c>
      <c r="P13" s="23">
        <v>63.82555493837264</v>
      </c>
      <c r="Q13" s="23">
        <v>65.402577694772731</v>
      </c>
      <c r="R13" s="23">
        <v>61.695039590024471</v>
      </c>
      <c r="S13" s="23">
        <v>53.219971227473906</v>
      </c>
      <c r="T13" s="23">
        <v>52.490877805459661</v>
      </c>
      <c r="U13" s="23">
        <v>51.619096566286707</v>
      </c>
      <c r="V13" s="23">
        <v>49.430596655976899</v>
      </c>
      <c r="W13" s="23">
        <v>48.420482706148327</v>
      </c>
    </row>
    <row r="14" spans="1:23">
      <c r="A14" s="27" t="s">
        <v>36</v>
      </c>
      <c r="B14" s="27" t="s">
        <v>32</v>
      </c>
      <c r="C14" s="23">
        <v>1.5001209697271654</v>
      </c>
      <c r="D14" s="23">
        <v>1.4245742933243568</v>
      </c>
      <c r="E14" s="23">
        <v>1.3208630685400609</v>
      </c>
      <c r="F14" s="23">
        <v>1.2934394031924452</v>
      </c>
      <c r="G14" s="23">
        <v>1.2240729082934489</v>
      </c>
      <c r="H14" s="23">
        <v>1.1012224393220296</v>
      </c>
      <c r="I14" s="23">
        <v>0.98717739314256092</v>
      </c>
      <c r="J14" s="23">
        <v>0.90446180531241194</v>
      </c>
      <c r="K14" s="23">
        <v>0.87058469153233387</v>
      </c>
      <c r="L14" s="23">
        <v>0.87647928165555589</v>
      </c>
      <c r="M14" s="23">
        <v>0.82785263440121093</v>
      </c>
      <c r="N14" s="23">
        <v>0.82998705277624796</v>
      </c>
      <c r="O14" s="23">
        <v>0.65340748248603686</v>
      </c>
      <c r="P14" s="23">
        <v>0.53145487169530203</v>
      </c>
      <c r="Q14" s="23">
        <v>0.82271214294599082</v>
      </c>
      <c r="R14" s="23">
        <v>0.77964572671804</v>
      </c>
      <c r="S14" s="23">
        <v>0.7205606983066849</v>
      </c>
      <c r="T14" s="23">
        <v>0.68447929910079797</v>
      </c>
      <c r="U14" s="23">
        <v>0.79210083697267808</v>
      </c>
      <c r="V14" s="23">
        <v>0.73609827963850705</v>
      </c>
      <c r="W14" s="23">
        <v>1.1466004670485572</v>
      </c>
    </row>
    <row r="15" spans="1:23">
      <c r="A15" s="27" t="s">
        <v>36</v>
      </c>
      <c r="B15" s="27" t="s">
        <v>69</v>
      </c>
      <c r="C15" s="23">
        <v>346.05727900000005</v>
      </c>
      <c r="D15" s="23">
        <v>388.43699000000004</v>
      </c>
      <c r="E15" s="23">
        <v>202.24943005826566</v>
      </c>
      <c r="F15" s="23">
        <v>2254.4092706631204</v>
      </c>
      <c r="G15" s="23">
        <v>1634.8782560619036</v>
      </c>
      <c r="H15" s="23">
        <v>1670.7892300624005</v>
      </c>
      <c r="I15" s="23">
        <v>1648.9323260604735</v>
      </c>
      <c r="J15" s="23">
        <v>1944.1124640609632</v>
      </c>
      <c r="K15" s="23">
        <v>2895.4424050670846</v>
      </c>
      <c r="L15" s="23">
        <v>3769.3008929464081</v>
      </c>
      <c r="M15" s="23">
        <v>3343.3064814378727</v>
      </c>
      <c r="N15" s="23">
        <v>3757.3734521960469</v>
      </c>
      <c r="O15" s="23">
        <v>3230.2928431840328</v>
      </c>
      <c r="P15" s="23">
        <v>2847.5835436156922</v>
      </c>
      <c r="Q15" s="23">
        <v>2771.6395101420021</v>
      </c>
      <c r="R15" s="23">
        <v>2157.1347225503246</v>
      </c>
      <c r="S15" s="23">
        <v>1856.169374524316</v>
      </c>
      <c r="T15" s="23">
        <v>1861.2062270240656</v>
      </c>
      <c r="U15" s="23">
        <v>1885.7991295717479</v>
      </c>
      <c r="V15" s="23">
        <v>1760.7051850011785</v>
      </c>
      <c r="W15" s="23">
        <v>1680.0940200034172</v>
      </c>
    </row>
    <row r="16" spans="1:23">
      <c r="A16" s="27" t="s">
        <v>36</v>
      </c>
      <c r="B16" s="27" t="s">
        <v>52</v>
      </c>
      <c r="C16" s="23">
        <v>0.55932873017000007</v>
      </c>
      <c r="D16" s="23">
        <v>1.3047468318299988</v>
      </c>
      <c r="E16" s="23">
        <v>2.3264137560800005</v>
      </c>
      <c r="F16" s="23">
        <v>4.1230392536999991</v>
      </c>
      <c r="G16" s="23">
        <v>6.2722539222</v>
      </c>
      <c r="H16" s="23">
        <v>7.8910372261999893</v>
      </c>
      <c r="I16" s="23">
        <v>8.9589164572999991</v>
      </c>
      <c r="J16" s="23">
        <v>10.396965293999999</v>
      </c>
      <c r="K16" s="23">
        <v>12.774817047299988</v>
      </c>
      <c r="L16" s="23">
        <v>12.54696513549999</v>
      </c>
      <c r="M16" s="23">
        <v>13.383953190699996</v>
      </c>
      <c r="N16" s="23">
        <v>14.132661088999999</v>
      </c>
      <c r="O16" s="23">
        <v>15.046295466999998</v>
      </c>
      <c r="P16" s="23">
        <v>15.695172409999998</v>
      </c>
      <c r="Q16" s="23">
        <v>16.544232317000002</v>
      </c>
      <c r="R16" s="23">
        <v>16.086355180999998</v>
      </c>
      <c r="S16" s="23">
        <v>15.341234989499991</v>
      </c>
      <c r="T16" s="23">
        <v>15.166106599999992</v>
      </c>
      <c r="U16" s="23">
        <v>14.740500138000002</v>
      </c>
      <c r="V16" s="23">
        <v>14.226272123999999</v>
      </c>
      <c r="W16" s="23">
        <v>14.249483828999997</v>
      </c>
    </row>
    <row r="17" spans="1:23">
      <c r="A17" s="29" t="s">
        <v>118</v>
      </c>
      <c r="B17" s="29"/>
      <c r="C17" s="28">
        <v>602437.71984953899</v>
      </c>
      <c r="D17" s="28">
        <v>563414.52785950492</v>
      </c>
      <c r="E17" s="28">
        <v>530628.21320959285</v>
      </c>
      <c r="F17" s="28">
        <v>503888.0359271887</v>
      </c>
      <c r="G17" s="28">
        <v>474096.55754727859</v>
      </c>
      <c r="H17" s="28">
        <v>436047.01095259341</v>
      </c>
      <c r="I17" s="28">
        <v>408032.85264416132</v>
      </c>
      <c r="J17" s="28">
        <v>392686.71264080534</v>
      </c>
      <c r="K17" s="28">
        <v>368305.47403236676</v>
      </c>
      <c r="L17" s="28">
        <v>354891.12560321623</v>
      </c>
      <c r="M17" s="28">
        <v>335249.36284819391</v>
      </c>
      <c r="N17" s="28">
        <v>310379.35998006759</v>
      </c>
      <c r="O17" s="28">
        <v>298698.0174731533</v>
      </c>
      <c r="P17" s="28">
        <v>280493.69449049787</v>
      </c>
      <c r="Q17" s="28">
        <v>255732.91999718052</v>
      </c>
      <c r="R17" s="28">
        <v>232893.08565835049</v>
      </c>
      <c r="S17" s="28">
        <v>221398.01878109702</v>
      </c>
      <c r="T17" s="28">
        <v>205102.40133471726</v>
      </c>
      <c r="U17" s="28">
        <v>191520.78644866176</v>
      </c>
      <c r="V17" s="28">
        <v>182751.36069295983</v>
      </c>
      <c r="W17" s="28">
        <v>167984.24594053582</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164166.67199999999</v>
      </c>
      <c r="D20" s="23">
        <v>137670.72440000001</v>
      </c>
      <c r="E20" s="23">
        <v>125394.1525</v>
      </c>
      <c r="F20" s="23">
        <v>124417.66481</v>
      </c>
      <c r="G20" s="23">
        <v>107441.0424051325</v>
      </c>
      <c r="H20" s="23">
        <v>94776.513193121893</v>
      </c>
      <c r="I20" s="23">
        <v>85803.050842242825</v>
      </c>
      <c r="J20" s="23">
        <v>83978.829405157783</v>
      </c>
      <c r="K20" s="23">
        <v>83997.995256388094</v>
      </c>
      <c r="L20" s="23">
        <v>83225.229157345704</v>
      </c>
      <c r="M20" s="23">
        <v>78748.120966973103</v>
      </c>
      <c r="N20" s="23">
        <v>48104.900500000003</v>
      </c>
      <c r="O20" s="23">
        <v>46532.188000000002</v>
      </c>
      <c r="P20" s="23">
        <v>44458.267</v>
      </c>
      <c r="Q20" s="23">
        <v>14025.585999999999</v>
      </c>
      <c r="R20" s="23">
        <v>13206.701499999999</v>
      </c>
      <c r="S20" s="23">
        <v>12465.014999999999</v>
      </c>
      <c r="T20" s="23">
        <v>11768.7225</v>
      </c>
      <c r="U20" s="23">
        <v>11150.272000000001</v>
      </c>
      <c r="V20" s="23">
        <v>10204.561</v>
      </c>
      <c r="W20" s="23">
        <v>9860.5879999999997</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214.46780345308801</v>
      </c>
      <c r="D22" s="23">
        <v>202.345893570774</v>
      </c>
      <c r="E22" s="23">
        <v>590.16596722547695</v>
      </c>
      <c r="F22" s="23">
        <v>373.63277875971596</v>
      </c>
      <c r="G22" s="23">
        <v>335.98538157655406</v>
      </c>
      <c r="H22" s="23">
        <v>325.90183914649703</v>
      </c>
      <c r="I22" s="23">
        <v>297.41567851706503</v>
      </c>
      <c r="J22" s="23">
        <v>302.34611520875586</v>
      </c>
      <c r="K22" s="23">
        <v>280.818218085767</v>
      </c>
      <c r="L22" s="23">
        <v>309.98121717775496</v>
      </c>
      <c r="M22" s="23">
        <v>244.72937221416203</v>
      </c>
      <c r="N22" s="23">
        <v>3419.9814494872098</v>
      </c>
      <c r="O22" s="23">
        <v>3503.8450937677803</v>
      </c>
      <c r="P22" s="23">
        <v>834.77966297024989</v>
      </c>
      <c r="Q22" s="23">
        <v>2689.9366900448763</v>
      </c>
      <c r="R22" s="23">
        <v>1182.9717298211419</v>
      </c>
      <c r="S22" s="23">
        <v>2613.5778203393302</v>
      </c>
      <c r="T22" s="23">
        <v>2726.1229772302249</v>
      </c>
      <c r="U22" s="23">
        <v>2713.4798143162802</v>
      </c>
      <c r="V22" s="23">
        <v>3123.3370618840941</v>
      </c>
      <c r="W22" s="23">
        <v>3072.4576222130372</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2.7634693600000002E-5</v>
      </c>
      <c r="D24" s="23">
        <v>0.81507635056469996</v>
      </c>
      <c r="E24" s="23">
        <v>34.653924053098308</v>
      </c>
      <c r="F24" s="23">
        <v>147.25839889158399</v>
      </c>
      <c r="G24" s="23">
        <v>64.795888493716092</v>
      </c>
      <c r="H24" s="23">
        <v>60.686169158045296</v>
      </c>
      <c r="I24" s="23">
        <v>50.303489668853594</v>
      </c>
      <c r="J24" s="23">
        <v>119.01349869436758</v>
      </c>
      <c r="K24" s="23">
        <v>122.9611938397539</v>
      </c>
      <c r="L24" s="23">
        <v>67.253477508440696</v>
      </c>
      <c r="M24" s="23">
        <v>109.73445586730131</v>
      </c>
      <c r="N24" s="23">
        <v>438.14651472290393</v>
      </c>
      <c r="O24" s="23">
        <v>193.89941729692501</v>
      </c>
      <c r="P24" s="23">
        <v>91.536697377854594</v>
      </c>
      <c r="Q24" s="23">
        <v>557.08638025124105</v>
      </c>
      <c r="R24" s="23">
        <v>227.61093499999998</v>
      </c>
      <c r="S24" s="23">
        <v>610.37675400000001</v>
      </c>
      <c r="T24" s="23">
        <v>267.54963827588205</v>
      </c>
      <c r="U24" s="23">
        <v>573.08285799999999</v>
      </c>
      <c r="V24" s="23">
        <v>497.03103500000003</v>
      </c>
      <c r="W24" s="23">
        <v>589.82843200000002</v>
      </c>
    </row>
    <row r="25" spans="1:23">
      <c r="A25" s="27" t="s">
        <v>119</v>
      </c>
      <c r="B25" s="27" t="s">
        <v>61</v>
      </c>
      <c r="C25" s="23">
        <v>12650.497100000002</v>
      </c>
      <c r="D25" s="23">
        <v>11507.818599999997</v>
      </c>
      <c r="E25" s="23">
        <v>9686.6161899999988</v>
      </c>
      <c r="F25" s="23">
        <v>13208.1638</v>
      </c>
      <c r="G25" s="23">
        <v>12719.342949999998</v>
      </c>
      <c r="H25" s="23">
        <v>10599.676350000002</v>
      </c>
      <c r="I25" s="23">
        <v>10208.60795</v>
      </c>
      <c r="J25" s="23">
        <v>13299.610739999998</v>
      </c>
      <c r="K25" s="23">
        <v>10454.151750000001</v>
      </c>
      <c r="L25" s="23">
        <v>11936.179179999999</v>
      </c>
      <c r="M25" s="23">
        <v>8682.3790300000019</v>
      </c>
      <c r="N25" s="23">
        <v>9360.1534600000014</v>
      </c>
      <c r="O25" s="23">
        <v>9740.7624499999984</v>
      </c>
      <c r="P25" s="23">
        <v>9489.7916600000008</v>
      </c>
      <c r="Q25" s="23">
        <v>8689.3402499999993</v>
      </c>
      <c r="R25" s="23">
        <v>7609.75792</v>
      </c>
      <c r="S25" s="23">
        <v>9514.701579999999</v>
      </c>
      <c r="T25" s="23">
        <v>7295.5857900000001</v>
      </c>
      <c r="U25" s="23">
        <v>6561.9311799999996</v>
      </c>
      <c r="V25" s="23">
        <v>6222.2134299999998</v>
      </c>
      <c r="W25" s="23">
        <v>5362.1006500000003</v>
      </c>
    </row>
    <row r="26" spans="1:23">
      <c r="A26" s="27" t="s">
        <v>119</v>
      </c>
      <c r="B26" s="27" t="s">
        <v>65</v>
      </c>
      <c r="C26" s="23">
        <v>14232.829530568086</v>
      </c>
      <c r="D26" s="23">
        <v>15700.460792967813</v>
      </c>
      <c r="E26" s="23">
        <v>14067.539313087891</v>
      </c>
      <c r="F26" s="23">
        <v>13090.915959785732</v>
      </c>
      <c r="G26" s="23">
        <v>12863.358183699676</v>
      </c>
      <c r="H26" s="23">
        <v>12867.311155925232</v>
      </c>
      <c r="I26" s="23">
        <v>12083.11141752201</v>
      </c>
      <c r="J26" s="23">
        <v>9285.243729540196</v>
      </c>
      <c r="K26" s="23">
        <v>8135.4431365030505</v>
      </c>
      <c r="L26" s="23">
        <v>8495.1535046054378</v>
      </c>
      <c r="M26" s="23">
        <v>9399.776014089899</v>
      </c>
      <c r="N26" s="23">
        <v>15366.563415085086</v>
      </c>
      <c r="O26" s="23">
        <v>15319.107123389835</v>
      </c>
      <c r="P26" s="23">
        <v>16880.410956648331</v>
      </c>
      <c r="Q26" s="23">
        <v>25298.976915220017</v>
      </c>
      <c r="R26" s="23">
        <v>23988.353800519257</v>
      </c>
      <c r="S26" s="23">
        <v>19580.08750194178</v>
      </c>
      <c r="T26" s="23">
        <v>16731.214727124556</v>
      </c>
      <c r="U26" s="23">
        <v>16672.23044467191</v>
      </c>
      <c r="V26" s="23">
        <v>15132.103224386392</v>
      </c>
      <c r="W26" s="23">
        <v>17556.040878949003</v>
      </c>
    </row>
    <row r="27" spans="1:23">
      <c r="A27" s="27" t="s">
        <v>119</v>
      </c>
      <c r="B27" s="27" t="s">
        <v>64</v>
      </c>
      <c r="C27" s="23">
        <v>49.212241003237096</v>
      </c>
      <c r="D27" s="23">
        <v>49.655244875013587</v>
      </c>
      <c r="E27" s="23">
        <v>47.173629384728194</v>
      </c>
      <c r="F27" s="23">
        <v>42.881549404613715</v>
      </c>
      <c r="G27" s="23">
        <v>38.501696641417453</v>
      </c>
      <c r="H27" s="23">
        <v>39.39236115785814</v>
      </c>
      <c r="I27" s="23">
        <v>37.426903925806705</v>
      </c>
      <c r="J27" s="23">
        <v>31.983013543330792</v>
      </c>
      <c r="K27" s="23">
        <v>31.253150874978711</v>
      </c>
      <c r="L27" s="23">
        <v>31.076411334305728</v>
      </c>
      <c r="M27" s="23">
        <v>29.731022867140915</v>
      </c>
      <c r="N27" s="23">
        <v>30.196118311110183</v>
      </c>
      <c r="O27" s="23">
        <v>27.513272769452808</v>
      </c>
      <c r="P27" s="23">
        <v>24.767831592941327</v>
      </c>
      <c r="Q27" s="23">
        <v>26.459771012482303</v>
      </c>
      <c r="R27" s="23">
        <v>25.501204434916449</v>
      </c>
      <c r="S27" s="23">
        <v>23.435313198039498</v>
      </c>
      <c r="T27" s="23">
        <v>21.720107478741205</v>
      </c>
      <c r="U27" s="23">
        <v>21.610321656703491</v>
      </c>
      <c r="V27" s="23">
        <v>20.598015013709915</v>
      </c>
      <c r="W27" s="23">
        <v>19.500219023559477</v>
      </c>
    </row>
    <row r="28" spans="1:23">
      <c r="A28" s="27" t="s">
        <v>119</v>
      </c>
      <c r="B28" s="27" t="s">
        <v>32</v>
      </c>
      <c r="C28" s="23">
        <v>8.1096590000000016E-9</v>
      </c>
      <c r="D28" s="23">
        <v>7.7493230000000008E-9</v>
      </c>
      <c r="E28" s="23">
        <v>7.2906472999999899E-9</v>
      </c>
      <c r="F28" s="23">
        <v>6.8561969999999994E-9</v>
      </c>
      <c r="G28" s="23">
        <v>6.3460556999999998E-9</v>
      </c>
      <c r="H28" s="23">
        <v>7.4460854000000001E-9</v>
      </c>
      <c r="I28" s="23">
        <v>9.8503439999999993E-9</v>
      </c>
      <c r="J28" s="23">
        <v>1.0514425000000001E-8</v>
      </c>
      <c r="K28" s="23">
        <v>9.9046965000000009E-9</v>
      </c>
      <c r="L28" s="23">
        <v>2.8467615E-8</v>
      </c>
      <c r="M28" s="23">
        <v>2.8436603000000001E-8</v>
      </c>
      <c r="N28" s="23">
        <v>5.1761190000000004E-8</v>
      </c>
      <c r="O28" s="23">
        <v>4.7019816999999998E-8</v>
      </c>
      <c r="P28" s="23">
        <v>4.6877547000000002E-8</v>
      </c>
      <c r="Q28" s="23">
        <v>7.8891369999999988E-2</v>
      </c>
      <c r="R28" s="23">
        <v>7.4109759999999997E-2</v>
      </c>
      <c r="S28" s="23">
        <v>6.8243385000000004E-2</v>
      </c>
      <c r="T28" s="23">
        <v>6.5889359999999994E-2</v>
      </c>
      <c r="U28" s="23">
        <v>6.1875027000000006E-2</v>
      </c>
      <c r="V28" s="23">
        <v>5.7286427000000001E-2</v>
      </c>
      <c r="W28" s="23">
        <v>0.20191077999999998</v>
      </c>
    </row>
    <row r="29" spans="1:23">
      <c r="A29" s="27" t="s">
        <v>119</v>
      </c>
      <c r="B29" s="27" t="s">
        <v>69</v>
      </c>
      <c r="C29" s="23">
        <v>70.159379000000001</v>
      </c>
      <c r="D29" s="23">
        <v>128.95005</v>
      </c>
      <c r="E29" s="23">
        <v>64.049030015289048</v>
      </c>
      <c r="F29" s="23">
        <v>424.22167061742027</v>
      </c>
      <c r="G29" s="23">
        <v>116.9316560158906</v>
      </c>
      <c r="H29" s="23">
        <v>64.86603001498149</v>
      </c>
      <c r="I29" s="23">
        <v>297.03682601541453</v>
      </c>
      <c r="J29" s="23">
        <v>358.77496401583858</v>
      </c>
      <c r="K29" s="23">
        <v>471.22660501625597</v>
      </c>
      <c r="L29" s="23">
        <v>1046.0460500175207</v>
      </c>
      <c r="M29" s="23">
        <v>728.45656601737687</v>
      </c>
      <c r="N29" s="23">
        <v>1157.2320480501378</v>
      </c>
      <c r="O29" s="23">
        <v>913.85898104537819</v>
      </c>
      <c r="P29" s="23">
        <v>765.52612504327942</v>
      </c>
      <c r="Q29" s="23">
        <v>918.82945034816203</v>
      </c>
      <c r="R29" s="23">
        <v>673.57305399999996</v>
      </c>
      <c r="S29" s="23">
        <v>606.58416413999998</v>
      </c>
      <c r="T29" s="23">
        <v>624.73062539999989</v>
      </c>
      <c r="U29" s="23">
        <v>639.78654604000008</v>
      </c>
      <c r="V29" s="23">
        <v>614.96856171999991</v>
      </c>
      <c r="W29" s="23">
        <v>567.70525772999986</v>
      </c>
    </row>
    <row r="30" spans="1:23">
      <c r="A30" s="27" t="s">
        <v>119</v>
      </c>
      <c r="B30" s="27" t="s">
        <v>52</v>
      </c>
      <c r="C30" s="23">
        <v>0.195302374</v>
      </c>
      <c r="D30" s="23">
        <v>0.40937367000000002</v>
      </c>
      <c r="E30" s="23">
        <v>0.61616453999999998</v>
      </c>
      <c r="F30" s="23">
        <v>1.12166425</v>
      </c>
      <c r="G30" s="23">
        <v>1.7673432199999999</v>
      </c>
      <c r="H30" s="23">
        <v>2.2101184200000001</v>
      </c>
      <c r="I30" s="23">
        <v>2.4975816700000002</v>
      </c>
      <c r="J30" s="23">
        <v>2.8826298600000002</v>
      </c>
      <c r="K30" s="23">
        <v>3.4984935599999898</v>
      </c>
      <c r="L30" s="23">
        <v>3.6739413999999901</v>
      </c>
      <c r="M30" s="23">
        <v>3.9224751699999998</v>
      </c>
      <c r="N30" s="23">
        <v>4.2035681</v>
      </c>
      <c r="O30" s="23">
        <v>4.5427066000000007</v>
      </c>
      <c r="P30" s="23">
        <v>4.7115863999999998</v>
      </c>
      <c r="Q30" s="23">
        <v>5.0148553999999992</v>
      </c>
      <c r="R30" s="23">
        <v>4.8975952600000001</v>
      </c>
      <c r="S30" s="23">
        <v>4.7353160599999997</v>
      </c>
      <c r="T30" s="23">
        <v>4.7081025600000004</v>
      </c>
      <c r="U30" s="23">
        <v>4.6159746999999998</v>
      </c>
      <c r="V30" s="23">
        <v>4.4815951000000007</v>
      </c>
      <c r="W30" s="23">
        <v>4.4770162000000004</v>
      </c>
    </row>
    <row r="31" spans="1:23">
      <c r="A31" s="29" t="s">
        <v>118</v>
      </c>
      <c r="B31" s="29"/>
      <c r="C31" s="28">
        <v>191313.67870265912</v>
      </c>
      <c r="D31" s="28">
        <v>165131.82000776415</v>
      </c>
      <c r="E31" s="28">
        <v>149820.30152375117</v>
      </c>
      <c r="F31" s="28">
        <v>151280.51729684163</v>
      </c>
      <c r="G31" s="28">
        <v>133463.02650554385</v>
      </c>
      <c r="H31" s="28">
        <v>118669.48106850953</v>
      </c>
      <c r="I31" s="28">
        <v>108479.91628187656</v>
      </c>
      <c r="J31" s="28">
        <v>107017.02650214444</v>
      </c>
      <c r="K31" s="28">
        <v>103022.62270569165</v>
      </c>
      <c r="L31" s="28">
        <v>104064.87294797163</v>
      </c>
      <c r="M31" s="28">
        <v>97214.470862011614</v>
      </c>
      <c r="N31" s="28">
        <v>76719.941457606314</v>
      </c>
      <c r="O31" s="28">
        <v>75317.315357223997</v>
      </c>
      <c r="P31" s="28">
        <v>71779.553808589379</v>
      </c>
      <c r="Q31" s="28">
        <v>51287.386006528614</v>
      </c>
      <c r="R31" s="28">
        <v>46240.897089775317</v>
      </c>
      <c r="S31" s="28">
        <v>44807.193969479151</v>
      </c>
      <c r="T31" s="28">
        <v>38810.915740109413</v>
      </c>
      <c r="U31" s="28">
        <v>37692.606618644895</v>
      </c>
      <c r="V31" s="28">
        <v>35199.843766284197</v>
      </c>
      <c r="W31" s="28">
        <v>36460.515802185604</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165154.99849999999</v>
      </c>
      <c r="D34" s="23">
        <v>160680.03599999999</v>
      </c>
      <c r="E34" s="23">
        <v>160468.85500000001</v>
      </c>
      <c r="F34" s="23">
        <v>148424.4577</v>
      </c>
      <c r="G34" s="23">
        <v>143622.16421259</v>
      </c>
      <c r="H34" s="23">
        <v>131427.64717154999</v>
      </c>
      <c r="I34" s="23">
        <v>115122.02317386999</v>
      </c>
      <c r="J34" s="23">
        <v>103269.39294164001</v>
      </c>
      <c r="K34" s="23">
        <v>95997.067187480003</v>
      </c>
      <c r="L34" s="23">
        <v>90836.441104969999</v>
      </c>
      <c r="M34" s="23">
        <v>83654.937411179999</v>
      </c>
      <c r="N34" s="23">
        <v>81414.129610899996</v>
      </c>
      <c r="O34" s="23">
        <v>80325.229841270004</v>
      </c>
      <c r="P34" s="23">
        <v>74335.707014770014</v>
      </c>
      <c r="Q34" s="23">
        <v>61237.576400000005</v>
      </c>
      <c r="R34" s="23">
        <v>51155.3151</v>
      </c>
      <c r="S34" s="23">
        <v>36526.782399999996</v>
      </c>
      <c r="T34" s="23">
        <v>35937.046999999999</v>
      </c>
      <c r="U34" s="23">
        <v>33218.862699999998</v>
      </c>
      <c r="V34" s="23">
        <v>31418.5802</v>
      </c>
      <c r="W34" s="23">
        <v>24514.799135987923</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7173.1266241116464</v>
      </c>
      <c r="D36" s="23">
        <v>6795.4262826672011</v>
      </c>
      <c r="E36" s="23">
        <v>7144.0385225629025</v>
      </c>
      <c r="F36" s="23">
        <v>1288.4221835886781</v>
      </c>
      <c r="G36" s="23">
        <v>1211.2292172679852</v>
      </c>
      <c r="H36" s="23">
        <v>1145.7018060181481</v>
      </c>
      <c r="I36" s="23">
        <v>1071.3849346624202</v>
      </c>
      <c r="J36" s="23">
        <v>1080.2024445255479</v>
      </c>
      <c r="K36" s="23">
        <v>960.68279061944577</v>
      </c>
      <c r="L36" s="23">
        <v>1835.323555898186</v>
      </c>
      <c r="M36" s="23">
        <v>1551.4948219537739</v>
      </c>
      <c r="N36" s="23">
        <v>4693.7007042539462</v>
      </c>
      <c r="O36" s="23">
        <v>4598.4704713184974</v>
      </c>
      <c r="P36" s="23">
        <v>2126.4967553039987</v>
      </c>
      <c r="Q36" s="23">
        <v>5220.8402538949513</v>
      </c>
      <c r="R36" s="23">
        <v>2820.1330423573172</v>
      </c>
      <c r="S36" s="23">
        <v>4676.9279449394026</v>
      </c>
      <c r="T36" s="23">
        <v>4451.6009992267382</v>
      </c>
      <c r="U36" s="23">
        <v>3770.5559942663358</v>
      </c>
      <c r="V36" s="23">
        <v>4370.9400899381371</v>
      </c>
      <c r="W36" s="23">
        <v>4255.1435942734943</v>
      </c>
    </row>
    <row r="37" spans="1:23">
      <c r="A37" s="27" t="s">
        <v>120</v>
      </c>
      <c r="B37" s="27" t="s">
        <v>28</v>
      </c>
      <c r="C37" s="23">
        <v>237.08833999999999</v>
      </c>
      <c r="D37" s="23">
        <v>227.10010999999997</v>
      </c>
      <c r="E37" s="23">
        <v>425.14078000000001</v>
      </c>
      <c r="F37" s="23">
        <v>398.32024999999999</v>
      </c>
      <c r="G37" s="23">
        <v>374.22965999999997</v>
      </c>
      <c r="H37" s="23">
        <v>354.65350000000001</v>
      </c>
      <c r="I37" s="23">
        <v>333.18394000000001</v>
      </c>
      <c r="J37" s="23">
        <v>313.94994000000003</v>
      </c>
      <c r="K37" s="23">
        <v>297.31171999999998</v>
      </c>
      <c r="L37" s="23">
        <v>555.08130000000006</v>
      </c>
      <c r="M37" s="23">
        <v>435.05079999999998</v>
      </c>
      <c r="N37" s="23">
        <v>963.14425000000006</v>
      </c>
      <c r="O37" s="23">
        <v>956.95299999999997</v>
      </c>
      <c r="P37" s="23">
        <v>653.11480000000006</v>
      </c>
      <c r="Q37" s="23">
        <v>965.75374999999997</v>
      </c>
      <c r="R37" s="23">
        <v>702.67375000000004</v>
      </c>
      <c r="S37" s="23">
        <v>880.9301999999999</v>
      </c>
      <c r="T37" s="23">
        <v>735.15975000000003</v>
      </c>
      <c r="U37" s="23">
        <v>652.14790000000005</v>
      </c>
      <c r="V37" s="23">
        <v>612.12943999999993</v>
      </c>
      <c r="W37" s="23">
        <v>673.66759999999999</v>
      </c>
    </row>
    <row r="38" spans="1:23">
      <c r="A38" s="27" t="s">
        <v>120</v>
      </c>
      <c r="B38" s="27" t="s">
        <v>62</v>
      </c>
      <c r="C38" s="23">
        <v>4.6746447099999997E-5</v>
      </c>
      <c r="D38" s="23">
        <v>4.3285302199999986E-5</v>
      </c>
      <c r="E38" s="23">
        <v>4.3072379639999996E-5</v>
      </c>
      <c r="F38" s="23">
        <v>19.25810000692454</v>
      </c>
      <c r="G38" s="23">
        <v>32.167672068975705</v>
      </c>
      <c r="H38" s="23">
        <v>45.746065084625684</v>
      </c>
      <c r="I38" s="23">
        <v>36.980587656253874</v>
      </c>
      <c r="J38" s="23">
        <v>95.010803747196817</v>
      </c>
      <c r="K38" s="23">
        <v>10.23324292661604</v>
      </c>
      <c r="L38" s="23">
        <v>22.253746778335572</v>
      </c>
      <c r="M38" s="23">
        <v>43.545247506329453</v>
      </c>
      <c r="N38" s="23">
        <v>169.38085494399195</v>
      </c>
      <c r="O38" s="23">
        <v>89.147212434230013</v>
      </c>
      <c r="P38" s="23">
        <v>31.473319683512798</v>
      </c>
      <c r="Q38" s="23">
        <v>369.93133218886106</v>
      </c>
      <c r="R38" s="23">
        <v>226.67005431067702</v>
      </c>
      <c r="S38" s="23">
        <v>560.73703867213192</v>
      </c>
      <c r="T38" s="23">
        <v>235.83313440680999</v>
      </c>
      <c r="U38" s="23">
        <v>709.00202294446296</v>
      </c>
      <c r="V38" s="23">
        <v>536.34318528112169</v>
      </c>
      <c r="W38" s="23">
        <v>787.61521451102601</v>
      </c>
    </row>
    <row r="39" spans="1:23">
      <c r="A39" s="27" t="s">
        <v>120</v>
      </c>
      <c r="B39" s="27" t="s">
        <v>61</v>
      </c>
      <c r="C39" s="23">
        <v>4309.4220999999998</v>
      </c>
      <c r="D39" s="23">
        <v>4043.6839</v>
      </c>
      <c r="E39" s="23">
        <v>3813.6057000000001</v>
      </c>
      <c r="F39" s="23">
        <v>3575.9557999999997</v>
      </c>
      <c r="G39" s="23">
        <v>3362.48</v>
      </c>
      <c r="H39" s="23">
        <v>3163.0329999999999</v>
      </c>
      <c r="I39" s="23">
        <v>2986.7203</v>
      </c>
      <c r="J39" s="23">
        <v>2795.5210000000002</v>
      </c>
      <c r="K39" s="23">
        <v>2630.5984399999998</v>
      </c>
      <c r="L39" s="23">
        <v>2470.3003600000002</v>
      </c>
      <c r="M39" s="23">
        <v>2334.3660599999998</v>
      </c>
      <c r="N39" s="23">
        <v>2186.3829599999999</v>
      </c>
      <c r="O39" s="23">
        <v>2054.1121600000001</v>
      </c>
      <c r="P39" s="23">
        <v>1930.90626</v>
      </c>
      <c r="Q39" s="23">
        <v>1822.8234600000001</v>
      </c>
      <c r="R39" s="23">
        <v>1704.4069999999999</v>
      </c>
      <c r="S39" s="23">
        <v>603.49556000000007</v>
      </c>
      <c r="T39" s="23">
        <v>569.41390000000001</v>
      </c>
      <c r="U39" s="23">
        <v>528.6703</v>
      </c>
      <c r="V39" s="23">
        <v>501.58478000000002</v>
      </c>
      <c r="W39" s="23">
        <v>473.37556000000001</v>
      </c>
    </row>
    <row r="40" spans="1:23">
      <c r="A40" s="27" t="s">
        <v>120</v>
      </c>
      <c r="B40" s="27" t="s">
        <v>65</v>
      </c>
      <c r="C40" s="23">
        <v>5011.546893793884</v>
      </c>
      <c r="D40" s="23">
        <v>4376.4315894670808</v>
      </c>
      <c r="E40" s="23">
        <v>4074.2040240834608</v>
      </c>
      <c r="F40" s="23">
        <v>3408.6965842782452</v>
      </c>
      <c r="G40" s="23">
        <v>4155.6156669378906</v>
      </c>
      <c r="H40" s="23">
        <v>7272.8641222477399</v>
      </c>
      <c r="I40" s="23">
        <v>11303.875099603738</v>
      </c>
      <c r="J40" s="23">
        <v>17632.245883276584</v>
      </c>
      <c r="K40" s="23">
        <v>19583.841445119637</v>
      </c>
      <c r="L40" s="23">
        <v>18784.465889073312</v>
      </c>
      <c r="M40" s="23">
        <v>16390.364382390595</v>
      </c>
      <c r="N40" s="23">
        <v>19494.790912309873</v>
      </c>
      <c r="O40" s="23">
        <v>16484.433193315017</v>
      </c>
      <c r="P40" s="23">
        <v>18203.818972651821</v>
      </c>
      <c r="Q40" s="23">
        <v>24156.16613948713</v>
      </c>
      <c r="R40" s="23">
        <v>28979.431317844006</v>
      </c>
      <c r="S40" s="23">
        <v>33421.386856386329</v>
      </c>
      <c r="T40" s="23">
        <v>31511.659340374426</v>
      </c>
      <c r="U40" s="23">
        <v>30331.631657577178</v>
      </c>
      <c r="V40" s="23">
        <v>26579.616174847484</v>
      </c>
      <c r="W40" s="23">
        <v>26067.452052535515</v>
      </c>
    </row>
    <row r="41" spans="1:23">
      <c r="A41" s="27" t="s">
        <v>120</v>
      </c>
      <c r="B41" s="27" t="s">
        <v>64</v>
      </c>
      <c r="C41" s="23">
        <v>52.635414094958037</v>
      </c>
      <c r="D41" s="23">
        <v>52.354467628225883</v>
      </c>
      <c r="E41" s="23">
        <v>50.228289777871694</v>
      </c>
      <c r="F41" s="23">
        <v>45.374611457094936</v>
      </c>
      <c r="G41" s="23">
        <v>41.833519041047367</v>
      </c>
      <c r="H41" s="23">
        <v>41.726192811028909</v>
      </c>
      <c r="I41" s="23">
        <v>39.269070201779932</v>
      </c>
      <c r="J41" s="23">
        <v>31.405856825800903</v>
      </c>
      <c r="K41" s="23">
        <v>32.886742189471803</v>
      </c>
      <c r="L41" s="23">
        <v>32.210037161579969</v>
      </c>
      <c r="M41" s="23">
        <v>31.305880010969044</v>
      </c>
      <c r="N41" s="23">
        <v>29.902399026916115</v>
      </c>
      <c r="O41" s="23">
        <v>27.051860073833566</v>
      </c>
      <c r="P41" s="23">
        <v>24.967007249145968</v>
      </c>
      <c r="Q41" s="23">
        <v>24.959132291978307</v>
      </c>
      <c r="R41" s="23">
        <v>22.568451490512402</v>
      </c>
      <c r="S41" s="23">
        <v>17.703841164190685</v>
      </c>
      <c r="T41" s="23">
        <v>18.652666016084126</v>
      </c>
      <c r="U41" s="23">
        <v>18.316029335331613</v>
      </c>
      <c r="V41" s="23">
        <v>17.806375396470642</v>
      </c>
      <c r="W41" s="23">
        <v>17.046984352309973</v>
      </c>
    </row>
    <row r="42" spans="1:23">
      <c r="A42" s="27" t="s">
        <v>120</v>
      </c>
      <c r="B42" s="27" t="s">
        <v>32</v>
      </c>
      <c r="C42" s="23">
        <v>0.2329859582796405</v>
      </c>
      <c r="D42" s="23">
        <v>0.22157494791572349</v>
      </c>
      <c r="E42" s="23">
        <v>0.21620157752377131</v>
      </c>
      <c r="F42" s="23">
        <v>0.22227907705500299</v>
      </c>
      <c r="G42" s="23">
        <v>0.21776744663710901</v>
      </c>
      <c r="H42" s="23">
        <v>0.200609398589814</v>
      </c>
      <c r="I42" s="23">
        <v>0.18230973104117001</v>
      </c>
      <c r="J42" s="23">
        <v>0.17181896283656597</v>
      </c>
      <c r="K42" s="23">
        <v>0.16708537241308202</v>
      </c>
      <c r="L42" s="23">
        <v>0.14988858596057</v>
      </c>
      <c r="M42" s="23">
        <v>0.14142940174055998</v>
      </c>
      <c r="N42" s="23">
        <v>0.1336987080431</v>
      </c>
      <c r="O42" s="23">
        <v>0.12515189264702598</v>
      </c>
      <c r="P42" s="23">
        <v>0.11816347859088501</v>
      </c>
      <c r="Q42" s="23">
        <v>0.34975567999999996</v>
      </c>
      <c r="R42" s="23">
        <v>0.32816883000000002</v>
      </c>
      <c r="S42" s="23">
        <v>0.29954826000000001</v>
      </c>
      <c r="T42" s="23">
        <v>0.28564008000000002</v>
      </c>
      <c r="U42" s="23">
        <v>0.34932477500000003</v>
      </c>
      <c r="V42" s="23">
        <v>0.33018232000000003</v>
      </c>
      <c r="W42" s="23">
        <v>0.39345607999999904</v>
      </c>
    </row>
    <row r="43" spans="1:23">
      <c r="A43" s="27" t="s">
        <v>120</v>
      </c>
      <c r="B43" s="27" t="s">
        <v>69</v>
      </c>
      <c r="C43" s="23">
        <v>275.89790000000005</v>
      </c>
      <c r="D43" s="23">
        <v>259.48694</v>
      </c>
      <c r="E43" s="23">
        <v>138.20040000752292</v>
      </c>
      <c r="F43" s="23">
        <v>1830.1876000083209</v>
      </c>
      <c r="G43" s="23">
        <v>1517.9466000082232</v>
      </c>
      <c r="H43" s="23">
        <v>1605.9232000081161</v>
      </c>
      <c r="I43" s="23">
        <v>1351.8955000079839</v>
      </c>
      <c r="J43" s="23">
        <v>1585.3375000086482</v>
      </c>
      <c r="K43" s="23">
        <v>2424.2158000099957</v>
      </c>
      <c r="L43" s="23">
        <v>2723.1542000120817</v>
      </c>
      <c r="M43" s="23">
        <v>2614.6392000116789</v>
      </c>
      <c r="N43" s="23">
        <v>2599.3740000473181</v>
      </c>
      <c r="O43" s="23">
        <v>2315.6842000427146</v>
      </c>
      <c r="P43" s="23">
        <v>2081.3555000406113</v>
      </c>
      <c r="Q43" s="23">
        <v>1851.9848000746456</v>
      </c>
      <c r="R43" s="23">
        <v>1482.7767848599999</v>
      </c>
      <c r="S43" s="23">
        <v>1248.5380169300001</v>
      </c>
      <c r="T43" s="23">
        <v>1235.48301135</v>
      </c>
      <c r="U43" s="23">
        <v>1244.6190027999999</v>
      </c>
      <c r="V43" s="23">
        <v>1144.4477528</v>
      </c>
      <c r="W43" s="23">
        <v>1110.9114771499999</v>
      </c>
    </row>
    <row r="44" spans="1:23">
      <c r="A44" s="27" t="s">
        <v>120</v>
      </c>
      <c r="B44" s="27" t="s">
        <v>52</v>
      </c>
      <c r="C44" s="23">
        <v>0.101790296</v>
      </c>
      <c r="D44" s="23">
        <v>0.278221732</v>
      </c>
      <c r="E44" s="23">
        <v>0.52250656000000006</v>
      </c>
      <c r="F44" s="23">
        <v>0.94270821999999999</v>
      </c>
      <c r="G44" s="23">
        <v>1.4768677599999998</v>
      </c>
      <c r="H44" s="23">
        <v>1.8728677799999891</v>
      </c>
      <c r="I44" s="23">
        <v>2.2409398199999999</v>
      </c>
      <c r="J44" s="23">
        <v>2.8188132399999999</v>
      </c>
      <c r="K44" s="23">
        <v>3.75456675</v>
      </c>
      <c r="L44" s="23">
        <v>3.1669963299999999</v>
      </c>
      <c r="M44" s="23">
        <v>3.4327654000000001</v>
      </c>
      <c r="N44" s="23">
        <v>3.6847429200000001</v>
      </c>
      <c r="O44" s="23">
        <v>3.9914769699999999</v>
      </c>
      <c r="P44" s="23">
        <v>4.2257678599999995</v>
      </c>
      <c r="Q44" s="23">
        <v>4.3932932000000005</v>
      </c>
      <c r="R44" s="23">
        <v>4.2253157000000003</v>
      </c>
      <c r="S44" s="23">
        <v>4.0526037500000003</v>
      </c>
      <c r="T44" s="23">
        <v>3.9818467999999902</v>
      </c>
      <c r="U44" s="23">
        <v>3.9110664700000002</v>
      </c>
      <c r="V44" s="23">
        <v>3.8241984000000002</v>
      </c>
      <c r="W44" s="23">
        <v>3.764098999999999</v>
      </c>
    </row>
    <row r="45" spans="1:23">
      <c r="A45" s="29" t="s">
        <v>118</v>
      </c>
      <c r="B45" s="29"/>
      <c r="C45" s="28">
        <v>181938.81791874691</v>
      </c>
      <c r="D45" s="28">
        <v>176175.03239304782</v>
      </c>
      <c r="E45" s="28">
        <v>175976.07235949661</v>
      </c>
      <c r="F45" s="28">
        <v>157160.48522933092</v>
      </c>
      <c r="G45" s="28">
        <v>152799.71994790592</v>
      </c>
      <c r="H45" s="28">
        <v>143451.37185771152</v>
      </c>
      <c r="I45" s="28">
        <v>130893.43710599421</v>
      </c>
      <c r="J45" s="28">
        <v>125217.72887001514</v>
      </c>
      <c r="K45" s="28">
        <v>119512.62156833516</v>
      </c>
      <c r="L45" s="28">
        <v>114536.07599388142</v>
      </c>
      <c r="M45" s="28">
        <v>104441.06460304168</v>
      </c>
      <c r="N45" s="28">
        <v>108951.43169143471</v>
      </c>
      <c r="O45" s="28">
        <v>104535.39773841157</v>
      </c>
      <c r="P45" s="28">
        <v>97306.484129658493</v>
      </c>
      <c r="Q45" s="28">
        <v>93798.050467862922</v>
      </c>
      <c r="R45" s="28">
        <v>85611.198716002516</v>
      </c>
      <c r="S45" s="28">
        <v>76687.96384116204</v>
      </c>
      <c r="T45" s="28">
        <v>73459.366790024054</v>
      </c>
      <c r="U45" s="28">
        <v>69229.186604123315</v>
      </c>
      <c r="V45" s="28">
        <v>64037.000245463205</v>
      </c>
      <c r="W45" s="28">
        <v>56789.100141660267</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109704.5235</v>
      </c>
      <c r="D49" s="23">
        <v>100813.693</v>
      </c>
      <c r="E49" s="23">
        <v>98615.769499999995</v>
      </c>
      <c r="F49" s="23">
        <v>88823.112500000003</v>
      </c>
      <c r="G49" s="23">
        <v>85802.777000000002</v>
      </c>
      <c r="H49" s="23">
        <v>80381.833099999989</v>
      </c>
      <c r="I49" s="23">
        <v>77190.24470000001</v>
      </c>
      <c r="J49" s="23">
        <v>71517.221700000009</v>
      </c>
      <c r="K49" s="23">
        <v>65559.714000000007</v>
      </c>
      <c r="L49" s="23">
        <v>58833.497000000003</v>
      </c>
      <c r="M49" s="23">
        <v>52107.860999999997</v>
      </c>
      <c r="N49" s="23">
        <v>45044.514999999999</v>
      </c>
      <c r="O49" s="23">
        <v>41642.375</v>
      </c>
      <c r="P49" s="23">
        <v>39228.324500000002</v>
      </c>
      <c r="Q49" s="23">
        <v>36091.381000000001</v>
      </c>
      <c r="R49" s="23">
        <v>34754.120499999997</v>
      </c>
      <c r="S49" s="23">
        <v>30593.272499999999</v>
      </c>
      <c r="T49" s="23">
        <v>29988.491000000002</v>
      </c>
      <c r="U49" s="23">
        <v>26887.560799999999</v>
      </c>
      <c r="V49" s="23">
        <v>25990.885200000001</v>
      </c>
      <c r="W49" s="23">
        <v>25122.995800000001</v>
      </c>
    </row>
    <row r="50" spans="1:23">
      <c r="A50" s="27" t="s">
        <v>121</v>
      </c>
      <c r="B50" s="27" t="s">
        <v>18</v>
      </c>
      <c r="C50" s="23">
        <v>2.1124675999999999E-5</v>
      </c>
      <c r="D50" s="23">
        <v>1.9738548000000002E-5</v>
      </c>
      <c r="E50" s="23">
        <v>2.0003175E-5</v>
      </c>
      <c r="F50" s="23">
        <v>2.3322276999999999E-5</v>
      </c>
      <c r="G50" s="23">
        <v>2.2091027E-5</v>
      </c>
      <c r="H50" s="23">
        <v>2.1770823999999899E-5</v>
      </c>
      <c r="I50" s="23">
        <v>2.1038497E-5</v>
      </c>
      <c r="J50" s="23">
        <v>2.1239293999999999E-5</v>
      </c>
      <c r="K50" s="23">
        <v>2.4275410000000002E-5</v>
      </c>
      <c r="L50" s="23">
        <v>3.9171024999999997E-5</v>
      </c>
      <c r="M50" s="23">
        <v>3.5629387999999995E-5</v>
      </c>
      <c r="N50" s="23">
        <v>6.1354562999999996E-5</v>
      </c>
      <c r="O50" s="23">
        <v>5.8587803999999999E-5</v>
      </c>
      <c r="P50" s="23">
        <v>5.1969840000000001E-5</v>
      </c>
      <c r="Q50" s="23">
        <v>5.2427292000000003E-5</v>
      </c>
      <c r="R50" s="23">
        <v>4.7955435000000001E-5</v>
      </c>
      <c r="S50" s="23">
        <v>5.9283330000000004E-5</v>
      </c>
      <c r="T50" s="23">
        <v>5.6245929999999998E-5</v>
      </c>
      <c r="U50" s="23">
        <v>6.0340732000000004E-5</v>
      </c>
      <c r="V50" s="23">
        <v>5.7536125000000001E-5</v>
      </c>
      <c r="W50" s="23">
        <v>5.4359205E-5</v>
      </c>
    </row>
    <row r="51" spans="1:23">
      <c r="A51" s="27" t="s">
        <v>121</v>
      </c>
      <c r="B51" s="27" t="s">
        <v>28</v>
      </c>
      <c r="C51" s="23">
        <v>15.230732</v>
      </c>
      <c r="D51" s="23">
        <v>15.694902000000001</v>
      </c>
      <c r="E51" s="23">
        <v>20.566898000000002</v>
      </c>
      <c r="F51" s="23">
        <v>2.705131E-6</v>
      </c>
      <c r="G51" s="23">
        <v>2.491E-6</v>
      </c>
      <c r="H51" s="23">
        <v>2.3091539999999998E-6</v>
      </c>
      <c r="I51" s="23">
        <v>2.2511954999999999E-6</v>
      </c>
      <c r="J51" s="23">
        <v>2.3687947999999999E-6</v>
      </c>
      <c r="K51" s="23">
        <v>2.4101873999999998E-6</v>
      </c>
      <c r="L51" s="23">
        <v>3.7558073999999998E-6</v>
      </c>
      <c r="M51" s="23">
        <v>2.8004501999999999E-6</v>
      </c>
      <c r="N51" s="23">
        <v>4.3221256000000002E-6</v>
      </c>
      <c r="O51" s="23">
        <v>4.25284599999999E-6</v>
      </c>
      <c r="P51" s="23">
        <v>3.2207903000000001E-6</v>
      </c>
      <c r="Q51" s="23">
        <v>4.1821682999999993E-6</v>
      </c>
      <c r="R51" s="23">
        <v>3.5439775999999999E-6</v>
      </c>
      <c r="S51" s="23">
        <v>4.2745320000000004E-6</v>
      </c>
      <c r="T51" s="23">
        <v>3.8496712000000003E-6</v>
      </c>
      <c r="U51" s="23">
        <v>0</v>
      </c>
      <c r="V51" s="23">
        <v>0</v>
      </c>
      <c r="W51" s="23">
        <v>0</v>
      </c>
    </row>
    <row r="52" spans="1:23">
      <c r="A52" s="27" t="s">
        <v>121</v>
      </c>
      <c r="B52" s="27" t="s">
        <v>62</v>
      </c>
      <c r="C52" s="23">
        <v>75.2619113976817</v>
      </c>
      <c r="D52" s="23">
        <v>60.885867081056396</v>
      </c>
      <c r="E52" s="23">
        <v>149.33819232122698</v>
      </c>
      <c r="F52" s="23">
        <v>72.740501702768796</v>
      </c>
      <c r="G52" s="23">
        <v>71.090663583617001</v>
      </c>
      <c r="H52" s="23">
        <v>135.0462012056694</v>
      </c>
      <c r="I52" s="23">
        <v>52.872137996440003</v>
      </c>
      <c r="J52" s="23">
        <v>148.804391329325</v>
      </c>
      <c r="K52" s="23">
        <v>67.9170732767777</v>
      </c>
      <c r="L52" s="23">
        <v>530.48218412869892</v>
      </c>
      <c r="M52" s="23">
        <v>140.82766381336342</v>
      </c>
      <c r="N52" s="23">
        <v>461.21465191518706</v>
      </c>
      <c r="O52" s="23">
        <v>285.88129141027048</v>
      </c>
      <c r="P52" s="23">
        <v>181.71669196696001</v>
      </c>
      <c r="Q52" s="23">
        <v>465.22794126216701</v>
      </c>
      <c r="R52" s="23">
        <v>345.02541749613903</v>
      </c>
      <c r="S52" s="23">
        <v>623.707237181344</v>
      </c>
      <c r="T52" s="23">
        <v>350.05138260806797</v>
      </c>
      <c r="U52" s="23">
        <v>404.26445299023999</v>
      </c>
      <c r="V52" s="23">
        <v>317.0800745352077</v>
      </c>
      <c r="W52" s="23">
        <v>346.82537203769306</v>
      </c>
    </row>
    <row r="53" spans="1:23">
      <c r="A53" s="27" t="s">
        <v>121</v>
      </c>
      <c r="B53" s="27" t="s">
        <v>61</v>
      </c>
      <c r="C53" s="23">
        <v>17195.454459999997</v>
      </c>
      <c r="D53" s="23">
        <v>16133.585780000001</v>
      </c>
      <c r="E53" s="23">
        <v>13902.85939</v>
      </c>
      <c r="F53" s="23">
        <v>16136.115599999999</v>
      </c>
      <c r="G53" s="23">
        <v>15578.265600000001</v>
      </c>
      <c r="H53" s="23">
        <v>13837.106540000001</v>
      </c>
      <c r="I53" s="23">
        <v>13289.022399999998</v>
      </c>
      <c r="J53" s="23">
        <v>15942.778500000002</v>
      </c>
      <c r="K53" s="23">
        <v>12554.008400000001</v>
      </c>
      <c r="L53" s="23">
        <v>10039.674620000002</v>
      </c>
      <c r="M53" s="23">
        <v>9543.0029400000003</v>
      </c>
      <c r="N53" s="23">
        <v>8097.0051700000013</v>
      </c>
      <c r="O53" s="23">
        <v>9418.0410800000027</v>
      </c>
      <c r="P53" s="23">
        <v>9074.2072200000002</v>
      </c>
      <c r="Q53" s="23">
        <v>8142.1639400000004</v>
      </c>
      <c r="R53" s="23">
        <v>7665.1596600000003</v>
      </c>
      <c r="S53" s="23">
        <v>9119.4139400000004</v>
      </c>
      <c r="T53" s="23">
        <v>7113.0853099999995</v>
      </c>
      <c r="U53" s="23">
        <v>5774.3459299999995</v>
      </c>
      <c r="V53" s="23">
        <v>5420.70964</v>
      </c>
      <c r="W53" s="23">
        <v>4653.8256860000001</v>
      </c>
    </row>
    <row r="54" spans="1:23">
      <c r="A54" s="27" t="s">
        <v>121</v>
      </c>
      <c r="B54" s="27" t="s">
        <v>65</v>
      </c>
      <c r="C54" s="23">
        <v>25950.17134016033</v>
      </c>
      <c r="D54" s="23">
        <v>27646.109342206568</v>
      </c>
      <c r="E54" s="23">
        <v>22552.66764876014</v>
      </c>
      <c r="F54" s="23">
        <v>21495.260675259062</v>
      </c>
      <c r="G54" s="23">
        <v>20570.171426479581</v>
      </c>
      <c r="H54" s="23">
        <v>20141.260515047878</v>
      </c>
      <c r="I54" s="23">
        <v>20309.296291208771</v>
      </c>
      <c r="J54" s="23">
        <v>17377.287150547218</v>
      </c>
      <c r="K54" s="23">
        <v>17644.378215058456</v>
      </c>
      <c r="L54" s="23">
        <v>16022.024741853673</v>
      </c>
      <c r="M54" s="23">
        <v>17070.780775070019</v>
      </c>
      <c r="N54" s="23">
        <v>13808.660267571626</v>
      </c>
      <c r="O54" s="23">
        <v>13206.871873389748</v>
      </c>
      <c r="P54" s="23">
        <v>12795.894613342933</v>
      </c>
      <c r="Q54" s="23">
        <v>15195.133260329741</v>
      </c>
      <c r="R54" s="23">
        <v>14537.337803250155</v>
      </c>
      <c r="S54" s="23">
        <v>13587.269587192837</v>
      </c>
      <c r="T54" s="23">
        <v>13237.719530056447</v>
      </c>
      <c r="U54" s="23">
        <v>12169.310028616719</v>
      </c>
      <c r="V54" s="23">
        <v>12024.913034984547</v>
      </c>
      <c r="W54" s="23">
        <v>9715.1474376991519</v>
      </c>
    </row>
    <row r="55" spans="1:23">
      <c r="A55" s="27" t="s">
        <v>121</v>
      </c>
      <c r="B55" s="27" t="s">
        <v>64</v>
      </c>
      <c r="C55" s="23">
        <v>23.006512351301122</v>
      </c>
      <c r="D55" s="23">
        <v>21.610761541521562</v>
      </c>
      <c r="E55" s="23">
        <v>21.235825001519082</v>
      </c>
      <c r="F55" s="23">
        <v>19.180873811820387</v>
      </c>
      <c r="G55" s="23">
        <v>17.1215207432478</v>
      </c>
      <c r="H55" s="23">
        <v>17.104951324049317</v>
      </c>
      <c r="I55" s="23">
        <v>16.474525675238365</v>
      </c>
      <c r="J55" s="23">
        <v>14.782756301450801</v>
      </c>
      <c r="K55" s="23">
        <v>14.500240797599831</v>
      </c>
      <c r="L55" s="23">
        <v>13.952898453722907</v>
      </c>
      <c r="M55" s="23">
        <v>13.123668610644962</v>
      </c>
      <c r="N55" s="23">
        <v>12.864425500222225</v>
      </c>
      <c r="O55" s="23">
        <v>11.622933327893669</v>
      </c>
      <c r="P55" s="23">
        <v>10.387048593883421</v>
      </c>
      <c r="Q55" s="23">
        <v>10.39139009321857</v>
      </c>
      <c r="R55" s="23">
        <v>9.9774399818798187</v>
      </c>
      <c r="S55" s="23">
        <v>8.8199223218477378</v>
      </c>
      <c r="T55" s="23">
        <v>8.914857031454785</v>
      </c>
      <c r="U55" s="23">
        <v>8.6241045397924001</v>
      </c>
      <c r="V55" s="23">
        <v>8.1318221268256039</v>
      </c>
      <c r="W55" s="23">
        <v>9.0964056954958501</v>
      </c>
    </row>
    <row r="56" spans="1:23">
      <c r="A56" s="27" t="s">
        <v>121</v>
      </c>
      <c r="B56" s="27" t="s">
        <v>32</v>
      </c>
      <c r="C56" s="23">
        <v>0.34461134900970603</v>
      </c>
      <c r="D56" s="23">
        <v>0.32702235471208296</v>
      </c>
      <c r="E56" s="23">
        <v>0.28491645514923497</v>
      </c>
      <c r="F56" s="23">
        <v>0.29309368753289616</v>
      </c>
      <c r="G56" s="23">
        <v>0.28253661916183387</v>
      </c>
      <c r="H56" s="23">
        <v>0.25545318099898601</v>
      </c>
      <c r="I56" s="23">
        <v>0.2265755929558905</v>
      </c>
      <c r="J56" s="23">
        <v>0.204906072031909</v>
      </c>
      <c r="K56" s="23">
        <v>0.2010172312942789</v>
      </c>
      <c r="L56" s="23">
        <v>0.18158835839356896</v>
      </c>
      <c r="M56" s="23">
        <v>0.17064809609259399</v>
      </c>
      <c r="N56" s="23">
        <v>0.162280886917928</v>
      </c>
      <c r="O56" s="23">
        <v>2.91401626939219E-2</v>
      </c>
      <c r="P56" s="23">
        <v>2.6368916228566998E-2</v>
      </c>
      <c r="Q56" s="23">
        <v>2.5749886056404998E-2</v>
      </c>
      <c r="R56" s="23">
        <v>2.3963640287875999E-2</v>
      </c>
      <c r="S56" s="23">
        <v>2.0763586453269998E-2</v>
      </c>
      <c r="T56" s="23">
        <v>2.0241273462781997E-2</v>
      </c>
      <c r="U56" s="23">
        <v>1.887463371077E-2</v>
      </c>
      <c r="V56" s="23">
        <v>1.7094919956076999E-2</v>
      </c>
      <c r="W56" s="23">
        <v>1.711156397935E-2</v>
      </c>
    </row>
    <row r="57" spans="1:23">
      <c r="A57" s="27" t="s">
        <v>121</v>
      </c>
      <c r="B57" s="27" t="s">
        <v>69</v>
      </c>
      <c r="C57" s="23">
        <v>0</v>
      </c>
      <c r="D57" s="23">
        <v>0</v>
      </c>
      <c r="E57" s="23">
        <v>9.111682999999999E-9</v>
      </c>
      <c r="F57" s="23">
        <v>1.153298E-8</v>
      </c>
      <c r="G57" s="23">
        <v>1.0672043999999999E-8</v>
      </c>
      <c r="H57" s="23">
        <v>1.1647316999999998E-8</v>
      </c>
      <c r="I57" s="23">
        <v>1.0751219E-8</v>
      </c>
      <c r="J57" s="23">
        <v>1.0194914999999901E-8</v>
      </c>
      <c r="K57" s="23">
        <v>1.4969217E-8</v>
      </c>
      <c r="L57" s="23">
        <v>0.10064289</v>
      </c>
      <c r="M57" s="23">
        <v>0.21071537999999898</v>
      </c>
      <c r="N57" s="23">
        <v>0.76740405</v>
      </c>
      <c r="O57" s="23">
        <v>0.74966204999999997</v>
      </c>
      <c r="P57" s="23">
        <v>0.70191846000000002</v>
      </c>
      <c r="Q57" s="23">
        <v>0.64848499999999998</v>
      </c>
      <c r="R57" s="23">
        <v>0.61696630000000008</v>
      </c>
      <c r="S57" s="23">
        <v>0.72267455999999897</v>
      </c>
      <c r="T57" s="23">
        <v>0.68506100000000003</v>
      </c>
      <c r="U57" s="23">
        <v>0.87803560000000003</v>
      </c>
      <c r="V57" s="23">
        <v>0.74122090000000007</v>
      </c>
      <c r="W57" s="23">
        <v>0.88283939999999994</v>
      </c>
    </row>
    <row r="58" spans="1:23">
      <c r="A58" s="27" t="s">
        <v>121</v>
      </c>
      <c r="B58" s="27" t="s">
        <v>52</v>
      </c>
      <c r="C58" s="23">
        <v>0.131289392</v>
      </c>
      <c r="D58" s="23">
        <v>0.37302536999999897</v>
      </c>
      <c r="E58" s="23">
        <v>0.81001244999999999</v>
      </c>
      <c r="F58" s="23">
        <v>1.5310929299999991</v>
      </c>
      <c r="G58" s="23">
        <v>2.3092041999999999</v>
      </c>
      <c r="H58" s="23">
        <v>2.9744146000000002</v>
      </c>
      <c r="I58" s="23">
        <v>3.33209256</v>
      </c>
      <c r="J58" s="23">
        <v>3.69187106</v>
      </c>
      <c r="K58" s="23">
        <v>4.3650938299999993</v>
      </c>
      <c r="L58" s="23">
        <v>4.4922365600000003</v>
      </c>
      <c r="M58" s="23">
        <v>4.6879126999999992</v>
      </c>
      <c r="N58" s="23">
        <v>4.8503851600000001</v>
      </c>
      <c r="O58" s="23">
        <v>5.0504186999999998</v>
      </c>
      <c r="P58" s="23">
        <v>5.2239971000000001</v>
      </c>
      <c r="Q58" s="23">
        <v>5.5664919499999996</v>
      </c>
      <c r="R58" s="23">
        <v>5.4451195999999999</v>
      </c>
      <c r="S58" s="23">
        <v>5.0983931999999905</v>
      </c>
      <c r="T58" s="23">
        <v>5.0651238000000003</v>
      </c>
      <c r="U58" s="23">
        <v>4.8452514400000002</v>
      </c>
      <c r="V58" s="23">
        <v>4.6027000999999998</v>
      </c>
      <c r="W58" s="23">
        <v>4.7106328299999998</v>
      </c>
    </row>
    <row r="59" spans="1:23">
      <c r="A59" s="29" t="s">
        <v>118</v>
      </c>
      <c r="B59" s="29"/>
      <c r="C59" s="28">
        <v>152963.64847703397</v>
      </c>
      <c r="D59" s="28">
        <v>144691.57967256769</v>
      </c>
      <c r="E59" s="28">
        <v>135262.43747408607</v>
      </c>
      <c r="F59" s="28">
        <v>126546.41017680107</v>
      </c>
      <c r="G59" s="28">
        <v>122039.42623538848</v>
      </c>
      <c r="H59" s="28">
        <v>114512.35133165757</v>
      </c>
      <c r="I59" s="28">
        <v>110857.91007817016</v>
      </c>
      <c r="J59" s="28">
        <v>105000.87452178609</v>
      </c>
      <c r="K59" s="28">
        <v>95840.517955818446</v>
      </c>
      <c r="L59" s="28">
        <v>85439.631487362931</v>
      </c>
      <c r="M59" s="28">
        <v>78875.596085923855</v>
      </c>
      <c r="N59" s="28">
        <v>67424.259580663726</v>
      </c>
      <c r="O59" s="28">
        <v>64564.792240968563</v>
      </c>
      <c r="P59" s="28">
        <v>61290.530129094412</v>
      </c>
      <c r="Q59" s="28">
        <v>59904.297588294583</v>
      </c>
      <c r="R59" s="28">
        <v>57311.620872227584</v>
      </c>
      <c r="S59" s="28">
        <v>53932.483250253892</v>
      </c>
      <c r="T59" s="28">
        <v>50698.262139791579</v>
      </c>
      <c r="U59" s="28">
        <v>45244.105376487481</v>
      </c>
      <c r="V59" s="28">
        <v>43761.719829182701</v>
      </c>
      <c r="W59" s="28">
        <v>39847.890755791545</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7162.239720756088</v>
      </c>
      <c r="D64" s="23">
        <v>6743.0137194517511</v>
      </c>
      <c r="E64" s="23">
        <v>3853.2525231642539</v>
      </c>
      <c r="F64" s="23">
        <v>2485.2795218749461</v>
      </c>
      <c r="G64" s="23">
        <v>2324.9438215485798</v>
      </c>
      <c r="H64" s="23">
        <v>2202.4385216261244</v>
      </c>
      <c r="I64" s="23">
        <v>2074.7792205277929</v>
      </c>
      <c r="J64" s="23">
        <v>1966.9985203094741</v>
      </c>
      <c r="K64" s="23">
        <v>1857.4084209464449</v>
      </c>
      <c r="L64" s="23">
        <v>2360.6725246203259</v>
      </c>
      <c r="M64" s="23">
        <v>1654.852022718936</v>
      </c>
      <c r="N64" s="23">
        <v>3504.2262371886941</v>
      </c>
      <c r="O64" s="23">
        <v>3288.4600356469082</v>
      </c>
      <c r="P64" s="23">
        <v>1930.196532515246</v>
      </c>
      <c r="Q64" s="23">
        <v>2450.200534180995</v>
      </c>
      <c r="R64" s="23">
        <v>1366.834135836313</v>
      </c>
      <c r="S64" s="23">
        <v>3.7864630000000005E-5</v>
      </c>
      <c r="T64" s="23">
        <v>3.5953595999999996E-5</v>
      </c>
      <c r="U64" s="23">
        <v>3.7941332999999999E-5</v>
      </c>
      <c r="V64" s="23">
        <v>3.5918396000000001E-5</v>
      </c>
      <c r="W64" s="23">
        <v>4.2320310000000003E-5</v>
      </c>
    </row>
    <row r="65" spans="1:23">
      <c r="A65" s="27" t="s">
        <v>122</v>
      </c>
      <c r="B65" s="27" t="s">
        <v>28</v>
      </c>
      <c r="C65" s="23">
        <v>1920.268</v>
      </c>
      <c r="D65" s="23">
        <v>1437.0959</v>
      </c>
      <c r="E65" s="23">
        <v>1299.5934</v>
      </c>
      <c r="F65" s="23">
        <v>3.0934182000000003E-6</v>
      </c>
      <c r="G65" s="23">
        <v>3.0469851999999999E-6</v>
      </c>
      <c r="H65" s="23">
        <v>3.0742364E-6</v>
      </c>
      <c r="I65" s="23">
        <v>2.5394800000000003E-6</v>
      </c>
      <c r="J65" s="23">
        <v>3.2387201000000001E-6</v>
      </c>
      <c r="K65" s="23">
        <v>2.9112165999999901E-6</v>
      </c>
      <c r="L65" s="23">
        <v>3.8944205999999895E-6</v>
      </c>
      <c r="M65" s="23">
        <v>2.9184971999999899E-6</v>
      </c>
      <c r="N65" s="23">
        <v>5.1874863000000006E-6</v>
      </c>
      <c r="O65" s="23">
        <v>3.3147436999999999E-6</v>
      </c>
      <c r="P65" s="23">
        <v>2.9255084000000002E-6</v>
      </c>
      <c r="Q65" s="23">
        <v>0</v>
      </c>
      <c r="R65" s="23">
        <v>0</v>
      </c>
      <c r="S65" s="23">
        <v>0</v>
      </c>
      <c r="T65" s="23">
        <v>0</v>
      </c>
      <c r="U65" s="23">
        <v>0</v>
      </c>
      <c r="V65" s="23">
        <v>0</v>
      </c>
      <c r="W65" s="23">
        <v>0</v>
      </c>
    </row>
    <row r="66" spans="1:23">
      <c r="A66" s="27" t="s">
        <v>122</v>
      </c>
      <c r="B66" s="27" t="s">
        <v>62</v>
      </c>
      <c r="C66" s="23">
        <v>327.05204048009847</v>
      </c>
      <c r="D66" s="23">
        <v>356.11156436965081</v>
      </c>
      <c r="E66" s="23">
        <v>739.22007190210263</v>
      </c>
      <c r="F66" s="23">
        <v>153.53538169913429</v>
      </c>
      <c r="G66" s="23">
        <v>125.1287375313663</v>
      </c>
      <c r="H66" s="23">
        <v>183.84156721911634</v>
      </c>
      <c r="I66" s="23">
        <v>112.88989445733698</v>
      </c>
      <c r="J66" s="23">
        <v>263.2452834991289</v>
      </c>
      <c r="K66" s="23">
        <v>159.1854116156525</v>
      </c>
      <c r="L66" s="23">
        <v>314.32668685942883</v>
      </c>
      <c r="M66" s="23">
        <v>155.67908540978198</v>
      </c>
      <c r="N66" s="23">
        <v>849.25273284017806</v>
      </c>
      <c r="O66" s="23">
        <v>468.51811790270864</v>
      </c>
      <c r="P66" s="23">
        <v>386.29039951375796</v>
      </c>
      <c r="Q66" s="23">
        <v>645.32323797729111</v>
      </c>
      <c r="R66" s="23">
        <v>448.17918694828393</v>
      </c>
      <c r="S66" s="23">
        <v>1124.6865345296192</v>
      </c>
      <c r="T66" s="23">
        <v>890.85763572559506</v>
      </c>
      <c r="U66" s="23">
        <v>1160.6356866063286</v>
      </c>
      <c r="V66" s="23">
        <v>1602.7247098530559</v>
      </c>
      <c r="W66" s="23">
        <v>1319.3289892074251</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14618.144348622271</v>
      </c>
      <c r="D68" s="23">
        <v>14554.379931699066</v>
      </c>
      <c r="E68" s="23">
        <v>12326.240283696898</v>
      </c>
      <c r="F68" s="23">
        <v>12696.077118727349</v>
      </c>
      <c r="G68" s="23">
        <v>11628.698385526823</v>
      </c>
      <c r="H68" s="23">
        <v>12203.829836486415</v>
      </c>
      <c r="I68" s="23">
        <v>11538.872923548362</v>
      </c>
      <c r="J68" s="23">
        <v>10049.722327218808</v>
      </c>
      <c r="K68" s="23">
        <v>9213.5229122010314</v>
      </c>
      <c r="L68" s="23">
        <v>8458.5928370389338</v>
      </c>
      <c r="M68" s="23">
        <v>8444.9130427092259</v>
      </c>
      <c r="N68" s="23">
        <v>9657.5203064157904</v>
      </c>
      <c r="O68" s="23">
        <v>8710.9233546181495</v>
      </c>
      <c r="P68" s="23">
        <v>7838.0062148829738</v>
      </c>
      <c r="Q68" s="23">
        <v>7590.9737579691473</v>
      </c>
      <c r="R68" s="23">
        <v>7552.0079133937288</v>
      </c>
      <c r="S68" s="23">
        <v>8613.588251205505</v>
      </c>
      <c r="T68" s="23">
        <v>8212.5248654397692</v>
      </c>
      <c r="U68" s="23">
        <v>8800.6724154417552</v>
      </c>
      <c r="V68" s="23">
        <v>8569.7162479747876</v>
      </c>
      <c r="W68" s="23">
        <v>7206.7836105618089</v>
      </c>
    </row>
    <row r="69" spans="1:23">
      <c r="A69" s="27" t="s">
        <v>122</v>
      </c>
      <c r="B69" s="27" t="s">
        <v>64</v>
      </c>
      <c r="C69" s="23">
        <v>7.6700380042866225</v>
      </c>
      <c r="D69" s="23">
        <v>7.2709842067950436</v>
      </c>
      <c r="E69" s="23">
        <v>6.9772571066118312</v>
      </c>
      <c r="F69" s="23">
        <v>6.2800950061040783</v>
      </c>
      <c r="G69" s="23">
        <v>5.7809309100434652</v>
      </c>
      <c r="H69" s="23">
        <v>5.592011213301574</v>
      </c>
      <c r="I69" s="23">
        <v>5.4477132152927688</v>
      </c>
      <c r="J69" s="23">
        <v>4.8536485135319429</v>
      </c>
      <c r="K69" s="23">
        <v>4.731990616187491</v>
      </c>
      <c r="L69" s="23">
        <v>4.5787137391204675</v>
      </c>
      <c r="M69" s="23">
        <v>4.3463858797588273</v>
      </c>
      <c r="N69" s="23">
        <v>4.4672962389299675</v>
      </c>
      <c r="O69" s="23">
        <v>4.0254275296082715</v>
      </c>
      <c r="P69" s="23">
        <v>3.7036674972103594</v>
      </c>
      <c r="Q69" s="23">
        <v>3.5922842893150655</v>
      </c>
      <c r="R69" s="23">
        <v>3.6479436751095968</v>
      </c>
      <c r="S69" s="23">
        <v>3.2608945361790789</v>
      </c>
      <c r="T69" s="23">
        <v>3.2032472719029328</v>
      </c>
      <c r="U69" s="23">
        <v>3.0686410248396565</v>
      </c>
      <c r="V69" s="23">
        <v>2.8845740489707445</v>
      </c>
      <c r="W69" s="23">
        <v>2.7674978427830257</v>
      </c>
    </row>
    <row r="70" spans="1:23">
      <c r="A70" s="27" t="s">
        <v>122</v>
      </c>
      <c r="B70" s="27" t="s">
        <v>32</v>
      </c>
      <c r="C70" s="23">
        <v>0.92252364620557592</v>
      </c>
      <c r="D70" s="23">
        <v>0.87597697490978643</v>
      </c>
      <c r="E70" s="23">
        <v>0.819745021095733</v>
      </c>
      <c r="F70" s="23">
        <v>0.77806662462028942</v>
      </c>
      <c r="G70" s="23">
        <v>0.72376882918973529</v>
      </c>
      <c r="H70" s="23">
        <v>0.64515984347700306</v>
      </c>
      <c r="I70" s="23">
        <v>0.57829204868164841</v>
      </c>
      <c r="J70" s="23">
        <v>0.52773674886547695</v>
      </c>
      <c r="K70" s="23">
        <v>0.50248206759115699</v>
      </c>
      <c r="L70" s="23">
        <v>0.54500229</v>
      </c>
      <c r="M70" s="23">
        <v>0.51577508999999999</v>
      </c>
      <c r="N70" s="23">
        <v>0.53400738999999897</v>
      </c>
      <c r="O70" s="23">
        <v>0.49911536499999998</v>
      </c>
      <c r="P70" s="23">
        <v>0.38692241399999999</v>
      </c>
      <c r="Q70" s="23">
        <v>0.36831518999999996</v>
      </c>
      <c r="R70" s="23">
        <v>0.35340347999999999</v>
      </c>
      <c r="S70" s="23">
        <v>0.33200544999999998</v>
      </c>
      <c r="T70" s="23">
        <v>0.31270856999999896</v>
      </c>
      <c r="U70" s="23">
        <v>0.36202637999999898</v>
      </c>
      <c r="V70" s="23">
        <v>0.33153458999999996</v>
      </c>
      <c r="W70" s="23">
        <v>0.53412201999999998</v>
      </c>
    </row>
    <row r="71" spans="1:23">
      <c r="A71" s="27" t="s">
        <v>122</v>
      </c>
      <c r="B71" s="27" t="s">
        <v>69</v>
      </c>
      <c r="C71" s="23">
        <v>0</v>
      </c>
      <c r="D71" s="23">
        <v>0</v>
      </c>
      <c r="E71" s="23">
        <v>6.8231599999999998E-9</v>
      </c>
      <c r="F71" s="23">
        <v>6.2984929999999995E-9</v>
      </c>
      <c r="G71" s="23">
        <v>6.0095939999999902E-9</v>
      </c>
      <c r="H71" s="23">
        <v>6.7066752999999901E-9</v>
      </c>
      <c r="I71" s="23">
        <v>6.3036805000000005E-9</v>
      </c>
      <c r="J71" s="23">
        <v>6.1262920000000002E-9</v>
      </c>
      <c r="K71" s="23">
        <v>6.1636523999999998E-9</v>
      </c>
      <c r="L71" s="23">
        <v>6.7911124000000005E-9</v>
      </c>
      <c r="M71" s="23">
        <v>6.8585295999999902E-9</v>
      </c>
      <c r="N71" s="23">
        <v>1.1769885E-8</v>
      </c>
      <c r="O71" s="23">
        <v>1.0718449E-8</v>
      </c>
      <c r="P71" s="23">
        <v>1.0296069999999999E-8</v>
      </c>
      <c r="Q71" s="23">
        <v>9.9253849999999998E-9</v>
      </c>
      <c r="R71" s="23">
        <v>1.2456192999999999E-8</v>
      </c>
      <c r="S71" s="23">
        <v>1.1845972999999999E-8</v>
      </c>
      <c r="T71" s="23">
        <v>1.1250827999999901E-8</v>
      </c>
      <c r="U71" s="23">
        <v>1.1747860999999999E-8</v>
      </c>
      <c r="V71" s="23">
        <v>1.1178595E-8</v>
      </c>
      <c r="W71" s="23">
        <v>1.3417650999999999E-8</v>
      </c>
    </row>
    <row r="72" spans="1:23">
      <c r="A72" s="27" t="s">
        <v>122</v>
      </c>
      <c r="B72" s="27" t="s">
        <v>52</v>
      </c>
      <c r="C72" s="23">
        <v>0.12826584399999999</v>
      </c>
      <c r="D72" s="23">
        <v>0.23525615</v>
      </c>
      <c r="E72" s="23">
        <v>0.37071082</v>
      </c>
      <c r="F72" s="23">
        <v>0.51493110600000003</v>
      </c>
      <c r="G72" s="23">
        <v>0.69453918000000003</v>
      </c>
      <c r="H72" s="23">
        <v>0.79924750000000011</v>
      </c>
      <c r="I72" s="23">
        <v>0.85392293999999991</v>
      </c>
      <c r="J72" s="23">
        <v>0.96518409999999899</v>
      </c>
      <c r="K72" s="23">
        <v>1.109057</v>
      </c>
      <c r="L72" s="23">
        <v>1.1645703000000001</v>
      </c>
      <c r="M72" s="23">
        <v>1.2381277599999998</v>
      </c>
      <c r="N72" s="23">
        <v>1.2649764200000002</v>
      </c>
      <c r="O72" s="23">
        <v>1.3289756799999988</v>
      </c>
      <c r="P72" s="23">
        <v>1.3635961399999992</v>
      </c>
      <c r="Q72" s="23">
        <v>1.40155315</v>
      </c>
      <c r="R72" s="23">
        <v>1.35583539</v>
      </c>
      <c r="S72" s="23">
        <v>1.3163689599999999</v>
      </c>
      <c r="T72" s="23">
        <v>1.2668469400000002</v>
      </c>
      <c r="U72" s="23">
        <v>1.2270734700000001</v>
      </c>
      <c r="V72" s="23">
        <v>1.1946644099999999</v>
      </c>
      <c r="W72" s="23">
        <v>1.1666365299999979</v>
      </c>
    </row>
    <row r="73" spans="1:23">
      <c r="A73" s="29" t="s">
        <v>118</v>
      </c>
      <c r="B73" s="29"/>
      <c r="C73" s="28">
        <v>24035.374147862745</v>
      </c>
      <c r="D73" s="28">
        <v>23097.872099727265</v>
      </c>
      <c r="E73" s="28">
        <v>18225.283535869869</v>
      </c>
      <c r="F73" s="28">
        <v>15341.172120400954</v>
      </c>
      <c r="G73" s="28">
        <v>14084.551878563796</v>
      </c>
      <c r="H73" s="28">
        <v>14595.701939619192</v>
      </c>
      <c r="I73" s="28">
        <v>13731.989754288266</v>
      </c>
      <c r="J73" s="28">
        <v>12284.819782779663</v>
      </c>
      <c r="K73" s="28">
        <v>11234.848738290533</v>
      </c>
      <c r="L73" s="28">
        <v>11138.170766152229</v>
      </c>
      <c r="M73" s="28">
        <v>10259.7905396362</v>
      </c>
      <c r="N73" s="28">
        <v>14015.466577871081</v>
      </c>
      <c r="O73" s="28">
        <v>12471.926939012117</v>
      </c>
      <c r="P73" s="28">
        <v>10158.196817334696</v>
      </c>
      <c r="Q73" s="28">
        <v>10690.089814416748</v>
      </c>
      <c r="R73" s="28">
        <v>9370.6691798534339</v>
      </c>
      <c r="S73" s="28">
        <v>9741.5357181359323</v>
      </c>
      <c r="T73" s="28">
        <v>9106.5857843908634</v>
      </c>
      <c r="U73" s="28">
        <v>9964.3767810142563</v>
      </c>
      <c r="V73" s="28">
        <v>10175.325567795209</v>
      </c>
      <c r="W73" s="28">
        <v>8528.8801399323256</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3.0342756E-5</v>
      </c>
      <c r="D78" s="23">
        <v>2.7342480999999989E-5</v>
      </c>
      <c r="E78" s="23">
        <v>2.8037548999999998E-5</v>
      </c>
      <c r="F78" s="23">
        <v>2.7036485999999999E-5</v>
      </c>
      <c r="G78" s="23">
        <v>2.4870523999999997E-5</v>
      </c>
      <c r="H78" s="23">
        <v>2.39458317E-5</v>
      </c>
      <c r="I78" s="23">
        <v>2.4371544399999989E-5</v>
      </c>
      <c r="J78" s="23">
        <v>2.3605043700000001E-5</v>
      </c>
      <c r="K78" s="23">
        <v>2.3684261000000003E-5</v>
      </c>
      <c r="L78" s="23">
        <v>2.2905670000000005E-5</v>
      </c>
      <c r="M78" s="23">
        <v>2.44293355E-5</v>
      </c>
      <c r="N78" s="23">
        <v>3.0594578E-5</v>
      </c>
      <c r="O78" s="23">
        <v>2.9793539000000002E-5</v>
      </c>
      <c r="P78" s="23">
        <v>3.2494265999999999E-5</v>
      </c>
      <c r="Q78" s="23">
        <v>3.7096161000000006E-5</v>
      </c>
      <c r="R78" s="23">
        <v>3.3515313500000008E-5</v>
      </c>
      <c r="S78" s="23">
        <v>3.7378790999999997E-5</v>
      </c>
      <c r="T78" s="23">
        <v>3.4720461999999902E-5</v>
      </c>
      <c r="U78" s="23">
        <v>3.7573152999999999E-5</v>
      </c>
      <c r="V78" s="23">
        <v>3.6221769499999999E-5</v>
      </c>
      <c r="W78" s="23">
        <v>3.5113521499999997E-5</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2.1730996700000003E-5</v>
      </c>
      <c r="D80" s="23">
        <v>1.9342214499999999E-5</v>
      </c>
      <c r="E80" s="23">
        <v>1.975240369999999E-5</v>
      </c>
      <c r="F80" s="23">
        <v>2.0043220499999981E-5</v>
      </c>
      <c r="G80" s="23">
        <v>1.8052590999999989E-5</v>
      </c>
      <c r="H80" s="23">
        <v>1.7693552699999999E-5</v>
      </c>
      <c r="I80" s="23">
        <v>1.77734555E-5</v>
      </c>
      <c r="J80" s="23">
        <v>1.6972413100000001E-5</v>
      </c>
      <c r="K80" s="23">
        <v>1.6695965600000001E-5</v>
      </c>
      <c r="L80" s="23">
        <v>1.6484816600000002E-5</v>
      </c>
      <c r="M80" s="23">
        <v>1.7028554799999999E-5</v>
      </c>
      <c r="N80" s="23">
        <v>1.686984071748</v>
      </c>
      <c r="O80" s="23">
        <v>1.945644859999999E-5</v>
      </c>
      <c r="P80" s="23">
        <v>1.4526357475320999</v>
      </c>
      <c r="Q80" s="23">
        <v>3.2122144022702996</v>
      </c>
      <c r="R80" s="23">
        <v>2.4326332297094999</v>
      </c>
      <c r="S80" s="23">
        <v>5.6041932696191994</v>
      </c>
      <c r="T80" s="23">
        <v>2.5851312E-5</v>
      </c>
      <c r="U80" s="23">
        <v>0.5533380801779999</v>
      </c>
      <c r="V80" s="23">
        <v>1.4558633000000002E-5</v>
      </c>
      <c r="W80" s="23">
        <v>1.0314872115585001</v>
      </c>
    </row>
    <row r="81" spans="1:23">
      <c r="A81" s="27" t="s">
        <v>123</v>
      </c>
      <c r="B81" s="27" t="s">
        <v>61</v>
      </c>
      <c r="C81" s="23">
        <v>48000.34345</v>
      </c>
      <c r="D81" s="23">
        <v>49820.522500000006</v>
      </c>
      <c r="E81" s="23">
        <v>46131.679039999988</v>
      </c>
      <c r="F81" s="23">
        <v>47573.894900000007</v>
      </c>
      <c r="G81" s="23">
        <v>44480.290000000008</v>
      </c>
      <c r="H81" s="23">
        <v>36846.626940000002</v>
      </c>
      <c r="I81" s="23">
        <v>35325.665099999998</v>
      </c>
      <c r="J81" s="23">
        <v>34424.179100000001</v>
      </c>
      <c r="K81" s="23">
        <v>29740.006350000003</v>
      </c>
      <c r="L81" s="23">
        <v>30571.958200000001</v>
      </c>
      <c r="M81" s="23">
        <v>34306.548560000003</v>
      </c>
      <c r="N81" s="23">
        <v>33693.840749999996</v>
      </c>
      <c r="O81" s="23">
        <v>32203.28775</v>
      </c>
      <c r="P81" s="23">
        <v>29791.364249999995</v>
      </c>
      <c r="Q81" s="23">
        <v>29762.030890000002</v>
      </c>
      <c r="R81" s="23">
        <v>23901.650560000002</v>
      </c>
      <c r="S81" s="23">
        <v>25868.736059999999</v>
      </c>
      <c r="T81" s="23">
        <v>22966.381140000001</v>
      </c>
      <c r="U81" s="23">
        <v>19553.944670000001</v>
      </c>
      <c r="V81" s="23">
        <v>19447.838070000005</v>
      </c>
      <c r="W81" s="23">
        <v>17354.233920000002</v>
      </c>
    </row>
    <row r="82" spans="1:23">
      <c r="A82" s="27" t="s">
        <v>123</v>
      </c>
      <c r="B82" s="27" t="s">
        <v>65</v>
      </c>
      <c r="C82" s="23">
        <v>4185.8571011619224</v>
      </c>
      <c r="D82" s="23">
        <v>4497.7011397126207</v>
      </c>
      <c r="E82" s="23">
        <v>5212.4392285981085</v>
      </c>
      <c r="F82" s="23">
        <v>5985.5561567333825</v>
      </c>
      <c r="G82" s="23">
        <v>7229.542936950812</v>
      </c>
      <c r="H82" s="23">
        <v>7971.4777734525969</v>
      </c>
      <c r="I82" s="23">
        <v>8743.9342816837834</v>
      </c>
      <c r="J82" s="23">
        <v>8742.0838234994699</v>
      </c>
      <c r="K82" s="23">
        <v>8954.8566738475838</v>
      </c>
      <c r="L82" s="23">
        <v>9140.4161684546289</v>
      </c>
      <c r="M82" s="23">
        <v>10151.892156119997</v>
      </c>
      <c r="N82" s="23">
        <v>9572.7329078228395</v>
      </c>
      <c r="O82" s="23">
        <v>9605.297398284576</v>
      </c>
      <c r="P82" s="23">
        <v>10166.11268757393</v>
      </c>
      <c r="Q82" s="23">
        <v>10287.852978571451</v>
      </c>
      <c r="R82" s="23">
        <v>10454.616573739029</v>
      </c>
      <c r="S82" s="23">
        <v>10354.501711410367</v>
      </c>
      <c r="T82" s="23">
        <v>10060.889679822303</v>
      </c>
      <c r="U82" s="23">
        <v>9836.0130227288719</v>
      </c>
      <c r="V82" s="23">
        <v>10129.62335338408</v>
      </c>
      <c r="W82" s="23">
        <v>9002.5842828489622</v>
      </c>
    </row>
    <row r="83" spans="1:23">
      <c r="A83" s="27" t="s">
        <v>123</v>
      </c>
      <c r="B83" s="27" t="s">
        <v>64</v>
      </c>
      <c r="C83" s="23">
        <v>4.5931320000000003E-10</v>
      </c>
      <c r="D83" s="23">
        <v>7.6361715000000002E-10</v>
      </c>
      <c r="E83" s="23">
        <v>1.0939126E-9</v>
      </c>
      <c r="F83" s="23">
        <v>1.0301123E-9</v>
      </c>
      <c r="G83" s="23">
        <v>2.6061074999999998E-9</v>
      </c>
      <c r="H83" s="23">
        <v>3.5579999999999999E-9</v>
      </c>
      <c r="I83" s="23">
        <v>3.3335265999999999E-9</v>
      </c>
      <c r="J83" s="23">
        <v>3.1147622E-9</v>
      </c>
      <c r="K83" s="23">
        <v>3.1869049999999998E-9</v>
      </c>
      <c r="L83" s="23">
        <v>2.9199365999999999E-9</v>
      </c>
      <c r="M83" s="23">
        <v>2.6983075E-9</v>
      </c>
      <c r="N83" s="23">
        <v>2.5466853999999899E-9</v>
      </c>
      <c r="O83" s="23">
        <v>2.4828632E-9</v>
      </c>
      <c r="P83" s="23">
        <v>5.1915612999999903E-9</v>
      </c>
      <c r="Q83" s="23">
        <v>7.7784780000000004E-9</v>
      </c>
      <c r="R83" s="23">
        <v>7.6062114999999901E-9</v>
      </c>
      <c r="S83" s="23">
        <v>7.2168955E-9</v>
      </c>
      <c r="T83" s="23">
        <v>7.2766114999999998E-9</v>
      </c>
      <c r="U83" s="23">
        <v>9.6195470000000006E-9</v>
      </c>
      <c r="V83" s="23">
        <v>9.8100699999999989E-3</v>
      </c>
      <c r="W83" s="23">
        <v>9.3757920000000008E-3</v>
      </c>
    </row>
    <row r="84" spans="1:23">
      <c r="A84" s="27" t="s">
        <v>123</v>
      </c>
      <c r="B84" s="27" t="s">
        <v>32</v>
      </c>
      <c r="C84" s="23">
        <v>8.1225840000000007E-9</v>
      </c>
      <c r="D84" s="23">
        <v>8.0374410000000011E-9</v>
      </c>
      <c r="E84" s="23">
        <v>7.4806743999999997E-9</v>
      </c>
      <c r="F84" s="23">
        <v>7.1280597000000002E-9</v>
      </c>
      <c r="G84" s="23">
        <v>6.9587149999999899E-9</v>
      </c>
      <c r="H84" s="23">
        <v>8.8101409999999994E-9</v>
      </c>
      <c r="I84" s="23">
        <v>1.0613508E-8</v>
      </c>
      <c r="J84" s="23">
        <v>1.1064034999999901E-8</v>
      </c>
      <c r="K84" s="23">
        <v>1.03291194999999E-8</v>
      </c>
      <c r="L84" s="23">
        <v>1.8833802000000002E-8</v>
      </c>
      <c r="M84" s="23">
        <v>1.8131454000000001E-8</v>
      </c>
      <c r="N84" s="23">
        <v>1.6054030999999999E-8</v>
      </c>
      <c r="O84" s="23">
        <v>1.5125272000000002E-8</v>
      </c>
      <c r="P84" s="23">
        <v>1.5998302999999999E-8</v>
      </c>
      <c r="Q84" s="23">
        <v>1.6889586000000001E-8</v>
      </c>
      <c r="R84" s="23">
        <v>1.6430163999999998E-8</v>
      </c>
      <c r="S84" s="23">
        <v>1.6853415000000002E-8</v>
      </c>
      <c r="T84" s="23">
        <v>1.56380169999999E-8</v>
      </c>
      <c r="U84" s="23">
        <v>2.1261909E-8</v>
      </c>
      <c r="V84" s="23">
        <v>2.2682429999999999E-8</v>
      </c>
      <c r="W84" s="23">
        <v>2.3069207999999901E-8</v>
      </c>
    </row>
    <row r="85" spans="1:23">
      <c r="A85" s="27" t="s">
        <v>123</v>
      </c>
      <c r="B85" s="27" t="s">
        <v>69</v>
      </c>
      <c r="C85" s="23">
        <v>0</v>
      </c>
      <c r="D85" s="23">
        <v>0</v>
      </c>
      <c r="E85" s="23">
        <v>1.9518842E-8</v>
      </c>
      <c r="F85" s="23">
        <v>1.9547916E-8</v>
      </c>
      <c r="G85" s="23">
        <v>2.1108241E-8</v>
      </c>
      <c r="H85" s="23">
        <v>2.0949019999999898E-8</v>
      </c>
      <c r="I85" s="23">
        <v>2.0020170999999998E-8</v>
      </c>
      <c r="J85" s="23">
        <v>2.0155049E-8</v>
      </c>
      <c r="K85" s="23">
        <v>1.9699643999999997E-8</v>
      </c>
      <c r="L85" s="23">
        <v>2.0014976E-8</v>
      </c>
      <c r="M85" s="23">
        <v>2.1958222999999999E-8</v>
      </c>
      <c r="N85" s="23">
        <v>3.6821330999999999E-8</v>
      </c>
      <c r="O85" s="23">
        <v>3.5221467999999992E-8</v>
      </c>
      <c r="P85" s="23">
        <v>6.1505695E-8</v>
      </c>
      <c r="Q85" s="23">
        <v>0.1767747092692</v>
      </c>
      <c r="R85" s="23">
        <v>0.16791737786829997</v>
      </c>
      <c r="S85" s="23">
        <v>0.32451888246980004</v>
      </c>
      <c r="T85" s="23">
        <v>0.30752926281504001</v>
      </c>
      <c r="U85" s="23">
        <v>0.51554511999999997</v>
      </c>
      <c r="V85" s="23">
        <v>0.54764957000000003</v>
      </c>
      <c r="W85" s="23">
        <v>0.59444571000000002</v>
      </c>
    </row>
    <row r="86" spans="1:23">
      <c r="A86" s="27" t="s">
        <v>123</v>
      </c>
      <c r="B86" s="27" t="s">
        <v>52</v>
      </c>
      <c r="C86" s="23">
        <v>2.6808241699999898E-3</v>
      </c>
      <c r="D86" s="23">
        <v>8.8699098300000015E-3</v>
      </c>
      <c r="E86" s="23">
        <v>7.0193860799999995E-3</v>
      </c>
      <c r="F86" s="23">
        <v>1.2642747700000002E-2</v>
      </c>
      <c r="G86" s="23">
        <v>2.4299562199999999E-2</v>
      </c>
      <c r="H86" s="23">
        <v>3.4388926199999989E-2</v>
      </c>
      <c r="I86" s="23">
        <v>3.4379467299999897E-2</v>
      </c>
      <c r="J86" s="23">
        <v>3.8467033999999997E-2</v>
      </c>
      <c r="K86" s="23">
        <v>4.7605907299999993E-2</v>
      </c>
      <c r="L86" s="23">
        <v>4.9220545499999997E-2</v>
      </c>
      <c r="M86" s="23">
        <v>0.1026721607</v>
      </c>
      <c r="N86" s="23">
        <v>0.12898848899999898</v>
      </c>
      <c r="O86" s="23">
        <v>0.13271751699999898</v>
      </c>
      <c r="P86" s="23">
        <v>0.17022491000000003</v>
      </c>
      <c r="Q86" s="23">
        <v>0.16803861700000003</v>
      </c>
      <c r="R86" s="23">
        <v>0.16248923099999898</v>
      </c>
      <c r="S86" s="23">
        <v>0.13855301950000001</v>
      </c>
      <c r="T86" s="23">
        <v>0.1441865</v>
      </c>
      <c r="U86" s="23">
        <v>0.14113405800000001</v>
      </c>
      <c r="V86" s="23">
        <v>0.123114113999999</v>
      </c>
      <c r="W86" s="23">
        <v>0.13109926899999999</v>
      </c>
    </row>
    <row r="87" spans="1:23">
      <c r="A87" s="29" t="s">
        <v>118</v>
      </c>
      <c r="B87" s="29"/>
      <c r="C87" s="28">
        <v>52186.200603236131</v>
      </c>
      <c r="D87" s="28">
        <v>54318.223686398087</v>
      </c>
      <c r="E87" s="28">
        <v>51344.11831638914</v>
      </c>
      <c r="F87" s="28">
        <v>53559.451103814135</v>
      </c>
      <c r="G87" s="28">
        <v>51709.832979876541</v>
      </c>
      <c r="H87" s="28">
        <v>44818.104755095541</v>
      </c>
      <c r="I87" s="28">
        <v>44069.599423832115</v>
      </c>
      <c r="J87" s="28">
        <v>43166.262964080044</v>
      </c>
      <c r="K87" s="28">
        <v>38694.863064231002</v>
      </c>
      <c r="L87" s="28">
        <v>39712.374407848038</v>
      </c>
      <c r="M87" s="28">
        <v>44458.440757580589</v>
      </c>
      <c r="N87" s="28">
        <v>43268.260672491713</v>
      </c>
      <c r="O87" s="28">
        <v>41808.585197537046</v>
      </c>
      <c r="P87" s="28">
        <v>39958.929605820915</v>
      </c>
      <c r="Q87" s="28">
        <v>40053.096120077666</v>
      </c>
      <c r="R87" s="28">
        <v>34358.69980049166</v>
      </c>
      <c r="S87" s="28">
        <v>36228.842002065991</v>
      </c>
      <c r="T87" s="28">
        <v>33027.270880401353</v>
      </c>
      <c r="U87" s="28">
        <v>29390.511068391821</v>
      </c>
      <c r="V87" s="28">
        <v>29577.471284234492</v>
      </c>
      <c r="W87" s="28">
        <v>26357.859100966045</v>
      </c>
    </row>
    <row r="90" spans="1:23" collapsed="1">
      <c r="A90" s="16" t="s">
        <v>124</v>
      </c>
      <c r="B90" s="7"/>
      <c r="C90" s="7"/>
      <c r="D90" s="7"/>
      <c r="E90" s="7"/>
      <c r="F90" s="7"/>
      <c r="G90" s="7"/>
      <c r="H90" s="7"/>
      <c r="I90" s="7"/>
      <c r="J90" s="7"/>
      <c r="K90" s="7"/>
      <c r="L90" s="7"/>
      <c r="M90" s="7"/>
      <c r="N90" s="7"/>
      <c r="O90" s="7"/>
      <c r="P90" s="7"/>
      <c r="Q90" s="7"/>
      <c r="R90" s="7"/>
      <c r="S90" s="7"/>
      <c r="T90" s="7"/>
      <c r="U90" s="7"/>
      <c r="V90" s="7"/>
      <c r="W90" s="7"/>
    </row>
    <row r="91" spans="1:23">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c r="A92" s="27" t="s">
        <v>36</v>
      </c>
      <c r="B92" s="27" t="s">
        <v>66</v>
      </c>
      <c r="C92" s="23">
        <v>1.8473674740000001</v>
      </c>
      <c r="D92" s="23">
        <v>1.7622521950000001</v>
      </c>
      <c r="E92" s="23">
        <v>1.6273386730000001</v>
      </c>
      <c r="F92" s="23">
        <v>1.5976958169999969</v>
      </c>
      <c r="G92" s="23">
        <v>1.5106195519999979</v>
      </c>
      <c r="H92" s="23">
        <v>1.3594669189999999</v>
      </c>
      <c r="I92" s="23">
        <v>1.2213774239999999</v>
      </c>
      <c r="J92" s="23">
        <v>1.1140988829999998</v>
      </c>
      <c r="K92" s="23">
        <v>1.077095715</v>
      </c>
      <c r="L92" s="23">
        <v>0.96029776</v>
      </c>
      <c r="M92" s="23">
        <v>0.90925057899999895</v>
      </c>
      <c r="N92" s="23">
        <v>0.85849816800000001</v>
      </c>
      <c r="O92" s="23">
        <v>0.65144107699999998</v>
      </c>
      <c r="P92" s="23">
        <v>0.51298564999999885</v>
      </c>
      <c r="Q92" s="23">
        <v>0.48623813000000005</v>
      </c>
      <c r="R92" s="23">
        <v>0.46333334399999992</v>
      </c>
      <c r="S92" s="23">
        <v>0.42581066699999903</v>
      </c>
      <c r="T92" s="23">
        <v>0.40490731600000002</v>
      </c>
      <c r="U92" s="23">
        <v>0.375038709999998</v>
      </c>
      <c r="V92" s="23">
        <v>0.34519983300000001</v>
      </c>
      <c r="W92" s="23">
        <v>0.32175744499999892</v>
      </c>
    </row>
    <row r="93" spans="1:23">
      <c r="A93" s="27" t="s">
        <v>36</v>
      </c>
      <c r="B93" s="27" t="s">
        <v>68</v>
      </c>
      <c r="C93" s="23">
        <v>693.96330499999999</v>
      </c>
      <c r="D93" s="23">
        <v>1139.3712259999998</v>
      </c>
      <c r="E93" s="23">
        <v>577.50443199999995</v>
      </c>
      <c r="F93" s="23">
        <v>5513.0027</v>
      </c>
      <c r="G93" s="23">
        <v>2951.6925289999999</v>
      </c>
      <c r="H93" s="23">
        <v>2521.1153730000001</v>
      </c>
      <c r="I93" s="23">
        <v>3744.177189</v>
      </c>
      <c r="J93" s="23">
        <v>4183.9036120000001</v>
      </c>
      <c r="K93" s="23">
        <v>6533.7049299999999</v>
      </c>
      <c r="L93" s="23">
        <v>11722.750184</v>
      </c>
      <c r="M93" s="23">
        <v>8648.9953089999999</v>
      </c>
      <c r="N93" s="23">
        <v>10574.55816</v>
      </c>
      <c r="O93" s="23">
        <v>8833.4393660000005</v>
      </c>
      <c r="P93" s="23">
        <v>8312.6867120000006</v>
      </c>
      <c r="Q93" s="23">
        <v>7763.7610279999999</v>
      </c>
      <c r="R93" s="23">
        <v>6402.7501130000001</v>
      </c>
      <c r="S93" s="23">
        <v>5951.3536800000002</v>
      </c>
      <c r="T93" s="23">
        <v>5586.8135350000002</v>
      </c>
      <c r="U93" s="23">
        <v>6186.0447669999994</v>
      </c>
      <c r="V93" s="23">
        <v>6181.8593679999994</v>
      </c>
      <c r="W93" s="23">
        <v>5517.27657</v>
      </c>
    </row>
    <row r="94" spans="1:23">
      <c r="A94" s="27" t="s">
        <v>36</v>
      </c>
      <c r="B94" s="27" t="s">
        <v>72</v>
      </c>
      <c r="C94" s="23">
        <v>0.65806318033999889</v>
      </c>
      <c r="D94" s="23">
        <v>1.53774629128</v>
      </c>
      <c r="E94" s="23">
        <v>2.7344684452699992</v>
      </c>
      <c r="F94" s="23">
        <v>4.8547005989599992</v>
      </c>
      <c r="G94" s="23">
        <v>7.3759137191999988</v>
      </c>
      <c r="H94" s="23">
        <v>9.2835262883999992</v>
      </c>
      <c r="I94" s="23">
        <v>10.557281228300001</v>
      </c>
      <c r="J94" s="23">
        <v>12.215369119000002</v>
      </c>
      <c r="K94" s="23">
        <v>15.055846123099998</v>
      </c>
      <c r="L94" s="23">
        <v>14.735845515299999</v>
      </c>
      <c r="M94" s="23">
        <v>15.76372879699999</v>
      </c>
      <c r="N94" s="23">
        <v>16.610737621000002</v>
      </c>
      <c r="O94" s="23">
        <v>17.701978898999993</v>
      </c>
      <c r="P94" s="23">
        <v>18.466962027000001</v>
      </c>
      <c r="Q94" s="23">
        <v>19.463669351999989</v>
      </c>
      <c r="R94" s="23">
        <v>18.926597727000001</v>
      </c>
      <c r="S94" s="23">
        <v>18.075914188999999</v>
      </c>
      <c r="T94" s="23">
        <v>17.83598173899999</v>
      </c>
      <c r="U94" s="23">
        <v>17.323273073000003</v>
      </c>
      <c r="V94" s="23">
        <v>16.783232277500002</v>
      </c>
      <c r="W94" s="23">
        <v>16.719569529000001</v>
      </c>
    </row>
    <row r="95" spans="1:23">
      <c r="A95" s="7"/>
      <c r="B95" s="7"/>
      <c r="C95" s="7"/>
      <c r="D95" s="7"/>
      <c r="E95" s="7"/>
      <c r="F95" s="7"/>
      <c r="G95" s="7"/>
      <c r="H95" s="7"/>
      <c r="I95" s="7"/>
      <c r="J95" s="7"/>
      <c r="K95" s="7"/>
      <c r="L95" s="7"/>
      <c r="M95" s="7"/>
      <c r="N95" s="7"/>
      <c r="O95" s="7"/>
      <c r="P95" s="7"/>
      <c r="Q95" s="7"/>
      <c r="R95" s="7"/>
      <c r="S95" s="7"/>
      <c r="T95" s="7"/>
      <c r="U95" s="7"/>
      <c r="V95" s="7"/>
      <c r="W95" s="7"/>
    </row>
    <row r="96" spans="1:23">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3">
      <c r="A97" s="27" t="s">
        <v>119</v>
      </c>
      <c r="B97" s="27" t="s">
        <v>66</v>
      </c>
      <c r="C97" s="23">
        <v>0</v>
      </c>
      <c r="D97" s="23">
        <v>0</v>
      </c>
      <c r="E97" s="23">
        <v>0</v>
      </c>
      <c r="F97" s="23">
        <v>0</v>
      </c>
      <c r="G97" s="23">
        <v>0</v>
      </c>
      <c r="H97" s="23">
        <v>0</v>
      </c>
      <c r="I97" s="23">
        <v>0</v>
      </c>
      <c r="J97" s="23">
        <v>0</v>
      </c>
      <c r="K97" s="23">
        <v>0</v>
      </c>
      <c r="L97" s="23">
        <v>0</v>
      </c>
      <c r="M97" s="23">
        <v>0</v>
      </c>
      <c r="N97" s="23">
        <v>0</v>
      </c>
      <c r="O97" s="23">
        <v>0</v>
      </c>
      <c r="P97" s="23">
        <v>0</v>
      </c>
      <c r="Q97" s="23">
        <v>0</v>
      </c>
      <c r="R97" s="23">
        <v>0</v>
      </c>
      <c r="S97" s="23">
        <v>0</v>
      </c>
      <c r="T97" s="23">
        <v>0</v>
      </c>
      <c r="U97" s="23">
        <v>0</v>
      </c>
      <c r="V97" s="23">
        <v>0</v>
      </c>
      <c r="W97" s="23">
        <v>0</v>
      </c>
    </row>
    <row r="98" spans="1:23">
      <c r="A98" s="27" t="s">
        <v>119</v>
      </c>
      <c r="B98" s="27" t="s">
        <v>68</v>
      </c>
      <c r="C98" s="23">
        <v>308.21742499999999</v>
      </c>
      <c r="D98" s="23">
        <v>750.00900599999989</v>
      </c>
      <c r="E98" s="23">
        <v>381.09798199999994</v>
      </c>
      <c r="F98" s="23">
        <v>2914.6932000000002</v>
      </c>
      <c r="G98" s="23">
        <v>779.32052899999985</v>
      </c>
      <c r="H98" s="23">
        <v>230.14937300000003</v>
      </c>
      <c r="I98" s="23">
        <v>1805.9397889999998</v>
      </c>
      <c r="J98" s="23">
        <v>1896.3744120000001</v>
      </c>
      <c r="K98" s="23">
        <v>3008.5911299999998</v>
      </c>
      <c r="L98" s="23">
        <v>7832.2981840000002</v>
      </c>
      <c r="M98" s="23">
        <v>4908.5878090000006</v>
      </c>
      <c r="N98" s="23">
        <v>6865.9371600000004</v>
      </c>
      <c r="O98" s="23">
        <v>5525.1213660000003</v>
      </c>
      <c r="P98" s="23">
        <v>5337.4379120000003</v>
      </c>
      <c r="Q98" s="23">
        <v>5119.5592280000001</v>
      </c>
      <c r="R98" s="23">
        <v>4284.6429129999997</v>
      </c>
      <c r="S98" s="23">
        <v>4160.7788799999998</v>
      </c>
      <c r="T98" s="23">
        <v>3830.2253350000001</v>
      </c>
      <c r="U98" s="23">
        <v>4408.6988670000001</v>
      </c>
      <c r="V98" s="23">
        <v>4541.125368</v>
      </c>
      <c r="W98" s="23">
        <v>3937.3703700000001</v>
      </c>
    </row>
    <row r="99" spans="1:23">
      <c r="A99" s="27" t="s">
        <v>119</v>
      </c>
      <c r="B99" s="27" t="s">
        <v>72</v>
      </c>
      <c r="C99" s="23">
        <v>0.22977731599999998</v>
      </c>
      <c r="D99" s="23">
        <v>0.48280794999999999</v>
      </c>
      <c r="E99" s="23">
        <v>0.72376415000000005</v>
      </c>
      <c r="F99" s="23">
        <v>1.319662979999999</v>
      </c>
      <c r="G99" s="23">
        <v>2.0793161200000001</v>
      </c>
      <c r="H99" s="23">
        <v>2.6002486</v>
      </c>
      <c r="I99" s="23">
        <v>2.9436303599999993</v>
      </c>
      <c r="J99" s="23">
        <v>3.3863220599999999</v>
      </c>
      <c r="K99" s="23">
        <v>4.1262686000000004</v>
      </c>
      <c r="L99" s="23">
        <v>4.3122787000000002</v>
      </c>
      <c r="M99" s="23">
        <v>4.6157301999999998</v>
      </c>
      <c r="N99" s="23">
        <v>4.9447733499999993</v>
      </c>
      <c r="O99" s="23">
        <v>5.3446176999999908</v>
      </c>
      <c r="P99" s="23">
        <v>5.543323</v>
      </c>
      <c r="Q99" s="23">
        <v>5.9001187499999999</v>
      </c>
      <c r="R99" s="23">
        <v>5.7621716999999997</v>
      </c>
      <c r="S99" s="23">
        <v>5.5855894399999997</v>
      </c>
      <c r="T99" s="23">
        <v>5.5249166599999997</v>
      </c>
      <c r="U99" s="23">
        <v>5.4308550999999996</v>
      </c>
      <c r="V99" s="23">
        <v>5.2871764999999993</v>
      </c>
      <c r="W99" s="23">
        <v>5.2529634999999999</v>
      </c>
    </row>
    <row r="100" spans="1:23">
      <c r="A100" s="7"/>
      <c r="B100" s="7"/>
      <c r="C100" s="7"/>
      <c r="D100" s="7"/>
      <c r="E100" s="7"/>
      <c r="F100" s="7"/>
      <c r="G100" s="7"/>
      <c r="H100" s="7"/>
      <c r="I100" s="7"/>
      <c r="J100" s="7"/>
      <c r="K100" s="7"/>
      <c r="L100" s="7"/>
      <c r="M100" s="7"/>
      <c r="N100" s="7"/>
      <c r="O100" s="7"/>
      <c r="P100" s="7"/>
      <c r="Q100" s="7"/>
      <c r="R100" s="7"/>
      <c r="S100" s="7"/>
      <c r="T100" s="7"/>
      <c r="U100" s="7"/>
      <c r="V100" s="7"/>
      <c r="W100" s="7"/>
    </row>
    <row r="101" spans="1:23">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3">
      <c r="A102" s="27" t="s">
        <v>120</v>
      </c>
      <c r="B102" s="27" t="s">
        <v>66</v>
      </c>
      <c r="C102" s="23">
        <v>0.28678197999999999</v>
      </c>
      <c r="D102" s="23">
        <v>0.2735649</v>
      </c>
      <c r="E102" s="23">
        <v>0.26692984000000003</v>
      </c>
      <c r="F102" s="23">
        <v>0.27443242999999901</v>
      </c>
      <c r="G102" s="23">
        <v>0.26899331999999998</v>
      </c>
      <c r="H102" s="23">
        <v>0.24754705999999999</v>
      </c>
      <c r="I102" s="23">
        <v>0.22508507</v>
      </c>
      <c r="J102" s="23">
        <v>0.21213321999999998</v>
      </c>
      <c r="K102" s="23">
        <v>0.20628881999999998</v>
      </c>
      <c r="L102" s="23">
        <v>0.18505760000000002</v>
      </c>
      <c r="M102" s="23">
        <v>0.17472070000000001</v>
      </c>
      <c r="N102" s="23">
        <v>0.16496148999999999</v>
      </c>
      <c r="O102" s="23">
        <v>0.1545165</v>
      </c>
      <c r="P102" s="23">
        <v>0.14589133999999898</v>
      </c>
      <c r="Q102" s="23">
        <v>0.13673941000000001</v>
      </c>
      <c r="R102" s="23">
        <v>0.12852251999999997</v>
      </c>
      <c r="S102" s="23">
        <v>0.113634239999999</v>
      </c>
      <c r="T102" s="23">
        <v>0.10952814</v>
      </c>
      <c r="U102" s="23">
        <v>0.101532609999999</v>
      </c>
      <c r="V102" s="23">
        <v>9.6282820000000005E-2</v>
      </c>
      <c r="W102" s="23">
        <v>9.0439834999999996E-2</v>
      </c>
    </row>
    <row r="103" spans="1:23">
      <c r="A103" s="27" t="s">
        <v>120</v>
      </c>
      <c r="B103" s="27" t="s">
        <v>68</v>
      </c>
      <c r="C103" s="23">
        <v>385.74588</v>
      </c>
      <c r="D103" s="23">
        <v>389.36221999999998</v>
      </c>
      <c r="E103" s="23">
        <v>196.40645000000001</v>
      </c>
      <c r="F103" s="23">
        <v>2598.3094999999998</v>
      </c>
      <c r="G103" s="23">
        <v>2172.3719999999998</v>
      </c>
      <c r="H103" s="23">
        <v>2290.9659999999999</v>
      </c>
      <c r="I103" s="23">
        <v>1938.2374</v>
      </c>
      <c r="J103" s="23">
        <v>2287.5292000000004</v>
      </c>
      <c r="K103" s="23">
        <v>3525.1137999999996</v>
      </c>
      <c r="L103" s="23">
        <v>3890.4520000000002</v>
      </c>
      <c r="M103" s="23">
        <v>3740.4074999999998</v>
      </c>
      <c r="N103" s="23">
        <v>3708.6210000000001</v>
      </c>
      <c r="O103" s="23">
        <v>3308.3180000000002</v>
      </c>
      <c r="P103" s="23">
        <v>2975.2487999999998</v>
      </c>
      <c r="Q103" s="23">
        <v>2644.2017999999998</v>
      </c>
      <c r="R103" s="23">
        <v>2118.1072000000004</v>
      </c>
      <c r="S103" s="23">
        <v>1790.5748000000001</v>
      </c>
      <c r="T103" s="23">
        <v>1756.5881999999999</v>
      </c>
      <c r="U103" s="23">
        <v>1777.3458999999998</v>
      </c>
      <c r="V103" s="23">
        <v>1640.7339999999999</v>
      </c>
      <c r="W103" s="23">
        <v>1579.9061999999999</v>
      </c>
    </row>
    <row r="104" spans="1:23">
      <c r="A104" s="27" t="s">
        <v>120</v>
      </c>
      <c r="B104" s="27" t="s">
        <v>72</v>
      </c>
      <c r="C104" s="23">
        <v>0.11975899599999999</v>
      </c>
      <c r="D104" s="23">
        <v>0.32733504700000005</v>
      </c>
      <c r="E104" s="23">
        <v>0.61474128999999988</v>
      </c>
      <c r="F104" s="23">
        <v>1.10911647</v>
      </c>
      <c r="G104" s="23">
        <v>1.7379855000000002</v>
      </c>
      <c r="H104" s="23">
        <v>2.2030486000000002</v>
      </c>
      <c r="I104" s="23">
        <v>2.6365120599999998</v>
      </c>
      <c r="J104" s="23">
        <v>3.3163904999999998</v>
      </c>
      <c r="K104" s="23">
        <v>4.4173068999999998</v>
      </c>
      <c r="L104" s="23">
        <v>3.7260648600000001</v>
      </c>
      <c r="M104" s="23">
        <v>4.0413693999999998</v>
      </c>
      <c r="N104" s="23">
        <v>4.3325886000000002</v>
      </c>
      <c r="O104" s="23">
        <v>4.696088360000001</v>
      </c>
      <c r="P104" s="23">
        <v>4.9723616399999999</v>
      </c>
      <c r="Q104" s="23">
        <v>5.1682165400000004</v>
      </c>
      <c r="R104" s="23">
        <v>4.9712121000000007</v>
      </c>
      <c r="S104" s="23">
        <v>4.7806282400000004</v>
      </c>
      <c r="T104" s="23">
        <v>4.6721755000000007</v>
      </c>
      <c r="U104" s="23">
        <v>4.6015047600000001</v>
      </c>
      <c r="V104" s="23">
        <v>4.5105488999999999</v>
      </c>
      <c r="W104" s="23">
        <v>4.4173427499999995</v>
      </c>
    </row>
    <row r="105" spans="1:23">
      <c r="A105" s="7"/>
      <c r="B105" s="7"/>
      <c r="C105" s="7"/>
      <c r="D105" s="7"/>
      <c r="E105" s="7"/>
      <c r="F105" s="7"/>
      <c r="G105" s="7"/>
      <c r="H105" s="7"/>
      <c r="I105" s="7"/>
      <c r="J105" s="7"/>
      <c r="K105" s="7"/>
      <c r="L105" s="7"/>
      <c r="M105" s="7"/>
      <c r="N105" s="7"/>
      <c r="O105" s="7"/>
      <c r="P105" s="7"/>
      <c r="Q105" s="7"/>
      <c r="R105" s="7"/>
      <c r="S105" s="7"/>
      <c r="T105" s="7"/>
      <c r="U105" s="7"/>
      <c r="V105" s="7"/>
      <c r="W105" s="7"/>
    </row>
    <row r="106" spans="1:23">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3">
      <c r="A107" s="27" t="s">
        <v>121</v>
      </c>
      <c r="B107" s="27" t="s">
        <v>66</v>
      </c>
      <c r="C107" s="23">
        <v>0.42437655000000002</v>
      </c>
      <c r="D107" s="23">
        <v>0.40472077000000001</v>
      </c>
      <c r="E107" s="23">
        <v>0.35079356</v>
      </c>
      <c r="F107" s="23">
        <v>0.36264386999999898</v>
      </c>
      <c r="G107" s="23">
        <v>0.34804231999999902</v>
      </c>
      <c r="H107" s="23">
        <v>0.315388012</v>
      </c>
      <c r="I107" s="23">
        <v>0.28046586699999998</v>
      </c>
      <c r="J107" s="23">
        <v>0.25225410699999995</v>
      </c>
      <c r="K107" s="23">
        <v>0.24883173599999997</v>
      </c>
      <c r="L107" s="23">
        <v>0.22354482000000001</v>
      </c>
      <c r="M107" s="23">
        <v>0.211267489</v>
      </c>
      <c r="N107" s="23">
        <v>0.199777448</v>
      </c>
      <c r="O107" s="23">
        <v>3.5977576999999997E-2</v>
      </c>
      <c r="P107" s="23">
        <v>3.2556309999999894E-2</v>
      </c>
      <c r="Q107" s="23">
        <v>3.1791920000000001E-2</v>
      </c>
      <c r="R107" s="23">
        <v>2.9586554000000001E-2</v>
      </c>
      <c r="S107" s="23">
        <v>2.5635897000000001E-2</v>
      </c>
      <c r="T107" s="23">
        <v>2.5068676000000002E-2</v>
      </c>
      <c r="U107" s="23">
        <v>2.3226070000000001E-2</v>
      </c>
      <c r="V107" s="23">
        <v>2.1175612999999999E-2</v>
      </c>
      <c r="W107" s="23">
        <v>2.1057679999999898E-2</v>
      </c>
    </row>
    <row r="108" spans="1:23">
      <c r="A108" s="27" t="s">
        <v>121</v>
      </c>
      <c r="B108" s="27" t="s">
        <v>68</v>
      </c>
      <c r="C108" s="23">
        <v>0</v>
      </c>
      <c r="D108" s="23">
        <v>0</v>
      </c>
      <c r="E108" s="23">
        <v>0</v>
      </c>
      <c r="F108" s="23">
        <v>0</v>
      </c>
      <c r="G108" s="23">
        <v>0</v>
      </c>
      <c r="H108" s="23">
        <v>0</v>
      </c>
      <c r="I108" s="23">
        <v>0</v>
      </c>
      <c r="J108" s="23">
        <v>0</v>
      </c>
      <c r="K108" s="23">
        <v>0</v>
      </c>
      <c r="L108" s="23">
        <v>0</v>
      </c>
      <c r="M108" s="23">
        <v>0</v>
      </c>
      <c r="N108" s="23">
        <v>0</v>
      </c>
      <c r="O108" s="23">
        <v>0</v>
      </c>
      <c r="P108" s="23">
        <v>0</v>
      </c>
      <c r="Q108" s="23">
        <v>0</v>
      </c>
      <c r="R108" s="23">
        <v>0</v>
      </c>
      <c r="S108" s="23">
        <v>0</v>
      </c>
      <c r="T108" s="23">
        <v>0</v>
      </c>
      <c r="U108" s="23">
        <v>0</v>
      </c>
      <c r="V108" s="23">
        <v>0</v>
      </c>
      <c r="W108" s="23">
        <v>0</v>
      </c>
    </row>
    <row r="109" spans="1:23">
      <c r="A109" s="27" t="s">
        <v>121</v>
      </c>
      <c r="B109" s="27" t="s">
        <v>72</v>
      </c>
      <c r="C109" s="23">
        <v>0.154464979999999</v>
      </c>
      <c r="D109" s="23">
        <v>0.43982357999999999</v>
      </c>
      <c r="E109" s="23">
        <v>0.95204344999999901</v>
      </c>
      <c r="F109" s="23">
        <v>1.8048251</v>
      </c>
      <c r="G109" s="23">
        <v>2.7133481599999989</v>
      </c>
      <c r="H109" s="23">
        <v>3.4994410999999999</v>
      </c>
      <c r="I109" s="23">
        <v>3.9295103599999996</v>
      </c>
      <c r="J109" s="23">
        <v>4.3343487000000005</v>
      </c>
      <c r="K109" s="23">
        <v>5.14799907</v>
      </c>
      <c r="L109" s="23">
        <v>5.2728702699999994</v>
      </c>
      <c r="M109" s="23">
        <v>5.5291328299999902</v>
      </c>
      <c r="N109" s="23">
        <v>5.6929194000000001</v>
      </c>
      <c r="O109" s="23">
        <v>5.9419667</v>
      </c>
      <c r="P109" s="23">
        <v>6.1462033499999995</v>
      </c>
      <c r="Q109" s="23">
        <v>6.5491475699999988</v>
      </c>
      <c r="R109" s="23">
        <v>6.4063436000000005</v>
      </c>
      <c r="S109" s="23">
        <v>5.9984431999999996</v>
      </c>
      <c r="T109" s="23">
        <v>5.9757179999999908</v>
      </c>
      <c r="U109" s="23">
        <v>5.6842044300000003</v>
      </c>
      <c r="V109" s="23">
        <v>5.4308529999999999</v>
      </c>
      <c r="W109" s="23">
        <v>5.5266498999999998</v>
      </c>
    </row>
    <row r="110" spans="1:23">
      <c r="A110" s="7"/>
      <c r="B110" s="7"/>
      <c r="C110" s="7"/>
      <c r="D110" s="7"/>
      <c r="E110" s="7"/>
      <c r="F110" s="7"/>
      <c r="G110" s="7"/>
      <c r="H110" s="7"/>
      <c r="I110" s="7"/>
      <c r="J110" s="7"/>
      <c r="K110" s="7"/>
      <c r="L110" s="7"/>
      <c r="M110" s="7"/>
      <c r="N110" s="7"/>
      <c r="O110" s="7"/>
      <c r="P110" s="7"/>
      <c r="Q110" s="7"/>
      <c r="R110" s="7"/>
      <c r="S110" s="7"/>
      <c r="T110" s="7"/>
      <c r="U110" s="7"/>
      <c r="V110" s="7"/>
      <c r="W110" s="7"/>
    </row>
    <row r="111" spans="1:23">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3">
      <c r="A112" s="27" t="s">
        <v>122</v>
      </c>
      <c r="B112" s="27" t="s">
        <v>66</v>
      </c>
      <c r="C112" s="23">
        <v>1.1362089440000001</v>
      </c>
      <c r="D112" s="23">
        <v>1.0839665250000001</v>
      </c>
      <c r="E112" s="23">
        <v>1.0096152730000001</v>
      </c>
      <c r="F112" s="23">
        <v>0.96061951699999892</v>
      </c>
      <c r="G112" s="23">
        <v>0.89358391199999887</v>
      </c>
      <c r="H112" s="23">
        <v>0.79653184700000002</v>
      </c>
      <c r="I112" s="23">
        <v>0.71582648699999996</v>
      </c>
      <c r="J112" s="23">
        <v>0.64971155599999986</v>
      </c>
      <c r="K112" s="23">
        <v>0.621975159</v>
      </c>
      <c r="L112" s="23">
        <v>0.55169533999999998</v>
      </c>
      <c r="M112" s="23">
        <v>0.52326238999999897</v>
      </c>
      <c r="N112" s="23">
        <v>0.49375922999999999</v>
      </c>
      <c r="O112" s="23">
        <v>0.460947</v>
      </c>
      <c r="P112" s="23">
        <v>0.334538</v>
      </c>
      <c r="Q112" s="23">
        <v>0.31770680000000001</v>
      </c>
      <c r="R112" s="23">
        <v>0.30522426999999996</v>
      </c>
      <c r="S112" s="23">
        <v>0.28654053000000002</v>
      </c>
      <c r="T112" s="23">
        <v>0.27031050000000001</v>
      </c>
      <c r="U112" s="23">
        <v>0.25028002999999899</v>
      </c>
      <c r="V112" s="23">
        <v>0.22774140000000001</v>
      </c>
      <c r="W112" s="23">
        <v>0.21025992999999901</v>
      </c>
    </row>
    <row r="113" spans="1:23">
      <c r="A113" s="27" t="s">
        <v>122</v>
      </c>
      <c r="B113" s="27" t="s">
        <v>68</v>
      </c>
      <c r="C113" s="23">
        <v>0</v>
      </c>
      <c r="D113" s="23">
        <v>0</v>
      </c>
      <c r="E113" s="23">
        <v>0</v>
      </c>
      <c r="F113" s="23">
        <v>0</v>
      </c>
      <c r="G113" s="23">
        <v>0</v>
      </c>
      <c r="H113" s="23">
        <v>0</v>
      </c>
      <c r="I113" s="23">
        <v>0</v>
      </c>
      <c r="J113" s="23">
        <v>0</v>
      </c>
      <c r="K113" s="23">
        <v>0</v>
      </c>
      <c r="L113" s="23">
        <v>0</v>
      </c>
      <c r="M113" s="23">
        <v>0</v>
      </c>
      <c r="N113" s="23">
        <v>0</v>
      </c>
      <c r="O113" s="23">
        <v>0</v>
      </c>
      <c r="P113" s="23">
        <v>0</v>
      </c>
      <c r="Q113" s="23">
        <v>0</v>
      </c>
      <c r="R113" s="23">
        <v>0</v>
      </c>
      <c r="S113" s="23">
        <v>0</v>
      </c>
      <c r="T113" s="23">
        <v>0</v>
      </c>
      <c r="U113" s="23">
        <v>0</v>
      </c>
      <c r="V113" s="23">
        <v>0</v>
      </c>
      <c r="W113" s="23">
        <v>0</v>
      </c>
    </row>
    <row r="114" spans="1:23">
      <c r="A114" s="27" t="s">
        <v>122</v>
      </c>
      <c r="B114" s="27" t="s">
        <v>72</v>
      </c>
      <c r="C114" s="23">
        <v>0.1509075829999999</v>
      </c>
      <c r="D114" s="23">
        <v>0.27733825699999998</v>
      </c>
      <c r="E114" s="23">
        <v>0.43559366999999993</v>
      </c>
      <c r="F114" s="23">
        <v>0.60619822999999995</v>
      </c>
      <c r="G114" s="23">
        <v>0.81676662999999994</v>
      </c>
      <c r="H114" s="23">
        <v>0.94033059999999902</v>
      </c>
      <c r="I114" s="23">
        <v>1.0069764600000002</v>
      </c>
      <c r="J114" s="23">
        <v>1.13325052</v>
      </c>
      <c r="K114" s="23">
        <v>1.307945629999999</v>
      </c>
      <c r="L114" s="23">
        <v>1.3670338399999988</v>
      </c>
      <c r="M114" s="23">
        <v>1.45668983</v>
      </c>
      <c r="N114" s="23">
        <v>1.4882827999999999</v>
      </c>
      <c r="O114" s="23">
        <v>1.5635804400000002</v>
      </c>
      <c r="P114" s="23">
        <v>1.6043115999999999</v>
      </c>
      <c r="Q114" s="23">
        <v>1.6489689599999902</v>
      </c>
      <c r="R114" s="23">
        <v>1.5951833799999999</v>
      </c>
      <c r="S114" s="23">
        <v>1.54874928</v>
      </c>
      <c r="T114" s="23">
        <v>1.4931624300000002</v>
      </c>
      <c r="U114" s="23">
        <v>1.44102296</v>
      </c>
      <c r="V114" s="23">
        <v>1.4092977200000001</v>
      </c>
      <c r="W114" s="23">
        <v>1.3688697399999998</v>
      </c>
    </row>
    <row r="115" spans="1:23">
      <c r="A115" s="7"/>
      <c r="B115" s="7"/>
      <c r="C115" s="7"/>
      <c r="D115" s="7"/>
      <c r="E115" s="7"/>
      <c r="F115" s="7"/>
      <c r="G115" s="7"/>
      <c r="H115" s="7"/>
      <c r="I115" s="7"/>
      <c r="J115" s="7"/>
      <c r="K115" s="7"/>
      <c r="L115" s="7"/>
      <c r="M115" s="7"/>
      <c r="N115" s="7"/>
      <c r="O115" s="7"/>
      <c r="P115" s="7"/>
      <c r="Q115" s="7"/>
      <c r="R115" s="7"/>
      <c r="S115" s="7"/>
      <c r="T115" s="7"/>
      <c r="U115" s="7"/>
      <c r="V115" s="7"/>
      <c r="W115" s="7"/>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0</v>
      </c>
      <c r="D117" s="23">
        <v>0</v>
      </c>
      <c r="E117" s="23">
        <v>0</v>
      </c>
      <c r="F117" s="23">
        <v>0</v>
      </c>
      <c r="G117" s="23">
        <v>0</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row>
    <row r="118" spans="1:23">
      <c r="A118" s="27" t="s">
        <v>123</v>
      </c>
      <c r="B118" s="27" t="s">
        <v>68</v>
      </c>
      <c r="C118" s="23">
        <v>0</v>
      </c>
      <c r="D118" s="23">
        <v>0</v>
      </c>
      <c r="E118" s="23">
        <v>0</v>
      </c>
      <c r="F118" s="23">
        <v>0</v>
      </c>
      <c r="G118" s="23">
        <v>0</v>
      </c>
      <c r="H118" s="23">
        <v>0</v>
      </c>
      <c r="I118" s="23">
        <v>0</v>
      </c>
      <c r="J118" s="23">
        <v>0</v>
      </c>
      <c r="K118" s="23">
        <v>0</v>
      </c>
      <c r="L118" s="23">
        <v>0</v>
      </c>
      <c r="M118" s="23">
        <v>0</v>
      </c>
      <c r="N118" s="23">
        <v>0</v>
      </c>
      <c r="O118" s="23">
        <v>0</v>
      </c>
      <c r="P118" s="23">
        <v>0</v>
      </c>
      <c r="Q118" s="23">
        <v>0</v>
      </c>
      <c r="R118" s="23">
        <v>0</v>
      </c>
      <c r="S118" s="23">
        <v>0</v>
      </c>
      <c r="T118" s="23">
        <v>0</v>
      </c>
      <c r="U118" s="23">
        <v>0</v>
      </c>
      <c r="V118" s="23">
        <v>0</v>
      </c>
      <c r="W118" s="23">
        <v>0</v>
      </c>
    </row>
    <row r="119" spans="1:23">
      <c r="A119" s="27" t="s">
        <v>123</v>
      </c>
      <c r="B119" s="27" t="s">
        <v>72</v>
      </c>
      <c r="C119" s="23">
        <v>3.1543053399999904E-3</v>
      </c>
      <c r="D119" s="23">
        <v>1.044145728E-2</v>
      </c>
      <c r="E119" s="23">
        <v>8.3258852700000014E-3</v>
      </c>
      <c r="F119" s="23">
        <v>1.4897818959999998E-2</v>
      </c>
      <c r="G119" s="23">
        <v>2.8497309200000001E-2</v>
      </c>
      <c r="H119" s="23">
        <v>4.0457388400000002E-2</v>
      </c>
      <c r="I119" s="23">
        <v>4.0651988299999983E-2</v>
      </c>
      <c r="J119" s="23">
        <v>4.5057339000000009E-2</v>
      </c>
      <c r="K119" s="23">
        <v>5.6325923100000001E-2</v>
      </c>
      <c r="L119" s="23">
        <v>5.7597845299999992E-2</v>
      </c>
      <c r="M119" s="23">
        <v>0.12080653699999999</v>
      </c>
      <c r="N119" s="23">
        <v>0.15217347099999989</v>
      </c>
      <c r="O119" s="23">
        <v>0.15572569899999988</v>
      </c>
      <c r="P119" s="23">
        <v>0.20076243700000002</v>
      </c>
      <c r="Q119" s="23">
        <v>0.197217532</v>
      </c>
      <c r="R119" s="23">
        <v>0.19168694699999997</v>
      </c>
      <c r="S119" s="23">
        <v>0.16250402899999999</v>
      </c>
      <c r="T119" s="23">
        <v>0.17000914899999889</v>
      </c>
      <c r="U119" s="23">
        <v>0.1656858229999999</v>
      </c>
      <c r="V119" s="23">
        <v>0.1453561575</v>
      </c>
      <c r="W119" s="23">
        <v>0.15374363900000002</v>
      </c>
    </row>
    <row r="121" spans="1:23" collapsed="1"/>
    <row r="122" spans="1:23">
      <c r="A122" s="7" t="s">
        <v>93</v>
      </c>
    </row>
  </sheetData>
  <sheetProtection algorithmName="SHA-512" hashValue="2kiCwfj2ibGk9exOn5JxHgEyL0QHMd2g80C0YyP+PAjhphVeCVPk/JFURt6/4BXOQpr6Ct5u4niuiAo8oiH61Q==" saltValue="4kCzG/2Piy03eFpp2wrd+Q=="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B14891"/>
  </sheetPr>
  <dimension ref="A1:W90"/>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148</v>
      </c>
      <c r="B1" s="17"/>
      <c r="C1" s="17"/>
      <c r="D1" s="17"/>
      <c r="E1" s="17"/>
      <c r="F1" s="17"/>
      <c r="G1" s="17"/>
      <c r="H1" s="17"/>
      <c r="I1" s="17"/>
      <c r="J1" s="17"/>
      <c r="K1" s="17"/>
      <c r="L1" s="17"/>
      <c r="M1" s="17"/>
      <c r="N1" s="17"/>
      <c r="O1" s="17"/>
      <c r="P1" s="17"/>
      <c r="Q1" s="17"/>
      <c r="R1" s="17"/>
      <c r="S1" s="17"/>
      <c r="T1" s="17"/>
      <c r="U1" s="17"/>
      <c r="V1" s="17"/>
      <c r="W1" s="17"/>
    </row>
    <row r="2" spans="1:23">
      <c r="A2" s="26" t="s">
        <v>26</v>
      </c>
      <c r="B2" s="30" t="s">
        <v>132</v>
      </c>
      <c r="C2" s="30"/>
      <c r="D2" s="30"/>
      <c r="E2" s="30"/>
      <c r="F2" s="30"/>
      <c r="G2" s="30"/>
      <c r="H2" s="30"/>
      <c r="I2" s="30"/>
      <c r="J2" s="30"/>
      <c r="K2" s="30"/>
      <c r="L2" s="30"/>
      <c r="M2" s="30"/>
      <c r="N2" s="30"/>
      <c r="O2" s="30"/>
      <c r="P2" s="30"/>
      <c r="Q2" s="30"/>
      <c r="R2" s="30"/>
      <c r="S2" s="30"/>
      <c r="T2" s="30"/>
      <c r="U2" s="30"/>
      <c r="V2" s="30"/>
      <c r="W2" s="30"/>
    </row>
    <row r="3" spans="1:23">
      <c r="B3" s="30"/>
      <c r="C3" s="30"/>
      <c r="D3" s="30"/>
      <c r="E3" s="30"/>
      <c r="F3" s="30"/>
      <c r="G3" s="30"/>
      <c r="H3" s="30"/>
      <c r="I3" s="30"/>
      <c r="J3" s="30"/>
      <c r="K3" s="30"/>
      <c r="L3" s="30"/>
      <c r="M3" s="30"/>
      <c r="N3" s="30"/>
      <c r="O3" s="30"/>
      <c r="P3" s="30"/>
      <c r="Q3" s="30"/>
      <c r="R3" s="30"/>
      <c r="S3" s="30"/>
      <c r="T3" s="30"/>
      <c r="U3" s="30"/>
      <c r="V3" s="30"/>
      <c r="W3" s="30"/>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0</v>
      </c>
      <c r="D6" s="23">
        <v>0</v>
      </c>
      <c r="E6" s="23">
        <v>0</v>
      </c>
      <c r="F6" s="23">
        <v>-45831.733268252225</v>
      </c>
      <c r="G6" s="23">
        <v>924837.58346677222</v>
      </c>
      <c r="H6" s="23">
        <v>259490.78527839994</v>
      </c>
      <c r="I6" s="23">
        <v>8165.4996305670647</v>
      </c>
      <c r="J6" s="23">
        <v>-86893.854893774202</v>
      </c>
      <c r="K6" s="23">
        <v>-44094.208762380149</v>
      </c>
      <c r="L6" s="23">
        <v>-41637.590885259044</v>
      </c>
      <c r="M6" s="23">
        <v>284423.78718359652</v>
      </c>
      <c r="N6" s="23">
        <v>362854.15653986821</v>
      </c>
      <c r="O6" s="23">
        <v>234453.33794133167</v>
      </c>
      <c r="P6" s="23">
        <v>-13861.805753670433</v>
      </c>
      <c r="Q6" s="23">
        <v>-1.2032080101148652E-3</v>
      </c>
      <c r="R6" s="23">
        <v>-9.8995800613408064E-4</v>
      </c>
      <c r="S6" s="23">
        <v>-5.0634843040164705E-4</v>
      </c>
      <c r="T6" s="23">
        <v>-4.7813827217247501E-4</v>
      </c>
      <c r="U6" s="23">
        <v>-4.52701219538613E-4</v>
      </c>
      <c r="V6" s="23">
        <v>-4.2627845121800799E-4</v>
      </c>
      <c r="W6" s="23">
        <v>130369.23553897977</v>
      </c>
    </row>
    <row r="7" spans="1:23">
      <c r="A7" s="27" t="s">
        <v>36</v>
      </c>
      <c r="B7" s="27" t="s">
        <v>67</v>
      </c>
      <c r="C7" s="23">
        <v>0</v>
      </c>
      <c r="D7" s="23">
        <v>0</v>
      </c>
      <c r="E7" s="23">
        <v>0</v>
      </c>
      <c r="F7" s="23">
        <v>-24896.701163662048</v>
      </c>
      <c r="G7" s="23">
        <v>-23509.63281893704</v>
      </c>
      <c r="H7" s="23">
        <v>-22199.842125588028</v>
      </c>
      <c r="I7" s="23">
        <v>258266.79903351291</v>
      </c>
      <c r="J7" s="23">
        <v>485981.89122399653</v>
      </c>
      <c r="K7" s="23">
        <v>-4.9297256062944047E-3</v>
      </c>
      <c r="L7" s="23">
        <v>-2.0832349081357482E-3</v>
      </c>
      <c r="M7" s="23">
        <v>-1.9724063903386376E-3</v>
      </c>
      <c r="N7" s="23">
        <v>-1.8572831372157107E-3</v>
      </c>
      <c r="O7" s="23">
        <v>-1.7538084387049085E-3</v>
      </c>
      <c r="P7" s="23">
        <v>-1.6560986195586825E-3</v>
      </c>
      <c r="Q7" s="23">
        <v>-1.5679938385689133E-3</v>
      </c>
      <c r="R7" s="23">
        <v>-1.476474893762742E-3</v>
      </c>
      <c r="S7" s="23">
        <v>157356.36736802885</v>
      </c>
      <c r="T7" s="23">
        <v>285010.19077893079</v>
      </c>
      <c r="U7" s="23">
        <v>-1.2465000569015481E-3</v>
      </c>
      <c r="V7" s="23">
        <v>-1.1737457085728691E-3</v>
      </c>
      <c r="W7" s="23">
        <v>-1.1083528877964986E-3</v>
      </c>
    </row>
    <row r="8" spans="1:23">
      <c r="A8" s="27" t="s">
        <v>36</v>
      </c>
      <c r="B8" s="27" t="s">
        <v>18</v>
      </c>
      <c r="C8" s="23">
        <v>2.9587632135482658E-5</v>
      </c>
      <c r="D8" s="23">
        <v>2.7939218248810962E-5</v>
      </c>
      <c r="E8" s="23">
        <v>2.7635120093448189E-5</v>
      </c>
      <c r="F8" s="23">
        <v>-17165.915921771964</v>
      </c>
      <c r="G8" s="23">
        <v>-16209.552328588314</v>
      </c>
      <c r="H8" s="23">
        <v>-15306.470560070164</v>
      </c>
      <c r="I8" s="23">
        <v>-14492.163235316357</v>
      </c>
      <c r="J8" s="23">
        <v>-13646.30054464054</v>
      </c>
      <c r="K8" s="23">
        <v>-12886.025060165537</v>
      </c>
      <c r="L8" s="23">
        <v>-12168.106749380211</v>
      </c>
      <c r="M8" s="23">
        <v>-11520.761013110012</v>
      </c>
      <c r="N8" s="23">
        <v>-10848.329848097119</v>
      </c>
      <c r="O8" s="23">
        <v>-10243.937529580759</v>
      </c>
      <c r="P8" s="23">
        <v>-9673.2176828341399</v>
      </c>
      <c r="Q8" s="23">
        <v>-9158.6005392390362</v>
      </c>
      <c r="R8" s="23">
        <v>-8624.0413825815249</v>
      </c>
      <c r="S8" s="23">
        <v>-8143.5706909709297</v>
      </c>
      <c r="T8" s="23">
        <v>-7689.8684496891528</v>
      </c>
      <c r="U8" s="23">
        <v>-7280.7658911215858</v>
      </c>
      <c r="V8" s="23">
        <v>-6855.810132147175</v>
      </c>
      <c r="W8" s="23">
        <v>-6473.8528068082096</v>
      </c>
    </row>
    <row r="9" spans="1:23">
      <c r="A9" s="27" t="s">
        <v>36</v>
      </c>
      <c r="B9" s="27" t="s">
        <v>28</v>
      </c>
      <c r="C9" s="23">
        <v>0</v>
      </c>
      <c r="D9" s="23">
        <v>0</v>
      </c>
      <c r="E9" s="23">
        <v>0</v>
      </c>
      <c r="F9" s="23">
        <v>-44114.901746538497</v>
      </c>
      <c r="G9" s="23">
        <v>-41657.131002493697</v>
      </c>
      <c r="H9" s="23">
        <v>-39336.289885199098</v>
      </c>
      <c r="I9" s="23">
        <v>-37243.591319814899</v>
      </c>
      <c r="J9" s="23">
        <v>-35069.798225389997</v>
      </c>
      <c r="K9" s="23">
        <v>-33115.956764444498</v>
      </c>
      <c r="L9" s="23">
        <v>-31270.969549821599</v>
      </c>
      <c r="M9" s="23">
        <v>-29607.347654973997</v>
      </c>
      <c r="N9" s="23">
        <v>-27879.258456380099</v>
      </c>
      <c r="O9" s="23">
        <v>-26326.023252855499</v>
      </c>
      <c r="P9" s="23">
        <v>-24859.323176548787</v>
      </c>
      <c r="Q9" s="23">
        <v>-9052.6161590003794</v>
      </c>
      <c r="R9" s="23">
        <v>-8524.242986715979</v>
      </c>
      <c r="S9" s="23">
        <v>-8049.3323737840501</v>
      </c>
      <c r="T9" s="23">
        <v>-7600.8804259355702</v>
      </c>
      <c r="U9" s="23">
        <v>0</v>
      </c>
      <c r="V9" s="23">
        <v>0</v>
      </c>
      <c r="W9" s="23">
        <v>0</v>
      </c>
    </row>
    <row r="10" spans="1:23">
      <c r="A10" s="27" t="s">
        <v>36</v>
      </c>
      <c r="B10" s="27" t="s">
        <v>62</v>
      </c>
      <c r="C10" s="23">
        <v>1.4920546279823871E-5</v>
      </c>
      <c r="D10" s="23">
        <v>1.4089278824159721E-5</v>
      </c>
      <c r="E10" s="23">
        <v>1.3339726345553638E-5</v>
      </c>
      <c r="F10" s="23">
        <v>-7975.8666999740217</v>
      </c>
      <c r="G10" s="23">
        <v>-7531.5077405859765</v>
      </c>
      <c r="H10" s="23">
        <v>-7111.9053224988329</v>
      </c>
      <c r="I10" s="23">
        <v>-6733.5505231779553</v>
      </c>
      <c r="J10" s="23">
        <v>-8057.558042417364</v>
      </c>
      <c r="K10" s="23">
        <v>-8226.7732154465484</v>
      </c>
      <c r="L10" s="23">
        <v>-4857.172169615279</v>
      </c>
      <c r="M10" s="23">
        <v>-4598.7696288823363</v>
      </c>
      <c r="N10" s="23">
        <v>-2507.4030069854753</v>
      </c>
      <c r="O10" s="23">
        <v>-1791.7791069312284</v>
      </c>
      <c r="P10" s="23">
        <v>-1510.6734627808414</v>
      </c>
      <c r="Q10" s="23">
        <v>-686.5464822097141</v>
      </c>
      <c r="R10" s="23">
        <v>-13.061229052855083</v>
      </c>
      <c r="S10" s="23">
        <v>-12.333547815774637</v>
      </c>
      <c r="T10" s="23">
        <v>-2125.2874861414207</v>
      </c>
      <c r="U10" s="23">
        <v>-11.02675643517955</v>
      </c>
      <c r="V10" s="23">
        <v>503.54164962588754</v>
      </c>
      <c r="W10" s="23">
        <v>475.48787895780799</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1.7999476435716995E-3</v>
      </c>
      <c r="D12" s="23">
        <v>1.7265415952907321E-3</v>
      </c>
      <c r="E12" s="23">
        <v>4096.3594437054344</v>
      </c>
      <c r="F12" s="23">
        <v>7714.5404430275312</v>
      </c>
      <c r="G12" s="23">
        <v>11549.067265465073</v>
      </c>
      <c r="H12" s="23">
        <v>23167.285465157212</v>
      </c>
      <c r="I12" s="23">
        <v>37955.1031286164</v>
      </c>
      <c r="J12" s="23">
        <v>62445.610375861113</v>
      </c>
      <c r="K12" s="23">
        <v>72305.36328650426</v>
      </c>
      <c r="L12" s="23">
        <v>71019.230992049022</v>
      </c>
      <c r="M12" s="23">
        <v>69829.765447716665</v>
      </c>
      <c r="N12" s="23">
        <v>130034.77635477443</v>
      </c>
      <c r="O12" s="23">
        <v>130099.92847957104</v>
      </c>
      <c r="P12" s="23">
        <v>129263.04022932473</v>
      </c>
      <c r="Q12" s="23">
        <v>195493.89081897456</v>
      </c>
      <c r="R12" s="23">
        <v>209317.11591648275</v>
      </c>
      <c r="S12" s="23">
        <v>240277.97208447254</v>
      </c>
      <c r="T12" s="23">
        <v>232228.11800960486</v>
      </c>
      <c r="U12" s="23">
        <v>230624.26664452927</v>
      </c>
      <c r="V12" s="23">
        <v>221120.20013604118</v>
      </c>
      <c r="W12" s="23">
        <v>229868.69648854234</v>
      </c>
    </row>
    <row r="13" spans="1:23">
      <c r="A13" s="27" t="s">
        <v>36</v>
      </c>
      <c r="B13" s="27" t="s">
        <v>64</v>
      </c>
      <c r="C13" s="23">
        <v>1.552357782213802E-4</v>
      </c>
      <c r="D13" s="23">
        <v>2.2729073573990143E-4</v>
      </c>
      <c r="E13" s="23">
        <v>2.1907753741582151E-4</v>
      </c>
      <c r="F13" s="23">
        <v>2.1433591579004865E-4</v>
      </c>
      <c r="G13" s="23">
        <v>4.3753725547866236E-4</v>
      </c>
      <c r="H13" s="23">
        <v>5.6567033255742289E-4</v>
      </c>
      <c r="I13" s="23">
        <v>8.0223696168486478E-4</v>
      </c>
      <c r="J13" s="23">
        <v>1453.1734440965404</v>
      </c>
      <c r="K13" s="23">
        <v>1372.2129578207785</v>
      </c>
      <c r="L13" s="23">
        <v>1367.1600961128559</v>
      </c>
      <c r="M13" s="23">
        <v>1516.079387222469</v>
      </c>
      <c r="N13" s="23">
        <v>16630.493743304181</v>
      </c>
      <c r="O13" s="23">
        <v>15742.720201919901</v>
      </c>
      <c r="P13" s="23">
        <v>14865.647055817675</v>
      </c>
      <c r="Q13" s="23">
        <v>21013.880935064441</v>
      </c>
      <c r="R13" s="23">
        <v>26303.560065859376</v>
      </c>
      <c r="S13" s="23">
        <v>38568.792133476927</v>
      </c>
      <c r="T13" s="23">
        <v>38712.856987419036</v>
      </c>
      <c r="U13" s="23">
        <v>36653.325203404791</v>
      </c>
      <c r="V13" s="23">
        <v>35507.815514241651</v>
      </c>
      <c r="W13" s="23">
        <v>39833.572053553617</v>
      </c>
    </row>
    <row r="14" spans="1:23">
      <c r="A14" s="27" t="s">
        <v>36</v>
      </c>
      <c r="B14" s="27" t="s">
        <v>32</v>
      </c>
      <c r="C14" s="23">
        <v>8.8276130480218203E-5</v>
      </c>
      <c r="D14" s="23">
        <v>8.3358007979609998E-5</v>
      </c>
      <c r="E14" s="23">
        <v>7.8923345121945307E-5</v>
      </c>
      <c r="F14" s="23">
        <v>7.4316833866310296E-5</v>
      </c>
      <c r="G14" s="23">
        <v>7.0176424779238206E-5</v>
      </c>
      <c r="H14" s="23">
        <v>1.016481909070455E-4</v>
      </c>
      <c r="I14" s="23">
        <v>1.242793065920985E-4</v>
      </c>
      <c r="J14" s="23">
        <v>1.377007414454246E-4</v>
      </c>
      <c r="K14" s="23">
        <v>1.3002902870530922E-4</v>
      </c>
      <c r="L14" s="23">
        <v>545.65889552043416</v>
      </c>
      <c r="M14" s="23">
        <v>516.62973208948051</v>
      </c>
      <c r="N14" s="23">
        <v>750.75827972194088</v>
      </c>
      <c r="O14" s="23">
        <v>708.93133094278357</v>
      </c>
      <c r="P14" s="23">
        <v>669.43468432802149</v>
      </c>
      <c r="Q14" s="23">
        <v>2546.7710561991621</v>
      </c>
      <c r="R14" s="23">
        <v>2398.1239161447206</v>
      </c>
      <c r="S14" s="23">
        <v>2264.5174019416377</v>
      </c>
      <c r="T14" s="23">
        <v>2138.3544864748901</v>
      </c>
      <c r="U14" s="23">
        <v>2934.3744499376653</v>
      </c>
      <c r="V14" s="23">
        <v>2763.1041000684322</v>
      </c>
      <c r="W14" s="23">
        <v>5360.3321932703102</v>
      </c>
    </row>
    <row r="15" spans="1:23">
      <c r="A15" s="27" t="s">
        <v>36</v>
      </c>
      <c r="B15" s="27" t="s">
        <v>69</v>
      </c>
      <c r="C15" s="23">
        <v>0</v>
      </c>
      <c r="D15" s="23">
        <v>0</v>
      </c>
      <c r="E15" s="23">
        <v>2.3751067436156512E-4</v>
      </c>
      <c r="F15" s="23">
        <v>2.5619529454357342E-4</v>
      </c>
      <c r="G15" s="23">
        <v>2.5108614558077527E-4</v>
      </c>
      <c r="H15" s="23">
        <v>2.5195778969558662E-4</v>
      </c>
      <c r="I15" s="23">
        <v>2.4550056748615079E-4</v>
      </c>
      <c r="J15" s="23">
        <v>2.4787543313704299E-4</v>
      </c>
      <c r="K15" s="23">
        <v>2.6886109394305495E-4</v>
      </c>
      <c r="L15" s="23">
        <v>357.51808889775532</v>
      </c>
      <c r="M15" s="23">
        <v>658.83880753116875</v>
      </c>
      <c r="N15" s="23">
        <v>2939.1828108536383</v>
      </c>
      <c r="O15" s="23">
        <v>2775.432303929244</v>
      </c>
      <c r="P15" s="23">
        <v>2620.8049327484755</v>
      </c>
      <c r="Q15" s="23">
        <v>3381.0870760057905</v>
      </c>
      <c r="R15" s="23">
        <v>12174.551372445148</v>
      </c>
      <c r="S15" s="23">
        <v>15384.016957873413</v>
      </c>
      <c r="T15" s="23">
        <v>14526.928189497814</v>
      </c>
      <c r="U15" s="23">
        <v>15887.839176809475</v>
      </c>
      <c r="V15" s="23">
        <v>14960.515203369054</v>
      </c>
      <c r="W15" s="23">
        <v>16272.852345784442</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1.9996916002083861E-3</v>
      </c>
      <c r="D17" s="28">
        <v>1.9958608281036043E-3</v>
      </c>
      <c r="E17" s="28">
        <v>4096.3597037578184</v>
      </c>
      <c r="F17" s="28">
        <v>-132270.57814283529</v>
      </c>
      <c r="G17" s="28">
        <v>847478.82727916946</v>
      </c>
      <c r="H17" s="28">
        <v>198703.56341587135</v>
      </c>
      <c r="I17" s="28">
        <v>245918.09751662414</v>
      </c>
      <c r="J17" s="28">
        <v>406213.16333773214</v>
      </c>
      <c r="K17" s="28">
        <v>-24645.392487837296</v>
      </c>
      <c r="L17" s="28">
        <v>-17547.450349149163</v>
      </c>
      <c r="M17" s="28">
        <v>310042.75174916291</v>
      </c>
      <c r="N17" s="28">
        <v>468284.43346920097</v>
      </c>
      <c r="O17" s="28">
        <v>341934.2449796467</v>
      </c>
      <c r="P17" s="28">
        <v>94223.665553209605</v>
      </c>
      <c r="Q17" s="28">
        <v>197610.00580238801</v>
      </c>
      <c r="R17" s="28">
        <v>218459.32791755887</v>
      </c>
      <c r="S17" s="28">
        <v>419997.89446705917</v>
      </c>
      <c r="T17" s="28">
        <v>538535.12893605023</v>
      </c>
      <c r="U17" s="28">
        <v>259985.79750117601</v>
      </c>
      <c r="V17" s="28">
        <v>250275.74556773738</v>
      </c>
      <c r="W17" s="28">
        <v>394073.13804487244</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0</v>
      </c>
      <c r="D20" s="23">
        <v>0</v>
      </c>
      <c r="E20" s="23">
        <v>0</v>
      </c>
      <c r="F20" s="23">
        <v>-27097.987842568211</v>
      </c>
      <c r="G20" s="23">
        <v>667832.76114823611</v>
      </c>
      <c r="H20" s="23">
        <v>-75530.803724954676</v>
      </c>
      <c r="I20" s="23">
        <v>-71512.55342124177</v>
      </c>
      <c r="J20" s="23">
        <v>-67338.587128440078</v>
      </c>
      <c r="K20" s="23">
        <v>-25628.422399084375</v>
      </c>
      <c r="L20" s="23">
        <v>-24200.587715230879</v>
      </c>
      <c r="M20" s="23">
        <v>-22913.111561762358</v>
      </c>
      <c r="N20" s="23">
        <v>243954.09522008058</v>
      </c>
      <c r="O20" s="23">
        <v>-3.8467366370842999E-4</v>
      </c>
      <c r="P20" s="23">
        <v>-3.63242364096812E-4</v>
      </c>
      <c r="Q20" s="23">
        <v>-3.4391779697442499E-4</v>
      </c>
      <c r="R20" s="23">
        <v>-3.2384438016311203E-4</v>
      </c>
      <c r="S20" s="23">
        <v>-3.0580205859655202E-4</v>
      </c>
      <c r="T20" s="23">
        <v>-2.88764927755696E-4</v>
      </c>
      <c r="U20" s="23">
        <v>-2.7340257528648101E-4</v>
      </c>
      <c r="V20" s="23">
        <v>-2.57444913603099E-4</v>
      </c>
      <c r="W20" s="23">
        <v>-2.43101901337261E-4</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6.4414984903245003E-6</v>
      </c>
      <c r="D22" s="23">
        <v>6.0826236904147202E-6</v>
      </c>
      <c r="E22" s="23">
        <v>5.75902688177179E-6</v>
      </c>
      <c r="F22" s="23">
        <v>6.7781625746609404E-6</v>
      </c>
      <c r="G22" s="23">
        <v>6.40053122981297E-6</v>
      </c>
      <c r="H22" s="23">
        <v>6.0439388363092404E-6</v>
      </c>
      <c r="I22" s="23">
        <v>5.7224000697166701E-6</v>
      </c>
      <c r="J22" s="23">
        <v>5.3884012980013106E-6</v>
      </c>
      <c r="K22" s="23">
        <v>5.0881976356767097E-6</v>
      </c>
      <c r="L22" s="23">
        <v>5.85173684203577E-6</v>
      </c>
      <c r="M22" s="23">
        <v>5.5404232603514293E-6</v>
      </c>
      <c r="N22" s="23">
        <v>9.6097424874462298E-6</v>
      </c>
      <c r="O22" s="23">
        <v>9.0743555091605197E-6</v>
      </c>
      <c r="P22" s="23">
        <v>8.56879651189432E-6</v>
      </c>
      <c r="Q22" s="23">
        <v>1.2619589582043599E-5</v>
      </c>
      <c r="R22" s="23">
        <v>1.3228507125023899E-5</v>
      </c>
      <c r="S22" s="23">
        <v>1.89757911120981E-5</v>
      </c>
      <c r="T22" s="23">
        <v>1.79185940563644E-5</v>
      </c>
      <c r="U22" s="23">
        <v>1.6965321234120702E-5</v>
      </c>
      <c r="V22" s="23">
        <v>1.5975107969595601E-5</v>
      </c>
      <c r="W22" s="23">
        <v>1.6185873301424501E-5</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3.1618770736448702E-6</v>
      </c>
      <c r="D24" s="23">
        <v>2.9857196152758199E-6</v>
      </c>
      <c r="E24" s="23">
        <v>2.8268787288129E-6</v>
      </c>
      <c r="F24" s="23">
        <v>3.42746074580857E-6</v>
      </c>
      <c r="G24" s="23">
        <v>3.23650684103032E-6</v>
      </c>
      <c r="H24" s="23">
        <v>3.0561915391287502E-6</v>
      </c>
      <c r="I24" s="23">
        <v>2.8936015320858902E-6</v>
      </c>
      <c r="J24" s="23">
        <v>2.7247109711716102E-6</v>
      </c>
      <c r="K24" s="23">
        <v>2.5729093203507702E-6</v>
      </c>
      <c r="L24" s="23">
        <v>2.4295649853464504E-6</v>
      </c>
      <c r="M24" s="23">
        <v>2.3003116375045199E-6</v>
      </c>
      <c r="N24" s="23">
        <v>5.36854216217772E-6</v>
      </c>
      <c r="O24" s="23">
        <v>5.8017660894637999E-6</v>
      </c>
      <c r="P24" s="23">
        <v>-302.13469379037832</v>
      </c>
      <c r="Q24" s="23">
        <v>8.9250041646440292E-6</v>
      </c>
      <c r="R24" s="23">
        <v>633.41361341582103</v>
      </c>
      <c r="S24" s="23">
        <v>598.12428064392407</v>
      </c>
      <c r="T24" s="23">
        <v>564.80102024734197</v>
      </c>
      <c r="U24" s="23">
        <v>534.75349191539397</v>
      </c>
      <c r="V24" s="23">
        <v>503.541586544528</v>
      </c>
      <c r="W24" s="23">
        <v>475.48780583048199</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3.5364342771031763E-4</v>
      </c>
      <c r="D26" s="23">
        <v>3.4185076823434939E-4</v>
      </c>
      <c r="E26" s="23">
        <v>3.4601468581511765E-4</v>
      </c>
      <c r="F26" s="23">
        <v>4.519843030259637E-4</v>
      </c>
      <c r="G26" s="23">
        <v>4.8670763149259234E-4</v>
      </c>
      <c r="H26" s="23">
        <v>4.5959171985668497E-4</v>
      </c>
      <c r="I26" s="23">
        <v>4.3514134755127612E-4</v>
      </c>
      <c r="J26" s="23">
        <v>4.8174882312220402E-4</v>
      </c>
      <c r="K26" s="23">
        <v>5.1957950439002025E-4</v>
      </c>
      <c r="L26" s="23">
        <v>9.1197989277321109E-4</v>
      </c>
      <c r="M26" s="23">
        <v>8.6346237831428057E-4</v>
      </c>
      <c r="N26" s="23">
        <v>32047.698371856284</v>
      </c>
      <c r="O26" s="23">
        <v>35228.749792428862</v>
      </c>
      <c r="P26" s="23">
        <v>37464.718123554791</v>
      </c>
      <c r="Q26" s="23">
        <v>71153.743169002963</v>
      </c>
      <c r="R26" s="23">
        <v>67997.092432299512</v>
      </c>
      <c r="S26" s="23">
        <v>67414.457453530951</v>
      </c>
      <c r="T26" s="23">
        <v>63658.600069097629</v>
      </c>
      <c r="U26" s="23">
        <v>60271.949951530092</v>
      </c>
      <c r="V26" s="23">
        <v>56754.062918615644</v>
      </c>
      <c r="W26" s="23">
        <v>68366.23207481041</v>
      </c>
    </row>
    <row r="27" spans="1:23">
      <c r="A27" s="27" t="s">
        <v>119</v>
      </c>
      <c r="B27" s="27" t="s">
        <v>64</v>
      </c>
      <c r="C27" s="23">
        <v>3.7229316365901337E-5</v>
      </c>
      <c r="D27" s="23">
        <v>5.2228729162208588E-5</v>
      </c>
      <c r="E27" s="23">
        <v>4.945015022381388E-5</v>
      </c>
      <c r="F27" s="23">
        <v>5.0342577366984721E-5</v>
      </c>
      <c r="G27" s="23">
        <v>1.0907545421544589E-4</v>
      </c>
      <c r="H27" s="23">
        <v>1.4655073052068652E-4</v>
      </c>
      <c r="I27" s="23">
        <v>1.3875420206282453E-4</v>
      </c>
      <c r="J27" s="23">
        <v>1.3065554896364979E-4</v>
      </c>
      <c r="K27" s="23">
        <v>1.3848284143864919E-4</v>
      </c>
      <c r="L27" s="23">
        <v>71.397128458305488</v>
      </c>
      <c r="M27" s="23">
        <v>289.25100796332976</v>
      </c>
      <c r="N27" s="23">
        <v>13736.632770359549</v>
      </c>
      <c r="O27" s="23">
        <v>13010.084723197177</v>
      </c>
      <c r="P27" s="23">
        <v>12285.254691976983</v>
      </c>
      <c r="Q27" s="23">
        <v>18570.765622462583</v>
      </c>
      <c r="R27" s="23">
        <v>20693.823358868292</v>
      </c>
      <c r="S27" s="23">
        <v>32794.616800649354</v>
      </c>
      <c r="T27" s="23">
        <v>30967.532379201661</v>
      </c>
      <c r="U27" s="23">
        <v>29320.053403106558</v>
      </c>
      <c r="V27" s="23">
        <v>27608.732748939354</v>
      </c>
      <c r="W27" s="23">
        <v>26070.56917929832</v>
      </c>
    </row>
    <row r="28" spans="1:23">
      <c r="A28" s="27" t="s">
        <v>119</v>
      </c>
      <c r="B28" s="27" t="s">
        <v>32</v>
      </c>
      <c r="C28" s="23">
        <v>1.83694335755876E-5</v>
      </c>
      <c r="D28" s="23">
        <v>1.7346018479116301E-5</v>
      </c>
      <c r="E28" s="23">
        <v>1.6423206793207001E-5</v>
      </c>
      <c r="F28" s="23">
        <v>1.54646350698515E-5</v>
      </c>
      <c r="G28" s="23">
        <v>1.4603054829678001E-5</v>
      </c>
      <c r="H28" s="23">
        <v>1.7977956300035498E-5</v>
      </c>
      <c r="I28" s="23">
        <v>2.4327351139755099E-5</v>
      </c>
      <c r="J28" s="23">
        <v>2.6995008309538501E-5</v>
      </c>
      <c r="K28" s="23">
        <v>2.5491037110880301E-5</v>
      </c>
      <c r="L28" s="23">
        <v>1.1601992403886801E-4</v>
      </c>
      <c r="M28" s="23">
        <v>1.09847640651168E-4</v>
      </c>
      <c r="N28" s="23">
        <v>2.4553505396185399E-4</v>
      </c>
      <c r="O28" s="23">
        <v>2.31855574956503E-4</v>
      </c>
      <c r="P28" s="23">
        <v>2.1893821990387599E-4</v>
      </c>
      <c r="Q28" s="23">
        <v>502.40423816197801</v>
      </c>
      <c r="R28" s="23">
        <v>473.080458557908</v>
      </c>
      <c r="S28" s="23">
        <v>446.72375674990303</v>
      </c>
      <c r="T28" s="23">
        <v>421.83546421061703</v>
      </c>
      <c r="U28" s="23">
        <v>399.393732330001</v>
      </c>
      <c r="V28" s="23">
        <v>376.08235696235198</v>
      </c>
      <c r="W28" s="23">
        <v>1290.7165009180401</v>
      </c>
    </row>
    <row r="29" spans="1:23">
      <c r="A29" s="27" t="s">
        <v>119</v>
      </c>
      <c r="B29" s="27" t="s">
        <v>69</v>
      </c>
      <c r="C29" s="23">
        <v>0</v>
      </c>
      <c r="D29" s="23">
        <v>0</v>
      </c>
      <c r="E29" s="23">
        <v>6.8590425089608905E-5</v>
      </c>
      <c r="F29" s="23">
        <v>7.9029819854625993E-5</v>
      </c>
      <c r="G29" s="23">
        <v>7.4626836475861409E-5</v>
      </c>
      <c r="H29" s="23">
        <v>7.0469156232917614E-5</v>
      </c>
      <c r="I29" s="23">
        <v>6.9739816836380996E-5</v>
      </c>
      <c r="J29" s="23">
        <v>7.2503173587761698E-5</v>
      </c>
      <c r="K29" s="23">
        <v>7.4490448728790711E-5</v>
      </c>
      <c r="L29" s="23">
        <v>8.3168427696617191E-5</v>
      </c>
      <c r="M29" s="23">
        <v>8.1138034953874303E-5</v>
      </c>
      <c r="N29" s="23">
        <v>2.6165347659418001E-4</v>
      </c>
      <c r="O29" s="23">
        <v>2.4707599292334096E-4</v>
      </c>
      <c r="P29" s="23">
        <v>2.3331066368262698E-4</v>
      </c>
      <c r="Q29" s="23">
        <v>6.9825760385685979E-3</v>
      </c>
      <c r="R29" s="23">
        <v>7769.0739520260304</v>
      </c>
      <c r="S29" s="23">
        <v>7446.0283175574295</v>
      </c>
      <c r="T29" s="23">
        <v>7031.1882106165103</v>
      </c>
      <c r="U29" s="23">
        <v>6657.1275779476191</v>
      </c>
      <c r="V29" s="23">
        <v>6268.57165611446</v>
      </c>
      <c r="W29" s="23">
        <v>5919.3311180335604</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4.0047611964018836E-4</v>
      </c>
      <c r="D31" s="28">
        <v>4.0314784070224856E-4</v>
      </c>
      <c r="E31" s="28">
        <v>4.0405074164951625E-4</v>
      </c>
      <c r="F31" s="28">
        <v>-27097.98733003571</v>
      </c>
      <c r="G31" s="28">
        <v>667832.7617536562</v>
      </c>
      <c r="H31" s="28">
        <v>-75530.803109712084</v>
      </c>
      <c r="I31" s="28">
        <v>-71512.552838730218</v>
      </c>
      <c r="J31" s="28">
        <v>-67338.586507922591</v>
      </c>
      <c r="K31" s="28">
        <v>-25628.421733360919</v>
      </c>
      <c r="L31" s="28">
        <v>-24129.189666511378</v>
      </c>
      <c r="M31" s="28">
        <v>-22623.859682495917</v>
      </c>
      <c r="N31" s="28">
        <v>289738.42637727474</v>
      </c>
      <c r="O31" s="28">
        <v>48238.834145828499</v>
      </c>
      <c r="P31" s="28">
        <v>49447.837767067824</v>
      </c>
      <c r="Q31" s="28">
        <v>89724.50846909234</v>
      </c>
      <c r="R31" s="28">
        <v>89324.329093967754</v>
      </c>
      <c r="S31" s="28">
        <v>100807.19824799796</v>
      </c>
      <c r="T31" s="28">
        <v>95190.933197700302</v>
      </c>
      <c r="U31" s="28">
        <v>90126.75659011479</v>
      </c>
      <c r="V31" s="28">
        <v>84866.337012629723</v>
      </c>
      <c r="W31" s="28">
        <v>94912.288833023194</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0</v>
      </c>
      <c r="D34" s="23">
        <v>0</v>
      </c>
      <c r="E34" s="23">
        <v>0</v>
      </c>
      <c r="F34" s="23">
        <v>-18733.74542568401</v>
      </c>
      <c r="G34" s="23">
        <v>257004.82231853611</v>
      </c>
      <c r="H34" s="23">
        <v>335021.5890033546</v>
      </c>
      <c r="I34" s="23">
        <v>79678.053051808834</v>
      </c>
      <c r="J34" s="23">
        <v>-19555.26776533412</v>
      </c>
      <c r="K34" s="23">
        <v>-18465.786363295774</v>
      </c>
      <c r="L34" s="23">
        <v>-17437.003170028165</v>
      </c>
      <c r="M34" s="23">
        <v>307336.89874535886</v>
      </c>
      <c r="N34" s="23">
        <v>118900.06131978765</v>
      </c>
      <c r="O34" s="23">
        <v>234453.33832600532</v>
      </c>
      <c r="P34" s="23">
        <v>-13861.805390428068</v>
      </c>
      <c r="Q34" s="23">
        <v>-8.5929021314044016E-4</v>
      </c>
      <c r="R34" s="23">
        <v>-6.6611362597096871E-4</v>
      </c>
      <c r="S34" s="23">
        <v>-2.00546371805095E-4</v>
      </c>
      <c r="T34" s="23">
        <v>-1.8937334441677901E-4</v>
      </c>
      <c r="U34" s="23">
        <v>-1.7929864425213199E-4</v>
      </c>
      <c r="V34" s="23">
        <v>-1.6883353761490899E-4</v>
      </c>
      <c r="W34" s="23">
        <v>130369.23578208167</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6.4674544623677899E-6</v>
      </c>
      <c r="D36" s="23">
        <v>6.1071335790214404E-6</v>
      </c>
      <c r="E36" s="23">
        <v>5.7822328393551597E-6</v>
      </c>
      <c r="F36" s="23">
        <v>-1361.208789587206</v>
      </c>
      <c r="G36" s="23">
        <v>-1285.3718499787803</v>
      </c>
      <c r="H36" s="23">
        <v>-1213.7600090129401</v>
      </c>
      <c r="I36" s="23">
        <v>-1149.1877314291839</v>
      </c>
      <c r="J36" s="23">
        <v>-1082.1132021946826</v>
      </c>
      <c r="K36" s="23">
        <v>-1021.8254974780442</v>
      </c>
      <c r="L36" s="23">
        <v>-964.89659720572865</v>
      </c>
      <c r="M36" s="23">
        <v>-913.56390338509436</v>
      </c>
      <c r="N36" s="23">
        <v>-860.24200426967491</v>
      </c>
      <c r="O36" s="23">
        <v>-812.31539506287993</v>
      </c>
      <c r="P36" s="23">
        <v>-767.05891859165047</v>
      </c>
      <c r="Q36" s="23">
        <v>-726.25122588567569</v>
      </c>
      <c r="R36" s="23">
        <v>-683.86218918428324</v>
      </c>
      <c r="S36" s="23">
        <v>-645.76221322184676</v>
      </c>
      <c r="T36" s="23">
        <v>-609.78490368627956</v>
      </c>
      <c r="U36" s="23">
        <v>-577.34422367142554</v>
      </c>
      <c r="V36" s="23">
        <v>-543.64642917717254</v>
      </c>
      <c r="W36" s="23">
        <v>-513.35828728787874</v>
      </c>
    </row>
    <row r="37" spans="1:23">
      <c r="A37" s="27" t="s">
        <v>120</v>
      </c>
      <c r="B37" s="27" t="s">
        <v>28</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row>
    <row r="38" spans="1:23">
      <c r="A38" s="27" t="s">
        <v>120</v>
      </c>
      <c r="B38" s="27" t="s">
        <v>62</v>
      </c>
      <c r="C38" s="23">
        <v>3.04081257068683E-6</v>
      </c>
      <c r="D38" s="23">
        <v>2.8713999713502699E-6</v>
      </c>
      <c r="E38" s="23">
        <v>2.7186409130296701E-6</v>
      </c>
      <c r="F38" s="23">
        <v>-857.85956828641065</v>
      </c>
      <c r="G38" s="23">
        <v>-810.06569215930915</v>
      </c>
      <c r="H38" s="23">
        <v>-764.93455324433148</v>
      </c>
      <c r="I38" s="23">
        <v>-724.23988054237941</v>
      </c>
      <c r="J38" s="23">
        <v>-681.96824144315701</v>
      </c>
      <c r="K38" s="23">
        <v>-643.97378773640605</v>
      </c>
      <c r="L38" s="23">
        <v>-608.09611663733062</v>
      </c>
      <c r="M38" s="23">
        <v>-575.74528043451107</v>
      </c>
      <c r="N38" s="23">
        <v>-542.14080891592994</v>
      </c>
      <c r="O38" s="23">
        <v>-511.93655147222131</v>
      </c>
      <c r="P38" s="23">
        <v>4.2187592962312797E-6</v>
      </c>
      <c r="Q38" s="23">
        <v>6.8073830502861205E-6</v>
      </c>
      <c r="R38" s="23">
        <v>5.9527942111631398E-5</v>
      </c>
      <c r="S38" s="23">
        <v>5.6211465619951505E-5</v>
      </c>
      <c r="T38" s="23">
        <v>5.3079759774285801E-5</v>
      </c>
      <c r="U38" s="23">
        <v>5.02559058354733E-5</v>
      </c>
      <c r="V38" s="23">
        <v>4.7322624237543796E-5</v>
      </c>
      <c r="W38" s="23">
        <v>4.4686141852278302E-5</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4.961227221977558E-4</v>
      </c>
      <c r="D40" s="23">
        <v>4.7764520148291549E-4</v>
      </c>
      <c r="E40" s="23">
        <v>4.5898051059849941E-4</v>
      </c>
      <c r="F40" s="23">
        <v>4.9230507396523808E-4</v>
      </c>
      <c r="G40" s="23">
        <v>613.34557917180655</v>
      </c>
      <c r="H40" s="23">
        <v>9339.5535593025452</v>
      </c>
      <c r="I40" s="23">
        <v>21548.000817990185</v>
      </c>
      <c r="J40" s="23">
        <v>43874.6223500505</v>
      </c>
      <c r="K40" s="23">
        <v>51264.027827438491</v>
      </c>
      <c r="L40" s="23">
        <v>48407.958272074124</v>
      </c>
      <c r="M40" s="23">
        <v>45832.645116593398</v>
      </c>
      <c r="N40" s="23">
        <v>60884.903106827522</v>
      </c>
      <c r="O40" s="23">
        <v>57492.826339876563</v>
      </c>
      <c r="P40" s="23">
        <v>54289.73215611554</v>
      </c>
      <c r="Q40" s="23">
        <v>76911.590942026873</v>
      </c>
      <c r="R40" s="23">
        <v>91046.092182341774</v>
      </c>
      <c r="S40" s="23">
        <v>110247.65546376596</v>
      </c>
      <c r="T40" s="23">
        <v>104105.43477731902</v>
      </c>
      <c r="U40" s="23">
        <v>98567.004643753491</v>
      </c>
      <c r="V40" s="23">
        <v>95180.718917833015</v>
      </c>
      <c r="W40" s="23">
        <v>96171.568763538555</v>
      </c>
    </row>
    <row r="41" spans="1:23">
      <c r="A41" s="27" t="s">
        <v>120</v>
      </c>
      <c r="B41" s="27" t="s">
        <v>64</v>
      </c>
      <c r="C41" s="23">
        <v>5.0231117045879296E-5</v>
      </c>
      <c r="D41" s="23">
        <v>7.6582084608829985E-5</v>
      </c>
      <c r="E41" s="23">
        <v>7.2507902242807364E-5</v>
      </c>
      <c r="F41" s="23">
        <v>6.827584052155243E-5</v>
      </c>
      <c r="G41" s="23">
        <v>1.6121622712179874E-4</v>
      </c>
      <c r="H41" s="23">
        <v>2.1433454100548561E-4</v>
      </c>
      <c r="I41" s="23">
        <v>4.4492252837759574E-4</v>
      </c>
      <c r="J41" s="23">
        <v>4.1895377817206109E-4</v>
      </c>
      <c r="K41" s="23">
        <v>3.956126327012069E-4</v>
      </c>
      <c r="L41" s="23">
        <v>3.735718909986857E-4</v>
      </c>
      <c r="M41" s="23">
        <v>3.5369779095919504E-4</v>
      </c>
      <c r="N41" s="23">
        <v>3.3305354618435267E-4</v>
      </c>
      <c r="O41" s="23">
        <v>3.1449815493095329E-4</v>
      </c>
      <c r="P41" s="23">
        <v>2.9697653902242322E-4</v>
      </c>
      <c r="Q41" s="23">
        <v>6.008212772437994E-4</v>
      </c>
      <c r="R41" s="23">
        <v>2402.6854316327299</v>
      </c>
      <c r="S41" s="23">
        <v>2745.7982853728945</v>
      </c>
      <c r="T41" s="23">
        <v>3087.6638202233316</v>
      </c>
      <c r="U41" s="23">
        <v>2923.3994814707871</v>
      </c>
      <c r="V41" s="23">
        <v>3200.4095396056941</v>
      </c>
      <c r="W41" s="23">
        <v>3022.1053413728109</v>
      </c>
    </row>
    <row r="42" spans="1:23">
      <c r="A42" s="27" t="s">
        <v>120</v>
      </c>
      <c r="B42" s="27" t="s">
        <v>32</v>
      </c>
      <c r="C42" s="23">
        <v>1.7468695299471E-5</v>
      </c>
      <c r="D42" s="23">
        <v>1.6495462977877001E-5</v>
      </c>
      <c r="E42" s="23">
        <v>1.5617901016393199E-5</v>
      </c>
      <c r="F42" s="23">
        <v>1.4706332497468301E-5</v>
      </c>
      <c r="G42" s="23">
        <v>1.38869995207761E-5</v>
      </c>
      <c r="H42" s="23">
        <v>1.8700989016863199E-5</v>
      </c>
      <c r="I42" s="23">
        <v>2.47302508749162E-5</v>
      </c>
      <c r="J42" s="23">
        <v>2.9753043916326601E-5</v>
      </c>
      <c r="K42" s="23">
        <v>2.8095414453521102E-5</v>
      </c>
      <c r="L42" s="23">
        <v>3.6833087876592E-4</v>
      </c>
      <c r="M42" s="23">
        <v>3.4873560163557201E-4</v>
      </c>
      <c r="N42" s="23">
        <v>5.0386000272451806E-4</v>
      </c>
      <c r="O42" s="23">
        <v>4.7578848210988E-4</v>
      </c>
      <c r="P42" s="23">
        <v>4.4928090835618902E-4</v>
      </c>
      <c r="Q42" s="23">
        <v>1410.5468182393602</v>
      </c>
      <c r="R42" s="23">
        <v>1328.2175684491999</v>
      </c>
      <c r="S42" s="23">
        <v>1254.2186666672801</v>
      </c>
      <c r="T42" s="23">
        <v>1184.3424610422401</v>
      </c>
      <c r="U42" s="23">
        <v>1614.0677468952001</v>
      </c>
      <c r="V42" s="23">
        <v>1519.8596107354599</v>
      </c>
      <c r="W42" s="23">
        <v>1924.2539486350202</v>
      </c>
    </row>
    <row r="43" spans="1:23">
      <c r="A43" s="27" t="s">
        <v>120</v>
      </c>
      <c r="B43" s="27" t="s">
        <v>69</v>
      </c>
      <c r="C43" s="23">
        <v>0</v>
      </c>
      <c r="D43" s="23">
        <v>0</v>
      </c>
      <c r="E43" s="23">
        <v>3.06047300385596E-5</v>
      </c>
      <c r="F43" s="23">
        <v>3.3656865409799301E-5</v>
      </c>
      <c r="G43" s="23">
        <v>3.3428844938730601E-5</v>
      </c>
      <c r="H43" s="23">
        <v>3.2950294183746199E-5</v>
      </c>
      <c r="I43" s="23">
        <v>3.2389733790023303E-5</v>
      </c>
      <c r="J43" s="23">
        <v>3.5004057072254297E-5</v>
      </c>
      <c r="K43" s="23">
        <v>3.9938905695637197E-5</v>
      </c>
      <c r="L43" s="23">
        <v>4.8073392604107704E-5</v>
      </c>
      <c r="M43" s="23">
        <v>4.6768472005027101E-5</v>
      </c>
      <c r="N43" s="23">
        <v>1.9991541684889798E-4</v>
      </c>
      <c r="O43" s="23">
        <v>1.88777541814339E-4</v>
      </c>
      <c r="P43" s="23">
        <v>1.7826019051047102E-4</v>
      </c>
      <c r="Q43" s="23">
        <v>3.5907447281535796E-4</v>
      </c>
      <c r="R43" s="23">
        <v>1221.74082699065</v>
      </c>
      <c r="S43" s="23">
        <v>3333.1258282131398</v>
      </c>
      <c r="T43" s="23">
        <v>3147.4275987606597</v>
      </c>
      <c r="U43" s="23">
        <v>2979.9838149213501</v>
      </c>
      <c r="V43" s="23">
        <v>2806.0513876549298</v>
      </c>
      <c r="W43" s="23">
        <v>2716.8681244552799</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5.5586210627668966E-4</v>
      </c>
      <c r="D45" s="28">
        <v>5.632058196421172E-4</v>
      </c>
      <c r="E45" s="28">
        <v>5.3998928659369165E-4</v>
      </c>
      <c r="F45" s="28">
        <v>-20952.813222976714</v>
      </c>
      <c r="G45" s="28">
        <v>255522.73051678605</v>
      </c>
      <c r="H45" s="28">
        <v>342382.44821473438</v>
      </c>
      <c r="I45" s="28">
        <v>99352.62670275</v>
      </c>
      <c r="J45" s="28">
        <v>22555.273560032321</v>
      </c>
      <c r="K45" s="28">
        <v>31132.442574540899</v>
      </c>
      <c r="L45" s="28">
        <v>29397.962761774786</v>
      </c>
      <c r="M45" s="28">
        <v>351680.2350318305</v>
      </c>
      <c r="N45" s="28">
        <v>178382.58194648314</v>
      </c>
      <c r="O45" s="28">
        <v>290621.9130338449</v>
      </c>
      <c r="P45" s="28">
        <v>39660.86814829112</v>
      </c>
      <c r="Q45" s="28">
        <v>76185.33946447965</v>
      </c>
      <c r="R45" s="28">
        <v>92764.914818204532</v>
      </c>
      <c r="S45" s="28">
        <v>112347.69139158209</v>
      </c>
      <c r="T45" s="28">
        <v>106583.31355756249</v>
      </c>
      <c r="U45" s="28">
        <v>100913.05977251011</v>
      </c>
      <c r="V45" s="28">
        <v>97837.481906750618</v>
      </c>
      <c r="W45" s="28">
        <v>229049.55164439129</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0</v>
      </c>
      <c r="D49" s="23">
        <v>0</v>
      </c>
      <c r="E49" s="23">
        <v>0</v>
      </c>
      <c r="F49" s="23">
        <v>-24896.701163662048</v>
      </c>
      <c r="G49" s="23">
        <v>-23509.63281893704</v>
      </c>
      <c r="H49" s="23">
        <v>-22199.842125588028</v>
      </c>
      <c r="I49" s="23">
        <v>258266.79903351291</v>
      </c>
      <c r="J49" s="23">
        <v>485981.89122399653</v>
      </c>
      <c r="K49" s="23">
        <v>-4.9297256062944047E-3</v>
      </c>
      <c r="L49" s="23">
        <v>-2.0832349081357482E-3</v>
      </c>
      <c r="M49" s="23">
        <v>-1.9724063903386376E-3</v>
      </c>
      <c r="N49" s="23">
        <v>-1.8572831372157107E-3</v>
      </c>
      <c r="O49" s="23">
        <v>-1.7538084387049085E-3</v>
      </c>
      <c r="P49" s="23">
        <v>-1.6560986195586825E-3</v>
      </c>
      <c r="Q49" s="23">
        <v>-1.5679938385689133E-3</v>
      </c>
      <c r="R49" s="23">
        <v>-1.476474893762742E-3</v>
      </c>
      <c r="S49" s="23">
        <v>157356.36736802885</v>
      </c>
      <c r="T49" s="23">
        <v>285010.19077893079</v>
      </c>
      <c r="U49" s="23">
        <v>-1.2465000569015481E-3</v>
      </c>
      <c r="V49" s="23">
        <v>-1.1737457085728691E-3</v>
      </c>
      <c r="W49" s="23">
        <v>-1.1083528877964986E-3</v>
      </c>
    </row>
    <row r="50" spans="1:23">
      <c r="A50" s="27" t="s">
        <v>121</v>
      </c>
      <c r="B50" s="27" t="s">
        <v>18</v>
      </c>
      <c r="C50" s="23">
        <v>5.7336220096149901E-6</v>
      </c>
      <c r="D50" s="23">
        <v>5.41418508751532E-6</v>
      </c>
      <c r="E50" s="23">
        <v>5.1261493475297898E-6</v>
      </c>
      <c r="F50" s="23">
        <v>6.0859196823739198E-6</v>
      </c>
      <c r="G50" s="23">
        <v>5.74685522220839E-6</v>
      </c>
      <c r="H50" s="23">
        <v>5.4266810389685103E-6</v>
      </c>
      <c r="I50" s="23">
        <v>5.13798051184227E-6</v>
      </c>
      <c r="J50" s="23">
        <v>4.8380924999686596E-6</v>
      </c>
      <c r="K50" s="23">
        <v>5.8119667377307298E-6</v>
      </c>
      <c r="L50" s="23">
        <v>1.03734863514724E-5</v>
      </c>
      <c r="M50" s="23">
        <v>9.8216147827730596E-6</v>
      </c>
      <c r="N50" s="23">
        <v>1.67408690442395E-5</v>
      </c>
      <c r="O50" s="23">
        <v>1.5808186060987701E-5</v>
      </c>
      <c r="P50" s="23">
        <v>1.49274655860711E-5</v>
      </c>
      <c r="Q50" s="23">
        <v>1.4133321402469499E-5</v>
      </c>
      <c r="R50" s="23">
        <v>1.3308403198364099E-5</v>
      </c>
      <c r="S50" s="23">
        <v>1.6272240131900902E-5</v>
      </c>
      <c r="T50" s="23">
        <v>1.5365665841742798E-5</v>
      </c>
      <c r="U50" s="23">
        <v>1.6369840594230401E-5</v>
      </c>
      <c r="V50" s="23">
        <v>1.54143836906518E-5</v>
      </c>
      <c r="W50" s="23">
        <v>1.4555603102404499E-5</v>
      </c>
    </row>
    <row r="51" spans="1:23">
      <c r="A51" s="27" t="s">
        <v>121</v>
      </c>
      <c r="B51" s="27" t="s">
        <v>28</v>
      </c>
      <c r="C51" s="23">
        <v>0</v>
      </c>
      <c r="D51" s="23">
        <v>0</v>
      </c>
      <c r="E51" s="23">
        <v>0</v>
      </c>
      <c r="F51" s="23">
        <v>-16967.269902514799</v>
      </c>
      <c r="G51" s="23">
        <v>-16021.973462497599</v>
      </c>
      <c r="H51" s="23">
        <v>-15129.342263538099</v>
      </c>
      <c r="I51" s="23">
        <v>-14324.4581999288</v>
      </c>
      <c r="J51" s="23">
        <v>-13488.3839328423</v>
      </c>
      <c r="K51" s="23">
        <v>-12736.906447863299</v>
      </c>
      <c r="L51" s="23">
        <v>-12027.295980700601</v>
      </c>
      <c r="M51" s="23">
        <v>-11387.4414057592</v>
      </c>
      <c r="N51" s="23">
        <v>-10722.791713992299</v>
      </c>
      <c r="O51" s="23">
        <v>-10125.3934942127</v>
      </c>
      <c r="P51" s="23">
        <v>-9561.2780838463896</v>
      </c>
      <c r="Q51" s="23">
        <v>-9052.6161590003794</v>
      </c>
      <c r="R51" s="23">
        <v>-8524.242986715979</v>
      </c>
      <c r="S51" s="23">
        <v>-8049.3323737840501</v>
      </c>
      <c r="T51" s="23">
        <v>-7600.8804259355702</v>
      </c>
      <c r="U51" s="23">
        <v>0</v>
      </c>
      <c r="V51" s="23">
        <v>0</v>
      </c>
      <c r="W51" s="23">
        <v>0</v>
      </c>
    </row>
    <row r="52" spans="1:23">
      <c r="A52" s="27" t="s">
        <v>121</v>
      </c>
      <c r="B52" s="27" t="s">
        <v>62</v>
      </c>
      <c r="C52" s="23">
        <v>2.8686805429990801E-6</v>
      </c>
      <c r="D52" s="23">
        <v>2.7088579244856602E-6</v>
      </c>
      <c r="E52" s="23">
        <v>2.5647461358816702E-6</v>
      </c>
      <c r="F52" s="23">
        <v>-1822.9534378332546</v>
      </c>
      <c r="G52" s="23">
        <v>-1721.3913477031572</v>
      </c>
      <c r="H52" s="23">
        <v>-1625.4875793639656</v>
      </c>
      <c r="I52" s="23">
        <v>-1539.0113118940887</v>
      </c>
      <c r="J52" s="23">
        <v>-1449.1839874207581</v>
      </c>
      <c r="K52" s="23">
        <v>-1368.4456911533168</v>
      </c>
      <c r="L52" s="23">
        <v>-1292.2055625034845</v>
      </c>
      <c r="M52" s="23">
        <v>-1223.4599656328842</v>
      </c>
      <c r="N52" s="23">
        <v>-1152.0503951471201</v>
      </c>
      <c r="O52" s="23">
        <v>-7.9047724321910329E-5</v>
      </c>
      <c r="P52" s="23">
        <v>-7.4643743432687126E-5</v>
      </c>
      <c r="Q52" s="23">
        <v>-6.9985062082237505E-5</v>
      </c>
      <c r="R52" s="23">
        <v>-6.5900250728765091E-5</v>
      </c>
      <c r="S52" s="23">
        <v>-6.131264251273617E-5</v>
      </c>
      <c r="T52" s="23">
        <v>-2113.6411343954646</v>
      </c>
      <c r="U52" s="23">
        <v>5.2305262198471198E-6</v>
      </c>
      <c r="V52" s="23">
        <v>4.9252366015802904E-6</v>
      </c>
      <c r="W52" s="23">
        <v>8.7593564784208401E-6</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2.603048729069171E-4</v>
      </c>
      <c r="D54" s="23">
        <v>2.4934246515715059E-4</v>
      </c>
      <c r="E54" s="23">
        <v>2.3607739565907108E-4</v>
      </c>
      <c r="F54" s="23">
        <v>2.6857042253612538E-4</v>
      </c>
      <c r="G54" s="23">
        <v>2.5659693400739941E-4</v>
      </c>
      <c r="H54" s="23">
        <v>2.6459246640272272E-4</v>
      </c>
      <c r="I54" s="23">
        <v>2.5051609375882422E-4</v>
      </c>
      <c r="J54" s="23">
        <v>9.8379214805883867E-4</v>
      </c>
      <c r="K54" s="23">
        <v>557.38473359329771</v>
      </c>
      <c r="L54" s="23">
        <v>526.33119301705972</v>
      </c>
      <c r="M54" s="23">
        <v>498.33026726228411</v>
      </c>
      <c r="N54" s="23">
        <v>469.24435306934271</v>
      </c>
      <c r="O54" s="23">
        <v>443.10137196494577</v>
      </c>
      <c r="P54" s="23">
        <v>418.41489312116022</v>
      </c>
      <c r="Q54" s="23">
        <v>9976.4072778634927</v>
      </c>
      <c r="R54" s="23">
        <v>9394.1152967684084</v>
      </c>
      <c r="S54" s="23">
        <v>14950.801575915493</v>
      </c>
      <c r="T54" s="23">
        <v>16393.839921742921</v>
      </c>
      <c r="U54" s="23">
        <v>15521.684554242614</v>
      </c>
      <c r="V54" s="23">
        <v>14615.732058852573</v>
      </c>
      <c r="W54" s="23">
        <v>13801.446888735491</v>
      </c>
    </row>
    <row r="55" spans="1:23">
      <c r="A55" s="27" t="s">
        <v>121</v>
      </c>
      <c r="B55" s="27" t="s">
        <v>64</v>
      </c>
      <c r="C55" s="23">
        <v>1.457002968491694E-5</v>
      </c>
      <c r="D55" s="23">
        <v>1.6885840540122939E-5</v>
      </c>
      <c r="E55" s="23">
        <v>1.5987510413495521E-5</v>
      </c>
      <c r="F55" s="23">
        <v>1.9320945480938321E-5</v>
      </c>
      <c r="G55" s="23">
        <v>3.4185420805336098E-5</v>
      </c>
      <c r="H55" s="23">
        <v>4.0081063493655101E-5</v>
      </c>
      <c r="I55" s="23">
        <v>4.7070876817199801E-5</v>
      </c>
      <c r="J55" s="23">
        <v>1453.1727330071612</v>
      </c>
      <c r="K55" s="23">
        <v>1372.2122498180447</v>
      </c>
      <c r="L55" s="23">
        <v>1295.7622751224194</v>
      </c>
      <c r="M55" s="23">
        <v>1226.8274604222643</v>
      </c>
      <c r="N55" s="23">
        <v>1155.2213406306403</v>
      </c>
      <c r="O55" s="23">
        <v>1090.8605667993615</v>
      </c>
      <c r="P55" s="23">
        <v>1030.0855207091276</v>
      </c>
      <c r="Q55" s="23">
        <v>975.28476299399972</v>
      </c>
      <c r="R55" s="23">
        <v>918.3604115078889</v>
      </c>
      <c r="S55" s="23">
        <v>867.19587363260518</v>
      </c>
      <c r="T55" s="23">
        <v>2616.8853648663562</v>
      </c>
      <c r="U55" s="23">
        <v>2477.6665350068688</v>
      </c>
      <c r="V55" s="23">
        <v>2797.8236708536451</v>
      </c>
      <c r="W55" s="23">
        <v>8945.9498854702542</v>
      </c>
    </row>
    <row r="56" spans="1:23">
      <c r="A56" s="27" t="s">
        <v>121</v>
      </c>
      <c r="B56" s="27" t="s">
        <v>32</v>
      </c>
      <c r="C56" s="23">
        <v>1.7292699747972798E-5</v>
      </c>
      <c r="D56" s="23">
        <v>1.63292726554608E-5</v>
      </c>
      <c r="E56" s="23">
        <v>1.5460552052689601E-5</v>
      </c>
      <c r="F56" s="23">
        <v>1.4558167505519099E-5</v>
      </c>
      <c r="G56" s="23">
        <v>1.37470892356967E-5</v>
      </c>
      <c r="H56" s="23">
        <v>2.2281797532986801E-5</v>
      </c>
      <c r="I56" s="23">
        <v>2.34334627504636E-5</v>
      </c>
      <c r="J56" s="23">
        <v>2.6802162082822101E-5</v>
      </c>
      <c r="K56" s="23">
        <v>2.53089349138535E-5</v>
      </c>
      <c r="L56" s="23">
        <v>8.4344600806017991E-5</v>
      </c>
      <c r="M56" s="23">
        <v>7.9857451010757798E-5</v>
      </c>
      <c r="N56" s="23">
        <v>7.5196418887005394E-5</v>
      </c>
      <c r="O56" s="23">
        <v>7.1007005535043797E-5</v>
      </c>
      <c r="P56" s="23">
        <v>6.7050996705443307E-5</v>
      </c>
      <c r="Q56" s="23">
        <v>6.3483870140569504E-5</v>
      </c>
      <c r="R56" s="23">
        <v>5.9778513228720999E-5</v>
      </c>
      <c r="S56" s="23">
        <v>6.310807337306799E-5</v>
      </c>
      <c r="T56" s="23">
        <v>5.9592137253783E-5</v>
      </c>
      <c r="U56" s="23">
        <v>1.4618058838215901E-4</v>
      </c>
      <c r="V56" s="23">
        <v>1.3764848011055299E-4</v>
      </c>
      <c r="W56" s="23">
        <v>2.5203459078113901E-4</v>
      </c>
    </row>
    <row r="57" spans="1:23">
      <c r="A57" s="27" t="s">
        <v>121</v>
      </c>
      <c r="B57" s="27" t="s">
        <v>69</v>
      </c>
      <c r="C57" s="23">
        <v>0</v>
      </c>
      <c r="D57" s="23">
        <v>0</v>
      </c>
      <c r="E57" s="23">
        <v>3.3540300212836199E-5</v>
      </c>
      <c r="F57" s="23">
        <v>3.9953931557860299E-5</v>
      </c>
      <c r="G57" s="23">
        <v>3.7727980684011096E-5</v>
      </c>
      <c r="H57" s="23">
        <v>4.0854858195823995E-5</v>
      </c>
      <c r="I57" s="23">
        <v>3.86813714896578E-5</v>
      </c>
      <c r="J57" s="23">
        <v>3.6423659619042194E-5</v>
      </c>
      <c r="K57" s="23">
        <v>5.0692698657232106E-5</v>
      </c>
      <c r="L57" s="23">
        <v>357.51784901726199</v>
      </c>
      <c r="M57" s="23">
        <v>658.83856158792298</v>
      </c>
      <c r="N57" s="23">
        <v>2939.1821251555602</v>
      </c>
      <c r="O57" s="23">
        <v>2775.4316564334199</v>
      </c>
      <c r="P57" s="23">
        <v>2620.8042072673702</v>
      </c>
      <c r="Q57" s="23">
        <v>2481.37689420078</v>
      </c>
      <c r="R57" s="23">
        <v>2336.5466088783901</v>
      </c>
      <c r="S57" s="23">
        <v>2815.4856124050702</v>
      </c>
      <c r="T57" s="23">
        <v>2658.6266397113</v>
      </c>
      <c r="U57" s="23">
        <v>3313.8809778146201</v>
      </c>
      <c r="V57" s="23">
        <v>3120.4600071176596</v>
      </c>
      <c r="W57" s="23">
        <v>3962.6154505695004</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2.8347720514444811E-4</v>
      </c>
      <c r="D59" s="28">
        <v>2.743513487092745E-4</v>
      </c>
      <c r="E59" s="28">
        <v>2.5975580155597808E-4</v>
      </c>
      <c r="F59" s="28">
        <v>-43686.924210032812</v>
      </c>
      <c r="G59" s="28">
        <v>-41252.997332608589</v>
      </c>
      <c r="H59" s="28">
        <v>-38954.671658389881</v>
      </c>
      <c r="I59" s="28">
        <v>242403.32982441498</v>
      </c>
      <c r="J59" s="28">
        <v>472497.49702537089</v>
      </c>
      <c r="K59" s="28">
        <v>-12175.760079518912</v>
      </c>
      <c r="L59" s="28">
        <v>-11497.410147926028</v>
      </c>
      <c r="M59" s="28">
        <v>-10885.745606292312</v>
      </c>
      <c r="N59" s="28">
        <v>-10250.378255981705</v>
      </c>
      <c r="O59" s="28">
        <v>-8591.433372496369</v>
      </c>
      <c r="P59" s="28">
        <v>-8112.7793858309979</v>
      </c>
      <c r="Q59" s="28">
        <v>1899.0742580115339</v>
      </c>
      <c r="R59" s="28">
        <v>1788.2311924935766</v>
      </c>
      <c r="S59" s="28">
        <v>165125.03239875252</v>
      </c>
      <c r="T59" s="28">
        <v>294306.39452057471</v>
      </c>
      <c r="U59" s="28">
        <v>17999.349864349795</v>
      </c>
      <c r="V59" s="28">
        <v>17413.554576300128</v>
      </c>
      <c r="W59" s="28">
        <v>22747.395689167817</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5.6223543492946193E-6</v>
      </c>
      <c r="D64" s="23">
        <v>5.3091164753502603E-6</v>
      </c>
      <c r="E64" s="23">
        <v>6.2089443042131005E-6</v>
      </c>
      <c r="F64" s="23">
        <v>5.8465474521945199E-6</v>
      </c>
      <c r="G64" s="23">
        <v>5.5208191220208898E-6</v>
      </c>
      <c r="H64" s="23">
        <v>5.2132380738021595E-6</v>
      </c>
      <c r="I64" s="23">
        <v>4.9358927555250094E-6</v>
      </c>
      <c r="J64" s="23">
        <v>4.6477999801896305E-6</v>
      </c>
      <c r="K64" s="23">
        <v>4.38885739246464E-6</v>
      </c>
      <c r="L64" s="23">
        <v>5.32071506984798E-6</v>
      </c>
      <c r="M64" s="23">
        <v>5.03765195367751E-6</v>
      </c>
      <c r="N64" s="23">
        <v>8.9795288345793192E-6</v>
      </c>
      <c r="O64" s="23">
        <v>8.4792529098648795E-6</v>
      </c>
      <c r="P64" s="23">
        <v>8.006848826252509E-6</v>
      </c>
      <c r="Q64" s="23">
        <v>8.2293059491393501E-6</v>
      </c>
      <c r="R64" s="23">
        <v>9.097218303199549E-6</v>
      </c>
      <c r="S64" s="23">
        <v>9.4350762524237294E-6</v>
      </c>
      <c r="T64" s="23">
        <v>8.909420443094879E-6</v>
      </c>
      <c r="U64" s="23">
        <v>9.5948939750500606E-6</v>
      </c>
      <c r="V64" s="23">
        <v>9.0348697258953899E-6</v>
      </c>
      <c r="W64" s="23">
        <v>1.09619087236583E-5</v>
      </c>
    </row>
    <row r="65" spans="1:23">
      <c r="A65" s="27" t="s">
        <v>122</v>
      </c>
      <c r="B65" s="27" t="s">
        <v>28</v>
      </c>
      <c r="C65" s="23">
        <v>0</v>
      </c>
      <c r="D65" s="23">
        <v>0</v>
      </c>
      <c r="E65" s="23">
        <v>0</v>
      </c>
      <c r="F65" s="23">
        <v>-27147.631844023701</v>
      </c>
      <c r="G65" s="23">
        <v>-25635.1575399961</v>
      </c>
      <c r="H65" s="23">
        <v>-24206.947621660998</v>
      </c>
      <c r="I65" s="23">
        <v>-22919.133119886101</v>
      </c>
      <c r="J65" s="23">
        <v>-21581.414292547699</v>
      </c>
      <c r="K65" s="23">
        <v>-20379.050316581201</v>
      </c>
      <c r="L65" s="23">
        <v>-19243.673569120998</v>
      </c>
      <c r="M65" s="23">
        <v>-18219.906249214797</v>
      </c>
      <c r="N65" s="23">
        <v>-17156.466742387802</v>
      </c>
      <c r="O65" s="23">
        <v>-16200.629758642801</v>
      </c>
      <c r="P65" s="23">
        <v>-15298.045092702399</v>
      </c>
      <c r="Q65" s="23">
        <v>0</v>
      </c>
      <c r="R65" s="23">
        <v>0</v>
      </c>
      <c r="S65" s="23">
        <v>0</v>
      </c>
      <c r="T65" s="23">
        <v>0</v>
      </c>
      <c r="U65" s="23">
        <v>0</v>
      </c>
      <c r="V65" s="23">
        <v>0</v>
      </c>
      <c r="W65" s="23">
        <v>0</v>
      </c>
    </row>
    <row r="66" spans="1:23">
      <c r="A66" s="27" t="s">
        <v>122</v>
      </c>
      <c r="B66" s="27" t="s">
        <v>62</v>
      </c>
      <c r="C66" s="23">
        <v>2.8775124108075099E-6</v>
      </c>
      <c r="D66" s="23">
        <v>2.7171977429988302E-6</v>
      </c>
      <c r="E66" s="23">
        <v>2.57264227436582E-6</v>
      </c>
      <c r="F66" s="23">
        <v>-4008.2633976900752</v>
      </c>
      <c r="G66" s="23">
        <v>-3784.9512713281056</v>
      </c>
      <c r="H66" s="23">
        <v>-3574.0805185165414</v>
      </c>
      <c r="I66" s="23">
        <v>-3383.9387131887866</v>
      </c>
      <c r="J66" s="23">
        <v>-4903.4527011527825</v>
      </c>
      <c r="K66" s="23">
        <v>-5248.392346514127</v>
      </c>
      <c r="L66" s="23">
        <v>-2044.7256465495452</v>
      </c>
      <c r="M66" s="23">
        <v>-1935.9458287835337</v>
      </c>
      <c r="N66" s="23">
        <v>6.31981361628687E-6</v>
      </c>
      <c r="O66" s="23">
        <v>-511.93708623934072</v>
      </c>
      <c r="P66" s="23">
        <v>-483.41556757928089</v>
      </c>
      <c r="Q66" s="23">
        <v>5.3354432680076797E-6</v>
      </c>
      <c r="R66" s="23">
        <v>7.8889033625072907E-6</v>
      </c>
      <c r="S66" s="23">
        <v>7.4493893860653202E-6</v>
      </c>
      <c r="T66" s="23">
        <v>7.0343620241261997E-6</v>
      </c>
      <c r="U66" s="23">
        <v>6.6601325439376798E-6</v>
      </c>
      <c r="V66" s="23">
        <v>6.2714012315450502E-6</v>
      </c>
      <c r="W66" s="23">
        <v>1.19275565834887E-5</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4.7793339341040787E-4</v>
      </c>
      <c r="D68" s="23">
        <v>4.5756791275368479E-4</v>
      </c>
      <c r="E68" s="23">
        <v>5.0789702121454986E-4</v>
      </c>
      <c r="F68" s="23">
        <v>5.1808160887869973E-4</v>
      </c>
      <c r="G68" s="23">
        <v>4.9276718520990912E-4</v>
      </c>
      <c r="H68" s="23">
        <v>5.5655381913606941E-4</v>
      </c>
      <c r="I68" s="23">
        <v>5.2694504356866519E-4</v>
      </c>
      <c r="J68" s="23">
        <v>6.6093042391959865E-4</v>
      </c>
      <c r="K68" s="23">
        <v>7.8698617017066883E-4</v>
      </c>
      <c r="L68" s="23">
        <v>1.4003342942125806E-3</v>
      </c>
      <c r="M68" s="23">
        <v>1.3258362269797641E-3</v>
      </c>
      <c r="N68" s="23">
        <v>12024.198143002946</v>
      </c>
      <c r="O68" s="23">
        <v>11354.294748765191</v>
      </c>
      <c r="P68" s="23">
        <v>10721.713640161273</v>
      </c>
      <c r="Q68" s="23">
        <v>10391.515749910392</v>
      </c>
      <c r="R68" s="23">
        <v>13425.922160956636</v>
      </c>
      <c r="S68" s="23">
        <v>19877.903581563849</v>
      </c>
      <c r="T68" s="23">
        <v>20072.177873340002</v>
      </c>
      <c r="U68" s="23">
        <v>27976.268643027677</v>
      </c>
      <c r="V68" s="23">
        <v>26343.3804919063</v>
      </c>
      <c r="W68" s="23">
        <v>24875.71340800976</v>
      </c>
    </row>
    <row r="69" spans="1:23">
      <c r="A69" s="27" t="s">
        <v>122</v>
      </c>
      <c r="B69" s="27" t="s">
        <v>64</v>
      </c>
      <c r="C69" s="23">
        <v>4.6924151922909027E-5</v>
      </c>
      <c r="D69" s="23">
        <v>7.1383859735589419E-5</v>
      </c>
      <c r="E69" s="23">
        <v>6.7586223982542162E-5</v>
      </c>
      <c r="F69" s="23">
        <v>6.3641425380551797E-5</v>
      </c>
      <c r="G69" s="23">
        <v>1.0031699427486971E-4</v>
      </c>
      <c r="H69" s="23">
        <v>1.2524774571433462E-4</v>
      </c>
      <c r="I69" s="23">
        <v>1.341321831686979E-4</v>
      </c>
      <c r="J69" s="23">
        <v>1.2630330299953079E-4</v>
      </c>
      <c r="K69" s="23">
        <v>1.4069031072801768E-4</v>
      </c>
      <c r="L69" s="23">
        <v>2.8759390497961452E-4</v>
      </c>
      <c r="M69" s="23">
        <v>5.3544144428247734E-4</v>
      </c>
      <c r="N69" s="23">
        <v>1738.6392712961674</v>
      </c>
      <c r="O69" s="23">
        <v>1641.7745710189015</v>
      </c>
      <c r="P69" s="23">
        <v>1550.3064876907222</v>
      </c>
      <c r="Q69" s="23">
        <v>1467.8298701029903</v>
      </c>
      <c r="R69" s="23">
        <v>2288.6907836243499</v>
      </c>
      <c r="S69" s="23">
        <v>2161.181098065585</v>
      </c>
      <c r="T69" s="23">
        <v>2040.7753515918218</v>
      </c>
      <c r="U69" s="23">
        <v>1932.2056907770466</v>
      </c>
      <c r="V69" s="23">
        <v>1819.4288288777007</v>
      </c>
      <c r="W69" s="23">
        <v>1718.0631092273782</v>
      </c>
    </row>
    <row r="70" spans="1:23">
      <c r="A70" s="27" t="s">
        <v>122</v>
      </c>
      <c r="B70" s="27" t="s">
        <v>32</v>
      </c>
      <c r="C70" s="23">
        <v>1.81547559924451E-5</v>
      </c>
      <c r="D70" s="23">
        <v>1.7143301214649802E-5</v>
      </c>
      <c r="E70" s="23">
        <v>1.62312741281465E-5</v>
      </c>
      <c r="F70" s="23">
        <v>1.5283904920099401E-5</v>
      </c>
      <c r="G70" s="23">
        <v>1.4432393687382399E-5</v>
      </c>
      <c r="H70" s="23">
        <v>2.4884821137944198E-5</v>
      </c>
      <c r="I70" s="23">
        <v>2.89154751822685E-5</v>
      </c>
      <c r="J70" s="23">
        <v>2.9985005521107201E-5</v>
      </c>
      <c r="K70" s="23">
        <v>2.83144527960162E-5</v>
      </c>
      <c r="L70" s="23">
        <v>545.65827348590096</v>
      </c>
      <c r="M70" s="23">
        <v>516.62914314731006</v>
      </c>
      <c r="N70" s="23">
        <v>750.75740757660299</v>
      </c>
      <c r="O70" s="23">
        <v>708.930507387224</v>
      </c>
      <c r="P70" s="23">
        <v>669.43390665516097</v>
      </c>
      <c r="Q70" s="23">
        <v>633.81988763696199</v>
      </c>
      <c r="R70" s="23">
        <v>596.82578352323299</v>
      </c>
      <c r="S70" s="23">
        <v>563.574866214998</v>
      </c>
      <c r="T70" s="23">
        <v>532.17645516966593</v>
      </c>
      <c r="U70" s="23">
        <v>920.91275245091094</v>
      </c>
      <c r="V70" s="23">
        <v>867.16192684831799</v>
      </c>
      <c r="W70" s="23">
        <v>2145.3614066929999</v>
      </c>
    </row>
    <row r="71" spans="1:23">
      <c r="A71" s="27" t="s">
        <v>122</v>
      </c>
      <c r="B71" s="27" t="s">
        <v>69</v>
      </c>
      <c r="C71" s="23">
        <v>0</v>
      </c>
      <c r="D71" s="23">
        <v>0</v>
      </c>
      <c r="E71" s="23">
        <v>2.51148153619371E-5</v>
      </c>
      <c r="F71" s="23">
        <v>2.3648941361421798E-5</v>
      </c>
      <c r="G71" s="23">
        <v>2.2331389380014601E-5</v>
      </c>
      <c r="H71" s="23">
        <v>2.5003462532663799E-5</v>
      </c>
      <c r="I71" s="23">
        <v>2.3673273276776901E-5</v>
      </c>
      <c r="J71" s="23">
        <v>2.22915376237999E-5</v>
      </c>
      <c r="K71" s="23">
        <v>2.2500975381907598E-5</v>
      </c>
      <c r="L71" s="23">
        <v>2.5595440238470602E-5</v>
      </c>
      <c r="M71" s="23">
        <v>2.57300913821293E-5</v>
      </c>
      <c r="N71" s="23">
        <v>4.6968342566625899E-5</v>
      </c>
      <c r="O71" s="23">
        <v>4.4351598253790897E-5</v>
      </c>
      <c r="P71" s="23">
        <v>4.1880640452137103E-5</v>
      </c>
      <c r="Q71" s="23">
        <v>4.0551736252230398E-5</v>
      </c>
      <c r="R71" s="23">
        <v>5.1282273675089401E-5</v>
      </c>
      <c r="S71" s="23">
        <v>4.8425187589963397E-5</v>
      </c>
      <c r="T71" s="23">
        <v>4.5727278162049097E-5</v>
      </c>
      <c r="U71" s="23">
        <v>4.7653271079692404E-5</v>
      </c>
      <c r="V71" s="23">
        <v>4.48718972129708E-5</v>
      </c>
      <c r="W71" s="23">
        <v>5.5731269197711796E-5</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5.33357412093419E-4</v>
      </c>
      <c r="D73" s="28">
        <v>5.3697808670762331E-4</v>
      </c>
      <c r="E73" s="28">
        <v>5.8426483177567094E-4</v>
      </c>
      <c r="F73" s="28">
        <v>-31155.894654144195</v>
      </c>
      <c r="G73" s="28">
        <v>-29420.108212719209</v>
      </c>
      <c r="H73" s="28">
        <v>-27781.027453162736</v>
      </c>
      <c r="I73" s="28">
        <v>-26303.071167061764</v>
      </c>
      <c r="J73" s="28">
        <v>-26484.86620181895</v>
      </c>
      <c r="K73" s="28">
        <v>-25627.44173102999</v>
      </c>
      <c r="L73" s="28">
        <v>-21288.397522421626</v>
      </c>
      <c r="M73" s="28">
        <v>-20155.85021168301</v>
      </c>
      <c r="N73" s="28">
        <v>-3393.6293127893464</v>
      </c>
      <c r="O73" s="28">
        <v>-3716.4975166187974</v>
      </c>
      <c r="P73" s="28">
        <v>-3509.4405244228356</v>
      </c>
      <c r="Q73" s="28">
        <v>11859.345633578132</v>
      </c>
      <c r="R73" s="28">
        <v>15714.612961567107</v>
      </c>
      <c r="S73" s="28">
        <v>22039.084696513903</v>
      </c>
      <c r="T73" s="28">
        <v>22112.953240875609</v>
      </c>
      <c r="U73" s="28">
        <v>29908.474350059751</v>
      </c>
      <c r="V73" s="28">
        <v>28162.809336090271</v>
      </c>
      <c r="W73" s="28">
        <v>26593.776540126604</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5.3227028238807597E-6</v>
      </c>
      <c r="D78" s="23">
        <v>5.0261594165092197E-6</v>
      </c>
      <c r="E78" s="23">
        <v>4.7587667205783495E-6</v>
      </c>
      <c r="F78" s="23">
        <v>-15804.707150895389</v>
      </c>
      <c r="G78" s="23">
        <v>-14924.180496277739</v>
      </c>
      <c r="H78" s="23">
        <v>-14092.710567741082</v>
      </c>
      <c r="I78" s="23">
        <v>-13342.975519683447</v>
      </c>
      <c r="J78" s="23">
        <v>-12564.187357320152</v>
      </c>
      <c r="K78" s="23">
        <v>-11864.199577976515</v>
      </c>
      <c r="L78" s="23">
        <v>-11203.210173720421</v>
      </c>
      <c r="M78" s="23">
        <v>-10607.197130124607</v>
      </c>
      <c r="N78" s="23">
        <v>-9988.0878791575851</v>
      </c>
      <c r="O78" s="23">
        <v>-9431.6221678796737</v>
      </c>
      <c r="P78" s="23">
        <v>-8906.1587957455995</v>
      </c>
      <c r="Q78" s="23">
        <v>-8432.3493483355778</v>
      </c>
      <c r="R78" s="23">
        <v>-7940.1792290313706</v>
      </c>
      <c r="S78" s="23">
        <v>-7497.8085224321903</v>
      </c>
      <c r="T78" s="23">
        <v>-7080.0835881965531</v>
      </c>
      <c r="U78" s="23">
        <v>-6703.4217103802157</v>
      </c>
      <c r="V78" s="23">
        <v>-6312.1637433943642</v>
      </c>
      <c r="W78" s="23">
        <v>-5960.4945612237161</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2.9716636816855801E-6</v>
      </c>
      <c r="D80" s="23">
        <v>2.8061035700491403E-6</v>
      </c>
      <c r="E80" s="23">
        <v>2.6568182934635797E-6</v>
      </c>
      <c r="F80" s="23">
        <v>-1286.790299591742</v>
      </c>
      <c r="G80" s="23">
        <v>-1215.0994326319117</v>
      </c>
      <c r="H80" s="23">
        <v>-1147.4026744301862</v>
      </c>
      <c r="I80" s="23">
        <v>-1086.3606204463026</v>
      </c>
      <c r="J80" s="23">
        <v>-1022.9531151253781</v>
      </c>
      <c r="K80" s="23">
        <v>-965.96139261560711</v>
      </c>
      <c r="L80" s="23">
        <v>-912.144846354484</v>
      </c>
      <c r="M80" s="23">
        <v>-863.61855633171865</v>
      </c>
      <c r="N80" s="23">
        <v>-813.21181461078095</v>
      </c>
      <c r="O80" s="23">
        <v>-767.90539597370798</v>
      </c>
      <c r="P80" s="23">
        <v>-725.12313098619802</v>
      </c>
      <c r="Q80" s="23">
        <v>-686.54643329248245</v>
      </c>
      <c r="R80" s="23">
        <v>-646.47484398527081</v>
      </c>
      <c r="S80" s="23">
        <v>-610.45783080791125</v>
      </c>
      <c r="T80" s="23">
        <v>-576.44743210741979</v>
      </c>
      <c r="U80" s="23">
        <v>-545.78031049713809</v>
      </c>
      <c r="V80" s="23">
        <v>4.56209746408723E-6</v>
      </c>
      <c r="W80" s="23">
        <v>7.7542711089047102E-6</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2.1194322734630115E-4</v>
      </c>
      <c r="D82" s="23">
        <v>2.0013524766263191E-4</v>
      </c>
      <c r="E82" s="23">
        <v>4096.357894735821</v>
      </c>
      <c r="F82" s="23">
        <v>7714.5387120861224</v>
      </c>
      <c r="G82" s="23">
        <v>10935.720450221515</v>
      </c>
      <c r="H82" s="23">
        <v>13827.730625116663</v>
      </c>
      <c r="I82" s="23">
        <v>16407.101098023726</v>
      </c>
      <c r="J82" s="23">
        <v>18570.985899339223</v>
      </c>
      <c r="K82" s="23">
        <v>20483.949418906799</v>
      </c>
      <c r="L82" s="23">
        <v>22084.939214643655</v>
      </c>
      <c r="M82" s="23">
        <v>23498.787874562368</v>
      </c>
      <c r="N82" s="23">
        <v>24608.73238001834</v>
      </c>
      <c r="O82" s="23">
        <v>25580.956226535465</v>
      </c>
      <c r="P82" s="23">
        <v>26368.461416371971</v>
      </c>
      <c r="Q82" s="23">
        <v>27060.633680170835</v>
      </c>
      <c r="R82" s="23">
        <v>27453.893844116414</v>
      </c>
      <c r="S82" s="23">
        <v>27787.1540096963</v>
      </c>
      <c r="T82" s="23">
        <v>27998.065368105323</v>
      </c>
      <c r="U82" s="23">
        <v>28287.358851975408</v>
      </c>
      <c r="V82" s="23">
        <v>28226.305748833671</v>
      </c>
      <c r="W82" s="23">
        <v>26653.735353448108</v>
      </c>
    </row>
    <row r="83" spans="1:23">
      <c r="A83" s="27" t="s">
        <v>123</v>
      </c>
      <c r="B83" s="27" t="s">
        <v>64</v>
      </c>
      <c r="C83" s="23">
        <v>6.2811632017735993E-6</v>
      </c>
      <c r="D83" s="23">
        <v>1.0210221693150502E-5</v>
      </c>
      <c r="E83" s="23">
        <v>1.3545750553162599E-5</v>
      </c>
      <c r="F83" s="23">
        <v>1.2755127040021398E-5</v>
      </c>
      <c r="G83" s="23">
        <v>3.2743159061211896E-5</v>
      </c>
      <c r="H83" s="23">
        <v>3.9456251823260998E-5</v>
      </c>
      <c r="I83" s="23">
        <v>3.7357171258546903E-5</v>
      </c>
      <c r="J83" s="23">
        <v>3.5176748854817196E-5</v>
      </c>
      <c r="K83" s="23">
        <v>3.3216948860186801E-5</v>
      </c>
      <c r="L83" s="23">
        <v>3.1366335079291202E-5</v>
      </c>
      <c r="M83" s="23">
        <v>2.9697639719017898E-5</v>
      </c>
      <c r="N83" s="23">
        <v>2.7964280452249899E-5</v>
      </c>
      <c r="O83" s="23">
        <v>2.6406308255718901E-5</v>
      </c>
      <c r="P83" s="23">
        <v>5.8464301381209602E-5</v>
      </c>
      <c r="Q83" s="23">
        <v>7.8683592464626409E-5</v>
      </c>
      <c r="R83" s="23">
        <v>8.02261139279553E-5</v>
      </c>
      <c r="S83" s="23">
        <v>7.5756481492788197E-5</v>
      </c>
      <c r="T83" s="23">
        <v>7.1535865408125612E-5</v>
      </c>
      <c r="U83" s="23">
        <v>9.3043536538973999E-5</v>
      </c>
      <c r="V83" s="23">
        <v>81.420725965252501</v>
      </c>
      <c r="W83" s="23">
        <v>76.8845381848503</v>
      </c>
    </row>
    <row r="84" spans="1:23">
      <c r="A84" s="27" t="s">
        <v>123</v>
      </c>
      <c r="B84" s="27" t="s">
        <v>32</v>
      </c>
      <c r="C84" s="23">
        <v>1.6990545864741702E-5</v>
      </c>
      <c r="D84" s="23">
        <v>1.6043952652506101E-5</v>
      </c>
      <c r="E84" s="23">
        <v>1.5190411131509E-5</v>
      </c>
      <c r="F84" s="23">
        <v>1.4303793873372E-5</v>
      </c>
      <c r="G84" s="23">
        <v>1.3506887505705001E-5</v>
      </c>
      <c r="H84" s="23">
        <v>1.78026269192158E-5</v>
      </c>
      <c r="I84" s="23">
        <v>2.2872766644695098E-5</v>
      </c>
      <c r="J84" s="23">
        <v>2.4165521615630199E-5</v>
      </c>
      <c r="K84" s="23">
        <v>2.2819189431038102E-5</v>
      </c>
      <c r="L84" s="23">
        <v>5.3339129621493205E-5</v>
      </c>
      <c r="M84" s="23">
        <v>5.0501477154432498E-5</v>
      </c>
      <c r="N84" s="23">
        <v>4.7553862319067399E-5</v>
      </c>
      <c r="O84" s="23">
        <v>4.4904496981122104E-5</v>
      </c>
      <c r="P84" s="23">
        <v>4.2402735567476596E-5</v>
      </c>
      <c r="Q84" s="23">
        <v>4.8676991770125205E-5</v>
      </c>
      <c r="R84" s="23">
        <v>4.5835866496822696E-5</v>
      </c>
      <c r="S84" s="23">
        <v>4.9201383383468098E-5</v>
      </c>
      <c r="T84" s="23">
        <v>4.64602298081706E-5</v>
      </c>
      <c r="U84" s="23">
        <v>7.20809646720179E-5</v>
      </c>
      <c r="V84" s="23">
        <v>6.7873821974687499E-5</v>
      </c>
      <c r="W84" s="23">
        <v>8.4989659746834511E-5</v>
      </c>
    </row>
    <row r="85" spans="1:23">
      <c r="A85" s="27" t="s">
        <v>123</v>
      </c>
      <c r="B85" s="27" t="s">
        <v>69</v>
      </c>
      <c r="C85" s="23">
        <v>0</v>
      </c>
      <c r="D85" s="23">
        <v>0</v>
      </c>
      <c r="E85" s="23">
        <v>7.9660403658623298E-5</v>
      </c>
      <c r="F85" s="23">
        <v>7.9905736359866083E-5</v>
      </c>
      <c r="G85" s="23">
        <v>8.2971094102157601E-5</v>
      </c>
      <c r="H85" s="23">
        <v>8.2680018550434993E-5</v>
      </c>
      <c r="I85" s="23">
        <v>8.1016372093311808E-5</v>
      </c>
      <c r="J85" s="23">
        <v>8.1653005234184897E-5</v>
      </c>
      <c r="K85" s="23">
        <v>8.1238065479487308E-5</v>
      </c>
      <c r="L85" s="23">
        <v>8.304323275503089E-5</v>
      </c>
      <c r="M85" s="23">
        <v>9.230664753679291E-5</v>
      </c>
      <c r="N85" s="23">
        <v>1.7716084191550952E-4</v>
      </c>
      <c r="O85" s="23">
        <v>1.6729069108185239E-4</v>
      </c>
      <c r="P85" s="23">
        <v>2.7202961070994802E-4</v>
      </c>
      <c r="Q85" s="23">
        <v>899.70279960276252</v>
      </c>
      <c r="R85" s="23">
        <v>847.18993326780424</v>
      </c>
      <c r="S85" s="23">
        <v>1789.3771512725866</v>
      </c>
      <c r="T85" s="23">
        <v>1689.6856946820656</v>
      </c>
      <c r="U85" s="23">
        <v>2936.8467584726131</v>
      </c>
      <c r="V85" s="23">
        <v>2765.4321076101069</v>
      </c>
      <c r="W85" s="23">
        <v>3674.0375969948304</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2.2651875705364109E-4</v>
      </c>
      <c r="D87" s="28">
        <v>2.1817773234234075E-4</v>
      </c>
      <c r="E87" s="28">
        <v>4096.3579156971564</v>
      </c>
      <c r="F87" s="28">
        <v>-9376.9587256458817</v>
      </c>
      <c r="G87" s="28">
        <v>-5203.5594459449767</v>
      </c>
      <c r="H87" s="28">
        <v>-1412.3825775983535</v>
      </c>
      <c r="I87" s="28">
        <v>1977.7649952511476</v>
      </c>
      <c r="J87" s="28">
        <v>4983.8454620704415</v>
      </c>
      <c r="K87" s="28">
        <v>7653.7884815316265</v>
      </c>
      <c r="L87" s="28">
        <v>9969.5842259350848</v>
      </c>
      <c r="M87" s="28">
        <v>12027.972217803681</v>
      </c>
      <c r="N87" s="28">
        <v>13807.432714214256</v>
      </c>
      <c r="O87" s="28">
        <v>15381.42868908839</v>
      </c>
      <c r="P87" s="28">
        <v>16737.179548104476</v>
      </c>
      <c r="Q87" s="28">
        <v>17941.737977226367</v>
      </c>
      <c r="R87" s="28">
        <v>18867.239851325885</v>
      </c>
      <c r="S87" s="28">
        <v>19678.887732212679</v>
      </c>
      <c r="T87" s="28">
        <v>20341.534419337215</v>
      </c>
      <c r="U87" s="28">
        <v>21038.156924141593</v>
      </c>
      <c r="V87" s="28">
        <v>21995.562735966658</v>
      </c>
      <c r="W87" s="28">
        <v>20770.125338163514</v>
      </c>
    </row>
    <row r="89" spans="1:23" collapsed="1"/>
    <row r="90" spans="1:23">
      <c r="A90" s="7" t="s">
        <v>93</v>
      </c>
    </row>
  </sheetData>
  <sheetProtection algorithmName="SHA-512" hashValue="Qs1Z2VCSSJpMVLmbE5BE9HcFy2dFAc36Qa1ttyNBwdc7KOUGczgBuIE5kQx9DYIu5Q/v3EPSK7ew+TpL6MaZrQ==" saltValue="muzu42lXkLGovTVakg4gOQ==" spinCount="100000" sheet="1" objects="1" scenarios="1"/>
  <mergeCells count="7">
    <mergeCell ref="A87:B87"/>
    <mergeCell ref="B2:W3"/>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E600"/>
  </sheetPr>
  <dimension ref="A1:B19"/>
  <sheetViews>
    <sheetView showGridLines="0" zoomScale="85" zoomScaleNormal="85" workbookViewId="0"/>
  </sheetViews>
  <sheetFormatPr defaultColWidth="9.140625" defaultRowHeight="15"/>
  <cols>
    <col min="1" max="1" width="9.140625" customWidth="1"/>
    <col min="2" max="2" width="100.7109375" customWidth="1"/>
    <col min="3" max="3" width="9.140625" customWidth="1"/>
  </cols>
  <sheetData>
    <row r="1" spans="1:2">
      <c r="A1" s="2" t="s">
        <v>1</v>
      </c>
    </row>
    <row r="3" spans="1:2" ht="60">
      <c r="A3" s="3"/>
      <c r="B3" s="4" t="s">
        <v>2</v>
      </c>
    </row>
    <row r="4" spans="1:2" ht="171.95" customHeight="1">
      <c r="A4" s="3"/>
      <c r="B4" s="4" t="s">
        <v>3</v>
      </c>
    </row>
    <row r="5" spans="1:2" ht="60">
      <c r="A5" s="3"/>
      <c r="B5" s="4" t="s">
        <v>4</v>
      </c>
    </row>
    <row r="6" spans="1:2" ht="75">
      <c r="A6" s="3"/>
      <c r="B6" s="4" t="s">
        <v>5</v>
      </c>
    </row>
    <row r="7" spans="1:2" ht="60">
      <c r="A7" s="3"/>
      <c r="B7" s="4" t="s">
        <v>6</v>
      </c>
    </row>
    <row r="8" spans="1:2" ht="60">
      <c r="A8" s="3"/>
      <c r="B8" s="4" t="s">
        <v>7</v>
      </c>
    </row>
    <row r="9" spans="1:2" ht="60">
      <c r="A9" s="3"/>
      <c r="B9" s="4" t="s">
        <v>8</v>
      </c>
    </row>
    <row r="10" spans="1:2" ht="75">
      <c r="A10" s="3"/>
      <c r="B10" s="4" t="s">
        <v>9</v>
      </c>
    </row>
    <row r="11" spans="1:2" ht="120">
      <c r="A11" s="3"/>
      <c r="B11" s="4" t="s">
        <v>10</v>
      </c>
    </row>
    <row r="12" spans="1:2" ht="60">
      <c r="A12" s="3"/>
      <c r="B12" s="4" t="s">
        <v>11</v>
      </c>
    </row>
    <row r="13" spans="1:2" ht="105">
      <c r="A13" s="3"/>
      <c r="B13" s="4" t="s">
        <v>12</v>
      </c>
    </row>
    <row r="14" spans="1:2" ht="90">
      <c r="A14" s="3"/>
      <c r="B14" s="4" t="s">
        <v>13</v>
      </c>
    </row>
    <row r="15" spans="1:2">
      <c r="A15" s="3"/>
      <c r="B15" s="4" t="s">
        <v>14</v>
      </c>
    </row>
    <row r="16" spans="1:2">
      <c r="A16" s="3"/>
      <c r="B16" s="5"/>
    </row>
    <row r="17" spans="1:2">
      <c r="A17" s="3"/>
      <c r="B17" s="5"/>
    </row>
    <row r="18" spans="1:2">
      <c r="A18" s="3"/>
      <c r="B18" s="5"/>
    </row>
    <row r="19" spans="1:2">
      <c r="A19" s="3"/>
      <c r="B19" s="5"/>
    </row>
  </sheetData>
  <sheetProtection algorithmName="SHA-512" hashValue="rZjS6ZnfZUXhktFBGgV17bZUESryPIkRFb+L+YSX1moIBQE1Dz4ArKDG6vmVTAZaN4tWMu8sMn3PY+KUyh1O/w==" saltValue="xB0e+y++HYPlYBPpPETREg==" spinCount="100000" sheet="1" objects="1" scenarios="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B14891"/>
  </sheetPr>
  <dimension ref="A1:W12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149</v>
      </c>
      <c r="B1" s="17"/>
      <c r="C1" s="17"/>
      <c r="D1" s="17"/>
      <c r="E1" s="17"/>
      <c r="F1" s="17"/>
      <c r="G1" s="17"/>
      <c r="H1" s="17"/>
      <c r="I1" s="17"/>
      <c r="J1" s="17"/>
      <c r="K1" s="17"/>
      <c r="L1" s="17"/>
      <c r="M1" s="17"/>
      <c r="N1" s="17"/>
      <c r="O1" s="17"/>
      <c r="P1" s="17"/>
      <c r="Q1" s="17"/>
      <c r="R1" s="17"/>
      <c r="S1" s="17"/>
      <c r="T1" s="17"/>
      <c r="U1" s="17"/>
      <c r="V1" s="17"/>
      <c r="W1" s="17"/>
    </row>
    <row r="2" spans="1:23">
      <c r="A2" s="26" t="s">
        <v>76</v>
      </c>
      <c r="B2" s="16" t="s">
        <v>130</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1648660.5473000002</v>
      </c>
      <c r="D6" s="23">
        <v>1491954.2505000001</v>
      </c>
      <c r="E6" s="23">
        <v>1501255.6646000003</v>
      </c>
      <c r="F6" s="23">
        <v>1444851.6047199999</v>
      </c>
      <c r="G6" s="23">
        <v>1307036.1778912223</v>
      </c>
      <c r="H6" s="23">
        <v>1193503.5761484057</v>
      </c>
      <c r="I6" s="23">
        <v>1121427.6545673809</v>
      </c>
      <c r="J6" s="23">
        <v>1084002.7257220289</v>
      </c>
      <c r="K6" s="23">
        <v>1037298.5877253761</v>
      </c>
      <c r="L6" s="23">
        <v>1016475.1023507109</v>
      </c>
      <c r="M6" s="23">
        <v>986003.96678949939</v>
      </c>
      <c r="N6" s="23">
        <v>731281.94941664999</v>
      </c>
      <c r="O6" s="23">
        <v>717177.49107028008</v>
      </c>
      <c r="P6" s="23">
        <v>687769.66103328008</v>
      </c>
      <c r="Q6" s="23">
        <v>416266.47201999999</v>
      </c>
      <c r="R6" s="23">
        <v>356866.85370000004</v>
      </c>
      <c r="S6" s="23">
        <v>276243.95555999997</v>
      </c>
      <c r="T6" s="23">
        <v>265223.89264000003</v>
      </c>
      <c r="U6" s="23">
        <v>245296.61814000001</v>
      </c>
      <c r="V6" s="23">
        <v>228921.26085000002</v>
      </c>
      <c r="W6" s="23">
        <v>202359.42563816078</v>
      </c>
    </row>
    <row r="7" spans="1:23">
      <c r="A7" s="27" t="s">
        <v>36</v>
      </c>
      <c r="B7" s="27" t="s">
        <v>67</v>
      </c>
      <c r="C7" s="23">
        <v>217534.11545000001</v>
      </c>
      <c r="D7" s="23">
        <v>200975.13978999999</v>
      </c>
      <c r="E7" s="23">
        <v>195931.39116999999</v>
      </c>
      <c r="F7" s="23">
        <v>175661.40565999999</v>
      </c>
      <c r="G7" s="23">
        <v>169141.11480000001</v>
      </c>
      <c r="H7" s="23">
        <v>158810.50065999999</v>
      </c>
      <c r="I7" s="23">
        <v>152204.02176</v>
      </c>
      <c r="J7" s="23">
        <v>140671.21431000001</v>
      </c>
      <c r="K7" s="23">
        <v>128998.31787</v>
      </c>
      <c r="L7" s="23">
        <v>114544.89859</v>
      </c>
      <c r="M7" s="23">
        <v>100264.02679999999</v>
      </c>
      <c r="N7" s="23">
        <v>85447.629960000006</v>
      </c>
      <c r="O7" s="23">
        <v>78946.891259999989</v>
      </c>
      <c r="P7" s="23">
        <v>74403.928629999995</v>
      </c>
      <c r="Q7" s="23">
        <v>68566.84031</v>
      </c>
      <c r="R7" s="23">
        <v>66027.682450000008</v>
      </c>
      <c r="S7" s="23">
        <v>58108.07727999999</v>
      </c>
      <c r="T7" s="23">
        <v>56996.415200000003</v>
      </c>
      <c r="U7" s="23">
        <v>51155.823370000006</v>
      </c>
      <c r="V7" s="23">
        <v>49476.259840000006</v>
      </c>
      <c r="W7" s="23">
        <v>47825.249929999991</v>
      </c>
    </row>
    <row r="8" spans="1:23">
      <c r="A8" s="27" t="s">
        <v>36</v>
      </c>
      <c r="B8" s="27" t="s">
        <v>18</v>
      </c>
      <c r="C8" s="23">
        <v>131214.72401677584</v>
      </c>
      <c r="D8" s="23">
        <v>128135.37989351786</v>
      </c>
      <c r="E8" s="23">
        <v>106600.349632406</v>
      </c>
      <c r="F8" s="23">
        <v>37229.358355309851</v>
      </c>
      <c r="G8" s="23">
        <v>36420.957461344893</v>
      </c>
      <c r="H8" s="23">
        <v>36119.234606578277</v>
      </c>
      <c r="I8" s="23">
        <v>34453.619280421219</v>
      </c>
      <c r="J8" s="23">
        <v>34649.823443054964</v>
      </c>
      <c r="K8" s="23">
        <v>32805.474361836263</v>
      </c>
      <c r="L8" s="23">
        <v>48217.314693897926</v>
      </c>
      <c r="M8" s="23">
        <v>37429.033270335196</v>
      </c>
      <c r="N8" s="23">
        <v>129628.93199249897</v>
      </c>
      <c r="O8" s="23">
        <v>125574.76487916394</v>
      </c>
      <c r="P8" s="23">
        <v>52184.396576792198</v>
      </c>
      <c r="Q8" s="23">
        <v>112342.939206293</v>
      </c>
      <c r="R8" s="23">
        <v>56976.144516656394</v>
      </c>
      <c r="S8" s="23">
        <v>77934.105510676629</v>
      </c>
      <c r="T8" s="23">
        <v>76830.838521920698</v>
      </c>
      <c r="U8" s="23">
        <v>70128.926845745082</v>
      </c>
      <c r="V8" s="23">
        <v>82040.368199537916</v>
      </c>
      <c r="W8" s="23">
        <v>80106.439281883067</v>
      </c>
    </row>
    <row r="9" spans="1:23">
      <c r="A9" s="27" t="s">
        <v>36</v>
      </c>
      <c r="B9" s="27" t="s">
        <v>28</v>
      </c>
      <c r="C9" s="23">
        <v>91458.838600000003</v>
      </c>
      <c r="D9" s="23">
        <v>72830.17194</v>
      </c>
      <c r="E9" s="23">
        <v>68536.864939999999</v>
      </c>
      <c r="F9" s="23">
        <v>3105.9977535921203</v>
      </c>
      <c r="G9" s="23">
        <v>2918.1454558493906</v>
      </c>
      <c r="H9" s="23">
        <v>2765.4957616903303</v>
      </c>
      <c r="I9" s="23">
        <v>2598.0817370001896</v>
      </c>
      <c r="J9" s="23">
        <v>2448.1000883888896</v>
      </c>
      <c r="K9" s="23">
        <v>2318.35948038983</v>
      </c>
      <c r="L9" s="23">
        <v>4328.3794176758101</v>
      </c>
      <c r="M9" s="23">
        <v>3392.4133225174201</v>
      </c>
      <c r="N9" s="23">
        <v>7510.3480326834306</v>
      </c>
      <c r="O9" s="23">
        <v>7462.0699187217597</v>
      </c>
      <c r="P9" s="23">
        <v>5092.8193383467997</v>
      </c>
      <c r="Q9" s="23">
        <v>7530.6957221616194</v>
      </c>
      <c r="R9" s="23">
        <v>5479.26668856782</v>
      </c>
      <c r="S9" s="23">
        <v>6869.2637287377001</v>
      </c>
      <c r="T9" s="23">
        <v>5732.5842058355802</v>
      </c>
      <c r="U9" s="23">
        <v>5085.2790000000005</v>
      </c>
      <c r="V9" s="23">
        <v>4773.2259999999997</v>
      </c>
      <c r="W9" s="23">
        <v>5253.0844999999999</v>
      </c>
    </row>
    <row r="10" spans="1:23">
      <c r="A10" s="27" t="s">
        <v>36</v>
      </c>
      <c r="B10" s="27" t="s">
        <v>62</v>
      </c>
      <c r="C10" s="23">
        <v>2928.479165940088</v>
      </c>
      <c r="D10" s="23">
        <v>3222.1041417650545</v>
      </c>
      <c r="E10" s="23">
        <v>7748.8388894496829</v>
      </c>
      <c r="F10" s="23">
        <v>3761.3232292257508</v>
      </c>
      <c r="G10" s="23">
        <v>2852.4387618263327</v>
      </c>
      <c r="H10" s="23">
        <v>4553.3870541317629</v>
      </c>
      <c r="I10" s="23">
        <v>2741.1158576458056</v>
      </c>
      <c r="J10" s="23">
        <v>6907.4196333655309</v>
      </c>
      <c r="K10" s="23">
        <v>4025.4121583045194</v>
      </c>
      <c r="L10" s="23">
        <v>12528.495878285956</v>
      </c>
      <c r="M10" s="23">
        <v>5841.3808823074996</v>
      </c>
      <c r="N10" s="23">
        <v>23136.677955835123</v>
      </c>
      <c r="O10" s="23">
        <v>12411.302984807131</v>
      </c>
      <c r="P10" s="23">
        <v>7934.5228499770956</v>
      </c>
      <c r="Q10" s="23">
        <v>25143.360342526365</v>
      </c>
      <c r="R10" s="23">
        <v>15009.184639633886</v>
      </c>
      <c r="S10" s="23">
        <v>35201.685251028197</v>
      </c>
      <c r="T10" s="23">
        <v>18944.920073594778</v>
      </c>
      <c r="U10" s="23">
        <v>32487.075996930798</v>
      </c>
      <c r="V10" s="23">
        <v>32381.477049386092</v>
      </c>
      <c r="W10" s="23">
        <v>34739.127180746429</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row>
    <row r="13" spans="1:23">
      <c r="A13" s="27" t="s">
        <v>36</v>
      </c>
      <c r="B13" s="27" t="s">
        <v>64</v>
      </c>
      <c r="C13" s="23">
        <v>0</v>
      </c>
      <c r="D13" s="23">
        <v>0</v>
      </c>
      <c r="E13" s="23">
        <v>0</v>
      </c>
      <c r="F13" s="23">
        <v>0</v>
      </c>
      <c r="G13" s="23">
        <v>0</v>
      </c>
      <c r="H13" s="23">
        <v>0</v>
      </c>
      <c r="I13" s="23">
        <v>0</v>
      </c>
      <c r="J13" s="23">
        <v>0</v>
      </c>
      <c r="K13" s="23">
        <v>0</v>
      </c>
      <c r="L13" s="23">
        <v>0</v>
      </c>
      <c r="M13" s="23">
        <v>0</v>
      </c>
      <c r="N13" s="23">
        <v>0</v>
      </c>
      <c r="O13" s="23">
        <v>0</v>
      </c>
      <c r="P13" s="23">
        <v>0</v>
      </c>
      <c r="Q13" s="23">
        <v>0</v>
      </c>
      <c r="R13" s="23">
        <v>0</v>
      </c>
      <c r="S13" s="23">
        <v>0</v>
      </c>
      <c r="T13" s="23">
        <v>0</v>
      </c>
      <c r="U13" s="23">
        <v>0</v>
      </c>
      <c r="V13" s="23">
        <v>0</v>
      </c>
      <c r="W13" s="23">
        <v>0</v>
      </c>
    </row>
    <row r="14" spans="1:23">
      <c r="A14" s="27" t="s">
        <v>36</v>
      </c>
      <c r="B14" s="27" t="s">
        <v>32</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row>
    <row r="15" spans="1:23">
      <c r="A15" s="27" t="s">
        <v>36</v>
      </c>
      <c r="B15" s="27" t="s">
        <v>69</v>
      </c>
      <c r="C15" s="23">
        <v>0</v>
      </c>
      <c r="D15" s="23">
        <v>0</v>
      </c>
      <c r="E15" s="23">
        <v>0</v>
      </c>
      <c r="F15" s="23">
        <v>0</v>
      </c>
      <c r="G15" s="23">
        <v>0</v>
      </c>
      <c r="H15" s="23">
        <v>0</v>
      </c>
      <c r="I15" s="23">
        <v>0</v>
      </c>
      <c r="J15" s="23">
        <v>0</v>
      </c>
      <c r="K15" s="23">
        <v>0</v>
      </c>
      <c r="L15" s="23">
        <v>0</v>
      </c>
      <c r="M15" s="23">
        <v>0</v>
      </c>
      <c r="N15" s="23">
        <v>0</v>
      </c>
      <c r="O15" s="23">
        <v>0</v>
      </c>
      <c r="P15" s="23">
        <v>0</v>
      </c>
      <c r="Q15" s="23">
        <v>0</v>
      </c>
      <c r="R15" s="23">
        <v>0</v>
      </c>
      <c r="S15" s="23">
        <v>0</v>
      </c>
      <c r="T15" s="23">
        <v>0</v>
      </c>
      <c r="U15" s="23">
        <v>0</v>
      </c>
      <c r="V15" s="23">
        <v>0</v>
      </c>
      <c r="W15" s="23">
        <v>0</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2091796.704532716</v>
      </c>
      <c r="D17" s="28">
        <v>1897117.0462652829</v>
      </c>
      <c r="E17" s="28">
        <v>1880073.1092318557</v>
      </c>
      <c r="F17" s="28">
        <v>1664609.6897181277</v>
      </c>
      <c r="G17" s="28">
        <v>1518368.8343702431</v>
      </c>
      <c r="H17" s="28">
        <v>1395752.1942308061</v>
      </c>
      <c r="I17" s="28">
        <v>1313424.4932024481</v>
      </c>
      <c r="J17" s="28">
        <v>1268679.2831968381</v>
      </c>
      <c r="K17" s="28">
        <v>1205446.1515959068</v>
      </c>
      <c r="L17" s="28">
        <v>1196094.1909305705</v>
      </c>
      <c r="M17" s="28">
        <v>1132930.8210646596</v>
      </c>
      <c r="N17" s="28">
        <v>977005.53735766758</v>
      </c>
      <c r="O17" s="28">
        <v>941572.52011297294</v>
      </c>
      <c r="P17" s="28">
        <v>827385.32842839626</v>
      </c>
      <c r="Q17" s="28">
        <v>629850.30760098097</v>
      </c>
      <c r="R17" s="28">
        <v>500359.13199485815</v>
      </c>
      <c r="S17" s="28">
        <v>454357.0873304425</v>
      </c>
      <c r="T17" s="28">
        <v>423728.65064135112</v>
      </c>
      <c r="U17" s="28">
        <v>404153.72335267591</v>
      </c>
      <c r="V17" s="28">
        <v>397592.59193892404</v>
      </c>
      <c r="W17" s="28">
        <v>370283.32653079025</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857696.82720000006</v>
      </c>
      <c r="D20" s="23">
        <v>739236.52949999995</v>
      </c>
      <c r="E20" s="23">
        <v>754750.58200000005</v>
      </c>
      <c r="F20" s="23">
        <v>755087.71851999999</v>
      </c>
      <c r="G20" s="23">
        <v>635251.33863401727</v>
      </c>
      <c r="H20" s="23">
        <v>576436.26371994568</v>
      </c>
      <c r="I20" s="23">
        <v>574195.2457464108</v>
      </c>
      <c r="J20" s="23">
        <v>594598.96861099487</v>
      </c>
      <c r="K20" s="23">
        <v>582561.20995127619</v>
      </c>
      <c r="L20" s="23">
        <v>580800.41470590094</v>
      </c>
      <c r="M20" s="23">
        <v>576080.62141625944</v>
      </c>
      <c r="N20" s="23">
        <v>330832.92110000004</v>
      </c>
      <c r="O20" s="23">
        <v>325484.43119999999</v>
      </c>
      <c r="P20" s="23">
        <v>319147.2488</v>
      </c>
      <c r="Q20" s="23">
        <v>126176.5215</v>
      </c>
      <c r="R20" s="23">
        <v>120750.192</v>
      </c>
      <c r="S20" s="23">
        <v>114460.5695</v>
      </c>
      <c r="T20" s="23">
        <v>106266.624</v>
      </c>
      <c r="U20" s="23">
        <v>98943.335800000001</v>
      </c>
      <c r="V20" s="23">
        <v>90759.106400000004</v>
      </c>
      <c r="W20" s="23">
        <v>87517.414999999994</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1847.4693014170502</v>
      </c>
      <c r="D22" s="23">
        <v>1848.39158644694</v>
      </c>
      <c r="E22" s="23">
        <v>5489.9919162127699</v>
      </c>
      <c r="F22" s="23">
        <v>3463.0545642391999</v>
      </c>
      <c r="G22" s="23">
        <v>3261.3004662441003</v>
      </c>
      <c r="H22" s="23">
        <v>3336.0605344893497</v>
      </c>
      <c r="I22" s="23">
        <v>3102.2466633010699</v>
      </c>
      <c r="J22" s="23">
        <v>3308.7748881945799</v>
      </c>
      <c r="K22" s="23">
        <v>3146.8618436112602</v>
      </c>
      <c r="L22" s="23">
        <v>3620.0600467827703</v>
      </c>
      <c r="M22" s="23">
        <v>2925.4802641569295</v>
      </c>
      <c r="N22" s="23">
        <v>40247.881943193315</v>
      </c>
      <c r="O22" s="23">
        <v>40875.263632342831</v>
      </c>
      <c r="P22" s="23">
        <v>9716.9935871753187</v>
      </c>
      <c r="Q22" s="23">
        <v>31163.703749147899</v>
      </c>
      <c r="R22" s="23">
        <v>13941.105947584649</v>
      </c>
      <c r="S22" s="23">
        <v>30712.15077750725</v>
      </c>
      <c r="T22" s="23">
        <v>31792.123942538499</v>
      </c>
      <c r="U22" s="23">
        <v>32030.054209203499</v>
      </c>
      <c r="V22" s="23">
        <v>37394.716682384249</v>
      </c>
      <c r="W22" s="23">
        <v>36424.791686011435</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3.4140031999999997E-4</v>
      </c>
      <c r="D24" s="23">
        <v>8.5156695953739892</v>
      </c>
      <c r="E24" s="23">
        <v>367.46545743189398</v>
      </c>
      <c r="F24" s="23">
        <v>1569.60425061097</v>
      </c>
      <c r="G24" s="23">
        <v>720.07103857069001</v>
      </c>
      <c r="H24" s="23">
        <v>707.52140810546985</v>
      </c>
      <c r="I24" s="23">
        <v>598.29988272835999</v>
      </c>
      <c r="J24" s="23">
        <v>1466.2339358488641</v>
      </c>
      <c r="K24" s="23">
        <v>1554.8643103942197</v>
      </c>
      <c r="L24" s="23">
        <v>881.44318387555006</v>
      </c>
      <c r="M24" s="23">
        <v>1485.6872271817049</v>
      </c>
      <c r="N24" s="23">
        <v>5901.3356284563497</v>
      </c>
      <c r="O24" s="23">
        <v>2594.76464172123</v>
      </c>
      <c r="P24" s="23">
        <v>1207.362959905164</v>
      </c>
      <c r="Q24" s="23">
        <v>7320.5471374738199</v>
      </c>
      <c r="R24" s="23">
        <v>2994.4103599999999</v>
      </c>
      <c r="S24" s="23">
        <v>8082.0338999999994</v>
      </c>
      <c r="T24" s="23">
        <v>3525.5589386031202</v>
      </c>
      <c r="U24" s="23">
        <v>7565.5966200000003</v>
      </c>
      <c r="V24" s="23">
        <v>6543.5907639999996</v>
      </c>
      <c r="W24" s="23">
        <v>7782.8642</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0</v>
      </c>
      <c r="D26" s="23">
        <v>0</v>
      </c>
      <c r="E26" s="23">
        <v>0</v>
      </c>
      <c r="F26" s="23">
        <v>0</v>
      </c>
      <c r="G26" s="23">
        <v>0</v>
      </c>
      <c r="H26" s="23">
        <v>0</v>
      </c>
      <c r="I26" s="23">
        <v>0</v>
      </c>
      <c r="J26" s="23">
        <v>0</v>
      </c>
      <c r="K26" s="23">
        <v>0</v>
      </c>
      <c r="L26" s="23">
        <v>0</v>
      </c>
      <c r="M26" s="23">
        <v>0</v>
      </c>
      <c r="N26" s="23">
        <v>0</v>
      </c>
      <c r="O26" s="23">
        <v>0</v>
      </c>
      <c r="P26" s="23">
        <v>0</v>
      </c>
      <c r="Q26" s="23">
        <v>0</v>
      </c>
      <c r="R26" s="23">
        <v>0</v>
      </c>
      <c r="S26" s="23">
        <v>0</v>
      </c>
      <c r="T26" s="23">
        <v>0</v>
      </c>
      <c r="U26" s="23">
        <v>0</v>
      </c>
      <c r="V26" s="23">
        <v>0</v>
      </c>
      <c r="W26" s="23">
        <v>0</v>
      </c>
    </row>
    <row r="27" spans="1:23">
      <c r="A27" s="27" t="s">
        <v>119</v>
      </c>
      <c r="B27" s="27" t="s">
        <v>64</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row>
    <row r="28" spans="1:23">
      <c r="A28" s="27" t="s">
        <v>119</v>
      </c>
      <c r="B28" s="27" t="s">
        <v>32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row>
    <row r="29" spans="1:23">
      <c r="A29" s="27" t="s">
        <v>119</v>
      </c>
      <c r="B29" s="27" t="s">
        <v>69</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859544.29684281733</v>
      </c>
      <c r="D31" s="28">
        <v>741093.43675604218</v>
      </c>
      <c r="E31" s="28">
        <v>760608.03937364463</v>
      </c>
      <c r="F31" s="28">
        <v>760120.37733485014</v>
      </c>
      <c r="G31" s="28">
        <v>639232.7101388321</v>
      </c>
      <c r="H31" s="28">
        <v>580479.84566254052</v>
      </c>
      <c r="I31" s="28">
        <v>577895.79229244019</v>
      </c>
      <c r="J31" s="28">
        <v>599373.97743503831</v>
      </c>
      <c r="K31" s="28">
        <v>587262.9361052817</v>
      </c>
      <c r="L31" s="28">
        <v>585301.91793655918</v>
      </c>
      <c r="M31" s="28">
        <v>580491.78890759812</v>
      </c>
      <c r="N31" s="28">
        <v>376982.13867164974</v>
      </c>
      <c r="O31" s="28">
        <v>368954.459474064</v>
      </c>
      <c r="P31" s="28">
        <v>330071.60534708051</v>
      </c>
      <c r="Q31" s="28">
        <v>164660.77238662174</v>
      </c>
      <c r="R31" s="28">
        <v>137685.70830758466</v>
      </c>
      <c r="S31" s="28">
        <v>153254.75417750725</v>
      </c>
      <c r="T31" s="28">
        <v>141584.30688114162</v>
      </c>
      <c r="U31" s="28">
        <v>138538.98662920351</v>
      </c>
      <c r="V31" s="28">
        <v>134697.41384638424</v>
      </c>
      <c r="W31" s="28">
        <v>131725.07088601144</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790963.72010000015</v>
      </c>
      <c r="D34" s="23">
        <v>752717.72100000002</v>
      </c>
      <c r="E34" s="23">
        <v>746505.08260000008</v>
      </c>
      <c r="F34" s="23">
        <v>689763.88619999995</v>
      </c>
      <c r="G34" s="23">
        <v>671784.83925720491</v>
      </c>
      <c r="H34" s="23">
        <v>617067.31242845999</v>
      </c>
      <c r="I34" s="23">
        <v>547232.4088209701</v>
      </c>
      <c r="J34" s="23">
        <v>489403.75711103401</v>
      </c>
      <c r="K34" s="23">
        <v>454737.37777409994</v>
      </c>
      <c r="L34" s="23">
        <v>435674.68764481001</v>
      </c>
      <c r="M34" s="23">
        <v>409923.34537323995</v>
      </c>
      <c r="N34" s="23">
        <v>400449.02831665002</v>
      </c>
      <c r="O34" s="23">
        <v>391693.05987028003</v>
      </c>
      <c r="P34" s="23">
        <v>368622.41223328008</v>
      </c>
      <c r="Q34" s="23">
        <v>290089.95052000001</v>
      </c>
      <c r="R34" s="23">
        <v>236116.66170000006</v>
      </c>
      <c r="S34" s="23">
        <v>161783.38605999999</v>
      </c>
      <c r="T34" s="23">
        <v>158957.26864000002</v>
      </c>
      <c r="U34" s="23">
        <v>146353.28234000001</v>
      </c>
      <c r="V34" s="23">
        <v>138162.15445</v>
      </c>
      <c r="W34" s="23">
        <v>114842.01063816078</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65240.946031445157</v>
      </c>
      <c r="D36" s="23">
        <v>62039.209641760513</v>
      </c>
      <c r="E36" s="23">
        <v>64816.151793863974</v>
      </c>
      <c r="F36" s="23">
        <v>10777.75507109602</v>
      </c>
      <c r="G36" s="23">
        <v>10399.902275635599</v>
      </c>
      <c r="H36" s="23">
        <v>10077.67132976388</v>
      </c>
      <c r="I36" s="23">
        <v>9514.2098752622405</v>
      </c>
      <c r="J36" s="23">
        <v>9866.5117958294486</v>
      </c>
      <c r="K36" s="23">
        <v>8815.7176962497106</v>
      </c>
      <c r="L36" s="23">
        <v>17064.97358203285</v>
      </c>
      <c r="M36" s="23">
        <v>14537.651953570459</v>
      </c>
      <c r="N36" s="23">
        <v>47480.432428055159</v>
      </c>
      <c r="O36" s="23">
        <v>45636.883699855054</v>
      </c>
      <c r="P36" s="23">
        <v>19709.585536806953</v>
      </c>
      <c r="Q36" s="23">
        <v>52554.729931184651</v>
      </c>
      <c r="R36" s="23">
        <v>27040.161120340512</v>
      </c>
      <c r="S36" s="23">
        <v>47221.953064763773</v>
      </c>
      <c r="T36" s="23">
        <v>45038.713006486083</v>
      </c>
      <c r="U36" s="23">
        <v>38098.870955434148</v>
      </c>
      <c r="V36" s="23">
        <v>44645.649912357992</v>
      </c>
      <c r="W36" s="23">
        <v>43681.645963103692</v>
      </c>
    </row>
    <row r="37" spans="1:23">
      <c r="A37" s="27" t="s">
        <v>120</v>
      </c>
      <c r="B37" s="27" t="s">
        <v>28</v>
      </c>
      <c r="C37" s="23">
        <v>1848.7529999999999</v>
      </c>
      <c r="D37" s="23">
        <v>1770.8675000000001</v>
      </c>
      <c r="E37" s="23">
        <v>3315.1370000000002</v>
      </c>
      <c r="F37" s="23">
        <v>3105.9974999999999</v>
      </c>
      <c r="G37" s="23">
        <v>2918.1452000000004</v>
      </c>
      <c r="H37" s="23">
        <v>2765.4955</v>
      </c>
      <c r="I37" s="23">
        <v>2598.0814999999998</v>
      </c>
      <c r="J37" s="23">
        <v>2448.0998</v>
      </c>
      <c r="K37" s="23">
        <v>2318.3592000000003</v>
      </c>
      <c r="L37" s="23">
        <v>4328.3789999999999</v>
      </c>
      <c r="M37" s="23">
        <v>3392.413</v>
      </c>
      <c r="N37" s="23">
        <v>7510.3474999999999</v>
      </c>
      <c r="O37" s="23">
        <v>7462.0694999999996</v>
      </c>
      <c r="P37" s="23">
        <v>5092.8190000000004</v>
      </c>
      <c r="Q37" s="23">
        <v>7530.6954999999998</v>
      </c>
      <c r="R37" s="23">
        <v>5479.2664999999997</v>
      </c>
      <c r="S37" s="23">
        <v>6869.2635</v>
      </c>
      <c r="T37" s="23">
        <v>5732.5839999999998</v>
      </c>
      <c r="U37" s="23">
        <v>5085.2790000000005</v>
      </c>
      <c r="V37" s="23">
        <v>4773.2259999999997</v>
      </c>
      <c r="W37" s="23">
        <v>5253.0844999999999</v>
      </c>
    </row>
    <row r="38" spans="1:23">
      <c r="A38" s="27" t="s">
        <v>120</v>
      </c>
      <c r="B38" s="27" t="s">
        <v>62</v>
      </c>
      <c r="C38" s="23">
        <v>5.1633480199999996E-4</v>
      </c>
      <c r="D38" s="23">
        <v>5.072526539999998E-4</v>
      </c>
      <c r="E38" s="23">
        <v>5.1151457499999989E-4</v>
      </c>
      <c r="F38" s="23">
        <v>189.17930226645697</v>
      </c>
      <c r="G38" s="23">
        <v>332.27400801964598</v>
      </c>
      <c r="H38" s="23">
        <v>508.05001447054593</v>
      </c>
      <c r="I38" s="23">
        <v>414.777621979115</v>
      </c>
      <c r="J38" s="23">
        <v>1121.2182426749118</v>
      </c>
      <c r="K38" s="23">
        <v>122.20683398628299</v>
      </c>
      <c r="L38" s="23">
        <v>278.49189715081599</v>
      </c>
      <c r="M38" s="23">
        <v>559.36168817486805</v>
      </c>
      <c r="N38" s="23">
        <v>2224.696852434121</v>
      </c>
      <c r="O38" s="23">
        <v>1188.6637408846061</v>
      </c>
      <c r="P38" s="23">
        <v>401.95747053486997</v>
      </c>
      <c r="Q38" s="23">
        <v>4788.8477163031193</v>
      </c>
      <c r="R38" s="23">
        <v>2885.12585534041</v>
      </c>
      <c r="S38" s="23">
        <v>7416.5126266511306</v>
      </c>
      <c r="T38" s="23">
        <v>2964.8127174329197</v>
      </c>
      <c r="U38" s="23">
        <v>9081.8827784454697</v>
      </c>
      <c r="V38" s="23">
        <v>6754.4891570639111</v>
      </c>
      <c r="W38" s="23">
        <v>10061.173066428961</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0</v>
      </c>
      <c r="D40" s="23">
        <v>0</v>
      </c>
      <c r="E40" s="23">
        <v>0</v>
      </c>
      <c r="F40" s="23">
        <v>0</v>
      </c>
      <c r="G40" s="23">
        <v>0</v>
      </c>
      <c r="H40" s="23">
        <v>0</v>
      </c>
      <c r="I40" s="23">
        <v>0</v>
      </c>
      <c r="J40" s="23">
        <v>0</v>
      </c>
      <c r="K40" s="23">
        <v>0</v>
      </c>
      <c r="L40" s="23">
        <v>0</v>
      </c>
      <c r="M40" s="23">
        <v>0</v>
      </c>
      <c r="N40" s="23">
        <v>0</v>
      </c>
      <c r="O40" s="23">
        <v>0</v>
      </c>
      <c r="P40" s="23">
        <v>0</v>
      </c>
      <c r="Q40" s="23">
        <v>0</v>
      </c>
      <c r="R40" s="23">
        <v>0</v>
      </c>
      <c r="S40" s="23">
        <v>0</v>
      </c>
      <c r="T40" s="23">
        <v>0</v>
      </c>
      <c r="U40" s="23">
        <v>0</v>
      </c>
      <c r="V40" s="23">
        <v>0</v>
      </c>
      <c r="W40" s="23">
        <v>0</v>
      </c>
    </row>
    <row r="41" spans="1:23">
      <c r="A41" s="27" t="s">
        <v>120</v>
      </c>
      <c r="B41" s="27" t="s">
        <v>64</v>
      </c>
      <c r="C41" s="23">
        <v>0</v>
      </c>
      <c r="D41" s="23">
        <v>0</v>
      </c>
      <c r="E41" s="23">
        <v>0</v>
      </c>
      <c r="F41" s="23">
        <v>0</v>
      </c>
      <c r="G41" s="23">
        <v>0</v>
      </c>
      <c r="H41" s="23">
        <v>0</v>
      </c>
      <c r="I41" s="23">
        <v>0</v>
      </c>
      <c r="J41" s="23">
        <v>0</v>
      </c>
      <c r="K41" s="23">
        <v>0</v>
      </c>
      <c r="L41" s="23">
        <v>0</v>
      </c>
      <c r="M41" s="23">
        <v>0</v>
      </c>
      <c r="N41" s="23">
        <v>0</v>
      </c>
      <c r="O41" s="23">
        <v>0</v>
      </c>
      <c r="P41" s="23">
        <v>0</v>
      </c>
      <c r="Q41" s="23">
        <v>0</v>
      </c>
      <c r="R41" s="23">
        <v>0</v>
      </c>
      <c r="S41" s="23">
        <v>0</v>
      </c>
      <c r="T41" s="23">
        <v>0</v>
      </c>
      <c r="U41" s="23">
        <v>0</v>
      </c>
      <c r="V41" s="23">
        <v>0</v>
      </c>
      <c r="W41" s="23">
        <v>0</v>
      </c>
    </row>
    <row r="42" spans="1:23">
      <c r="A42" s="27" t="s">
        <v>120</v>
      </c>
      <c r="B42" s="27" t="s">
        <v>32</v>
      </c>
      <c r="C42" s="23">
        <v>0</v>
      </c>
      <c r="D42" s="23">
        <v>0</v>
      </c>
      <c r="E42" s="23">
        <v>0</v>
      </c>
      <c r="F42" s="23">
        <v>0</v>
      </c>
      <c r="G42" s="23">
        <v>0</v>
      </c>
      <c r="H42" s="23">
        <v>0</v>
      </c>
      <c r="I42" s="23">
        <v>0</v>
      </c>
      <c r="J42" s="23">
        <v>0</v>
      </c>
      <c r="K42" s="23">
        <v>0</v>
      </c>
      <c r="L42" s="23">
        <v>0</v>
      </c>
      <c r="M42" s="23">
        <v>0</v>
      </c>
      <c r="N42" s="23">
        <v>0</v>
      </c>
      <c r="O42" s="23">
        <v>0</v>
      </c>
      <c r="P42" s="23">
        <v>0</v>
      </c>
      <c r="Q42" s="23">
        <v>0</v>
      </c>
      <c r="R42" s="23">
        <v>0</v>
      </c>
      <c r="S42" s="23">
        <v>0</v>
      </c>
      <c r="T42" s="23">
        <v>0</v>
      </c>
      <c r="U42" s="23">
        <v>0</v>
      </c>
      <c r="V42" s="23">
        <v>0</v>
      </c>
      <c r="W42" s="23">
        <v>0</v>
      </c>
    </row>
    <row r="43" spans="1:23">
      <c r="A43" s="27" t="s">
        <v>120</v>
      </c>
      <c r="B43" s="27" t="s">
        <v>69</v>
      </c>
      <c r="C43" s="23">
        <v>0</v>
      </c>
      <c r="D43" s="23">
        <v>0</v>
      </c>
      <c r="E43" s="23">
        <v>0</v>
      </c>
      <c r="F43" s="23">
        <v>0</v>
      </c>
      <c r="G43" s="23">
        <v>0</v>
      </c>
      <c r="H43" s="23">
        <v>0</v>
      </c>
      <c r="I43" s="23">
        <v>0</v>
      </c>
      <c r="J43" s="23">
        <v>0</v>
      </c>
      <c r="K43" s="23">
        <v>0</v>
      </c>
      <c r="L43" s="23">
        <v>0</v>
      </c>
      <c r="M43" s="23">
        <v>0</v>
      </c>
      <c r="N43" s="23">
        <v>0</v>
      </c>
      <c r="O43" s="23">
        <v>0</v>
      </c>
      <c r="P43" s="23">
        <v>0</v>
      </c>
      <c r="Q43" s="23">
        <v>0</v>
      </c>
      <c r="R43" s="23">
        <v>0</v>
      </c>
      <c r="S43" s="23">
        <v>0</v>
      </c>
      <c r="T43" s="23">
        <v>0</v>
      </c>
      <c r="U43" s="23">
        <v>0</v>
      </c>
      <c r="V43" s="23">
        <v>0</v>
      </c>
      <c r="W43" s="23">
        <v>0</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858053.41964778013</v>
      </c>
      <c r="D45" s="28">
        <v>816527.79864901328</v>
      </c>
      <c r="E45" s="28">
        <v>814636.37190537865</v>
      </c>
      <c r="F45" s="28">
        <v>703836.81807336246</v>
      </c>
      <c r="G45" s="28">
        <v>685435.16074086016</v>
      </c>
      <c r="H45" s="28">
        <v>630418.52927269437</v>
      </c>
      <c r="I45" s="28">
        <v>559759.47781821142</v>
      </c>
      <c r="J45" s="28">
        <v>502839.58694953838</v>
      </c>
      <c r="K45" s="28">
        <v>465993.66150433593</v>
      </c>
      <c r="L45" s="28">
        <v>457346.53212399367</v>
      </c>
      <c r="M45" s="28">
        <v>428412.77201498533</v>
      </c>
      <c r="N45" s="28">
        <v>457664.50509713928</v>
      </c>
      <c r="O45" s="28">
        <v>445980.67681101972</v>
      </c>
      <c r="P45" s="28">
        <v>393826.77424062195</v>
      </c>
      <c r="Q45" s="28">
        <v>354964.22366748779</v>
      </c>
      <c r="R45" s="28">
        <v>271521.21517568099</v>
      </c>
      <c r="S45" s="28">
        <v>223291.11525141489</v>
      </c>
      <c r="T45" s="28">
        <v>212693.37836391901</v>
      </c>
      <c r="U45" s="28">
        <v>198619.31507387961</v>
      </c>
      <c r="V45" s="28">
        <v>194335.51951942191</v>
      </c>
      <c r="W45" s="28">
        <v>173837.91416769341</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217534.11545000001</v>
      </c>
      <c r="D49" s="23">
        <v>200975.13978999999</v>
      </c>
      <c r="E49" s="23">
        <v>195931.39116999999</v>
      </c>
      <c r="F49" s="23">
        <v>175661.40565999999</v>
      </c>
      <c r="G49" s="23">
        <v>169141.11480000001</v>
      </c>
      <c r="H49" s="23">
        <v>158810.50065999999</v>
      </c>
      <c r="I49" s="23">
        <v>152204.02176</v>
      </c>
      <c r="J49" s="23">
        <v>140671.21431000001</v>
      </c>
      <c r="K49" s="23">
        <v>128998.31787</v>
      </c>
      <c r="L49" s="23">
        <v>114544.89859</v>
      </c>
      <c r="M49" s="23">
        <v>100264.02679999999</v>
      </c>
      <c r="N49" s="23">
        <v>85447.629960000006</v>
      </c>
      <c r="O49" s="23">
        <v>78946.891259999989</v>
      </c>
      <c r="P49" s="23">
        <v>74403.928629999995</v>
      </c>
      <c r="Q49" s="23">
        <v>68566.84031</v>
      </c>
      <c r="R49" s="23">
        <v>66027.682450000008</v>
      </c>
      <c r="S49" s="23">
        <v>58108.07727999999</v>
      </c>
      <c r="T49" s="23">
        <v>56996.415200000003</v>
      </c>
      <c r="U49" s="23">
        <v>51155.823370000006</v>
      </c>
      <c r="V49" s="23">
        <v>49476.259840000006</v>
      </c>
      <c r="W49" s="23">
        <v>47825.249929999991</v>
      </c>
    </row>
    <row r="50" spans="1:23">
      <c r="A50" s="27" t="s">
        <v>121</v>
      </c>
      <c r="B50" s="27" t="s">
        <v>18</v>
      </c>
      <c r="C50" s="23">
        <v>1.8587846999999999E-4</v>
      </c>
      <c r="D50" s="23">
        <v>1.8446201E-4</v>
      </c>
      <c r="E50" s="23">
        <v>1.8996969999999998E-4</v>
      </c>
      <c r="F50" s="23">
        <v>2.1818879999999999E-4</v>
      </c>
      <c r="G50" s="23">
        <v>2.1873504999999998E-4</v>
      </c>
      <c r="H50" s="23">
        <v>2.2723452999999998E-4</v>
      </c>
      <c r="I50" s="23">
        <v>2.2427203000000001E-4</v>
      </c>
      <c r="J50" s="23">
        <v>2.3521985000000002E-4</v>
      </c>
      <c r="K50" s="23">
        <v>2.7645521999999998E-4</v>
      </c>
      <c r="L50" s="23">
        <v>4.6391842000000001E-4</v>
      </c>
      <c r="M50" s="23">
        <v>4.3674784999999999E-4</v>
      </c>
      <c r="N50" s="23">
        <v>7.4526316000000003E-4</v>
      </c>
      <c r="O50" s="23">
        <v>7.0632284999999997E-4</v>
      </c>
      <c r="P50" s="23">
        <v>6.2233310000000001E-4</v>
      </c>
      <c r="Q50" s="23">
        <v>6.2197830000000002E-4</v>
      </c>
      <c r="R50" s="23">
        <v>5.6941079999999996E-4</v>
      </c>
      <c r="S50" s="23">
        <v>7.0871209999999994E-4</v>
      </c>
      <c r="T50" s="23">
        <v>6.7183219999999901E-4</v>
      </c>
      <c r="U50" s="23">
        <v>7.1952209999999906E-4</v>
      </c>
      <c r="V50" s="23">
        <v>6.8607914000000001E-4</v>
      </c>
      <c r="W50" s="23">
        <v>6.4819649999999993E-4</v>
      </c>
    </row>
    <row r="51" spans="1:23">
      <c r="A51" s="27" t="s">
        <v>121</v>
      </c>
      <c r="B51" s="27" t="s">
        <v>28</v>
      </c>
      <c r="C51" s="23">
        <v>608.78859999999997</v>
      </c>
      <c r="D51" s="23">
        <v>664.80543999999998</v>
      </c>
      <c r="E51" s="23">
        <v>883.66994</v>
      </c>
      <c r="F51" s="23">
        <v>1.1458406999999999E-4</v>
      </c>
      <c r="G51" s="23">
        <v>1.1135176E-4</v>
      </c>
      <c r="H51" s="23">
        <v>1.0853441E-4</v>
      </c>
      <c r="I51" s="23">
        <v>1.0795968999999999E-4</v>
      </c>
      <c r="J51" s="23">
        <v>1.1781434E-4</v>
      </c>
      <c r="K51" s="23">
        <v>1.2311569000000001E-4</v>
      </c>
      <c r="L51" s="23">
        <v>1.9918683E-4</v>
      </c>
      <c r="M51" s="23">
        <v>1.5350315999999999E-4</v>
      </c>
      <c r="N51" s="23">
        <v>2.3484853000000001E-4</v>
      </c>
      <c r="O51" s="23">
        <v>2.2960752000000001E-4</v>
      </c>
      <c r="P51" s="23">
        <v>1.7262969999999998E-4</v>
      </c>
      <c r="Q51" s="23">
        <v>2.2216162000000001E-4</v>
      </c>
      <c r="R51" s="23">
        <v>1.8856782E-4</v>
      </c>
      <c r="S51" s="23">
        <v>2.2873769999999998E-4</v>
      </c>
      <c r="T51" s="23">
        <v>2.0583557999999998E-4</v>
      </c>
      <c r="U51" s="23">
        <v>0</v>
      </c>
      <c r="V51" s="23">
        <v>0</v>
      </c>
      <c r="W51" s="23">
        <v>0</v>
      </c>
    </row>
    <row r="52" spans="1:23">
      <c r="A52" s="27" t="s">
        <v>121</v>
      </c>
      <c r="B52" s="27" t="s">
        <v>62</v>
      </c>
      <c r="C52" s="23">
        <v>729.51700331243603</v>
      </c>
      <c r="D52" s="23">
        <v>587.12922620931806</v>
      </c>
      <c r="E52" s="23">
        <v>1619.6787398689055</v>
      </c>
      <c r="F52" s="23">
        <v>738.73439796619004</v>
      </c>
      <c r="G52" s="23">
        <v>711.244779266401</v>
      </c>
      <c r="H52" s="23">
        <v>1547.6058061156818</v>
      </c>
      <c r="I52" s="23">
        <v>585.53646827798002</v>
      </c>
      <c r="J52" s="23">
        <v>1804.7000308084851</v>
      </c>
      <c r="K52" s="23">
        <v>786.13829826726999</v>
      </c>
      <c r="L52" s="23">
        <v>8265.2360550166595</v>
      </c>
      <c r="M52" s="23">
        <v>2097.577223947646</v>
      </c>
      <c r="N52" s="23">
        <v>6602.8675508420347</v>
      </c>
      <c r="O52" s="23">
        <v>4263.8471944791299</v>
      </c>
      <c r="P52" s="23">
        <v>2711.3099818187161</v>
      </c>
      <c r="Q52" s="23">
        <v>6767.8912703946253</v>
      </c>
      <c r="R52" s="23">
        <v>4749.9328948811653</v>
      </c>
      <c r="S52" s="23">
        <v>8571.5813857994817</v>
      </c>
      <c r="T52" s="23">
        <v>4242.3706746115895</v>
      </c>
      <c r="U52" s="23">
        <v>4914.2983315963002</v>
      </c>
      <c r="V52" s="23">
        <v>3848.5944802715899</v>
      </c>
      <c r="W52" s="23">
        <v>4255.63556460974</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0</v>
      </c>
      <c r="D54" s="23">
        <v>0</v>
      </c>
      <c r="E54" s="23">
        <v>0</v>
      </c>
      <c r="F54" s="23">
        <v>0</v>
      </c>
      <c r="G54" s="23">
        <v>0</v>
      </c>
      <c r="H54" s="23">
        <v>0</v>
      </c>
      <c r="I54" s="23">
        <v>0</v>
      </c>
      <c r="J54" s="23">
        <v>0</v>
      </c>
      <c r="K54" s="23">
        <v>0</v>
      </c>
      <c r="L54" s="23">
        <v>0</v>
      </c>
      <c r="M54" s="23">
        <v>0</v>
      </c>
      <c r="N54" s="23">
        <v>0</v>
      </c>
      <c r="O54" s="23">
        <v>0</v>
      </c>
      <c r="P54" s="23">
        <v>0</v>
      </c>
      <c r="Q54" s="23">
        <v>0</v>
      </c>
      <c r="R54" s="23">
        <v>0</v>
      </c>
      <c r="S54" s="23">
        <v>0</v>
      </c>
      <c r="T54" s="23">
        <v>0</v>
      </c>
      <c r="U54" s="23">
        <v>0</v>
      </c>
      <c r="V54" s="23">
        <v>0</v>
      </c>
      <c r="W54" s="23">
        <v>0</v>
      </c>
    </row>
    <row r="55" spans="1:23">
      <c r="A55" s="27" t="s">
        <v>121</v>
      </c>
      <c r="B55" s="27" t="s">
        <v>64</v>
      </c>
      <c r="C55" s="23">
        <v>0</v>
      </c>
      <c r="D55" s="23">
        <v>0</v>
      </c>
      <c r="E55" s="23">
        <v>0</v>
      </c>
      <c r="F55" s="23">
        <v>0</v>
      </c>
      <c r="G55" s="23">
        <v>0</v>
      </c>
      <c r="H55" s="23">
        <v>0</v>
      </c>
      <c r="I55" s="23">
        <v>0</v>
      </c>
      <c r="J55" s="23">
        <v>0</v>
      </c>
      <c r="K55" s="23">
        <v>0</v>
      </c>
      <c r="L55" s="23">
        <v>0</v>
      </c>
      <c r="M55" s="23">
        <v>0</v>
      </c>
      <c r="N55" s="23">
        <v>0</v>
      </c>
      <c r="O55" s="23">
        <v>0</v>
      </c>
      <c r="P55" s="23">
        <v>0</v>
      </c>
      <c r="Q55" s="23">
        <v>0</v>
      </c>
      <c r="R55" s="23">
        <v>0</v>
      </c>
      <c r="S55" s="23">
        <v>0</v>
      </c>
      <c r="T55" s="23">
        <v>0</v>
      </c>
      <c r="U55" s="23">
        <v>0</v>
      </c>
      <c r="V55" s="23">
        <v>0</v>
      </c>
      <c r="W55" s="23">
        <v>0</v>
      </c>
    </row>
    <row r="56" spans="1:23">
      <c r="A56" s="27" t="s">
        <v>121</v>
      </c>
      <c r="B56" s="27" t="s">
        <v>32</v>
      </c>
      <c r="C56" s="23">
        <v>0</v>
      </c>
      <c r="D56" s="23">
        <v>0</v>
      </c>
      <c r="E56" s="23">
        <v>0</v>
      </c>
      <c r="F56" s="23">
        <v>0</v>
      </c>
      <c r="G56" s="23">
        <v>0</v>
      </c>
      <c r="H56" s="23">
        <v>0</v>
      </c>
      <c r="I56" s="23">
        <v>0</v>
      </c>
      <c r="J56" s="23">
        <v>0</v>
      </c>
      <c r="K56" s="23">
        <v>0</v>
      </c>
      <c r="L56" s="23">
        <v>0</v>
      </c>
      <c r="M56" s="23">
        <v>0</v>
      </c>
      <c r="N56" s="23">
        <v>0</v>
      </c>
      <c r="O56" s="23">
        <v>0</v>
      </c>
      <c r="P56" s="23">
        <v>0</v>
      </c>
      <c r="Q56" s="23">
        <v>0</v>
      </c>
      <c r="R56" s="23">
        <v>0</v>
      </c>
      <c r="S56" s="23">
        <v>0</v>
      </c>
      <c r="T56" s="23">
        <v>0</v>
      </c>
      <c r="U56" s="23">
        <v>0</v>
      </c>
      <c r="V56" s="23">
        <v>0</v>
      </c>
      <c r="W56" s="23">
        <v>0</v>
      </c>
    </row>
    <row r="57" spans="1:23">
      <c r="A57" s="27" t="s">
        <v>121</v>
      </c>
      <c r="B57" s="27" t="s">
        <v>69</v>
      </c>
      <c r="C57" s="23">
        <v>0</v>
      </c>
      <c r="D57" s="23">
        <v>0</v>
      </c>
      <c r="E57" s="23">
        <v>0</v>
      </c>
      <c r="F57" s="23">
        <v>0</v>
      </c>
      <c r="G57" s="23">
        <v>0</v>
      </c>
      <c r="H57" s="23">
        <v>0</v>
      </c>
      <c r="I57" s="23">
        <v>0</v>
      </c>
      <c r="J57" s="23">
        <v>0</v>
      </c>
      <c r="K57" s="23">
        <v>0</v>
      </c>
      <c r="L57" s="23">
        <v>0</v>
      </c>
      <c r="M57" s="23">
        <v>0</v>
      </c>
      <c r="N57" s="23">
        <v>0</v>
      </c>
      <c r="O57" s="23">
        <v>0</v>
      </c>
      <c r="P57" s="23">
        <v>0</v>
      </c>
      <c r="Q57" s="23">
        <v>0</v>
      </c>
      <c r="R57" s="23">
        <v>0</v>
      </c>
      <c r="S57" s="23">
        <v>0</v>
      </c>
      <c r="T57" s="23">
        <v>0</v>
      </c>
      <c r="U57" s="23">
        <v>0</v>
      </c>
      <c r="V57" s="23">
        <v>0</v>
      </c>
      <c r="W57" s="23">
        <v>0</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218872.42123919094</v>
      </c>
      <c r="D59" s="28">
        <v>202227.07464067129</v>
      </c>
      <c r="E59" s="28">
        <v>198434.74003983859</v>
      </c>
      <c r="F59" s="28">
        <v>176400.14039073905</v>
      </c>
      <c r="G59" s="28">
        <v>169852.3599093532</v>
      </c>
      <c r="H59" s="28">
        <v>160358.10680188463</v>
      </c>
      <c r="I59" s="28">
        <v>152789.5585605097</v>
      </c>
      <c r="J59" s="28">
        <v>142475.9146938427</v>
      </c>
      <c r="K59" s="28">
        <v>129784.45656783818</v>
      </c>
      <c r="L59" s="28">
        <v>122810.13530812191</v>
      </c>
      <c r="M59" s="28">
        <v>102361.60461419866</v>
      </c>
      <c r="N59" s="28">
        <v>92050.498490953731</v>
      </c>
      <c r="O59" s="28">
        <v>83210.739390409493</v>
      </c>
      <c r="P59" s="28">
        <v>77115.239406781518</v>
      </c>
      <c r="Q59" s="28">
        <v>75334.732424534537</v>
      </c>
      <c r="R59" s="28">
        <v>70777.616102859785</v>
      </c>
      <c r="S59" s="28">
        <v>66679.659603249267</v>
      </c>
      <c r="T59" s="28">
        <v>61238.786752279368</v>
      </c>
      <c r="U59" s="28">
        <v>56070.122421118402</v>
      </c>
      <c r="V59" s="28">
        <v>53324.855006350735</v>
      </c>
      <c r="W59" s="28">
        <v>52080.886142806237</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64126.308195376769</v>
      </c>
      <c r="D64" s="23">
        <v>64247.778193617523</v>
      </c>
      <c r="E64" s="23">
        <v>36294.205434050229</v>
      </c>
      <c r="F64" s="23">
        <v>22988.548217737363</v>
      </c>
      <c r="G64" s="23">
        <v>22759.754226356908</v>
      </c>
      <c r="H64" s="23">
        <v>22705.50223864914</v>
      </c>
      <c r="I64" s="23">
        <v>21837.162231051159</v>
      </c>
      <c r="J64" s="23">
        <v>21474.536236932257</v>
      </c>
      <c r="K64" s="23">
        <v>20842.894250655831</v>
      </c>
      <c r="L64" s="23">
        <v>27532.280305960361</v>
      </c>
      <c r="M64" s="23">
        <v>19965.900291431641</v>
      </c>
      <c r="N64" s="23">
        <v>41900.616472948939</v>
      </c>
      <c r="O64" s="23">
        <v>39062.616450485497</v>
      </c>
      <c r="P64" s="23">
        <v>22757.816407978898</v>
      </c>
      <c r="Q64" s="23">
        <v>28624.504425456758</v>
      </c>
      <c r="R64" s="23">
        <v>15994.876446419659</v>
      </c>
      <c r="S64" s="23">
        <v>4.7434098E-4</v>
      </c>
      <c r="T64" s="23">
        <v>4.5040089999999998E-4</v>
      </c>
      <c r="U64" s="23">
        <v>4.7454195999999999E-4</v>
      </c>
      <c r="V64" s="23">
        <v>4.4924057E-4</v>
      </c>
      <c r="W64" s="23">
        <v>5.2931094E-4</v>
      </c>
    </row>
    <row r="65" spans="1:23">
      <c r="A65" s="27" t="s">
        <v>122</v>
      </c>
      <c r="B65" s="27" t="s">
        <v>28</v>
      </c>
      <c r="C65" s="23">
        <v>89001.297000000006</v>
      </c>
      <c r="D65" s="23">
        <v>70394.498999999996</v>
      </c>
      <c r="E65" s="23">
        <v>64338.057999999997</v>
      </c>
      <c r="F65" s="23">
        <v>1.3900805E-4</v>
      </c>
      <c r="G65" s="23">
        <v>1.4449763E-4</v>
      </c>
      <c r="H65" s="23">
        <v>1.5315591999999999E-4</v>
      </c>
      <c r="I65" s="23">
        <v>1.2904050000000001E-4</v>
      </c>
      <c r="J65" s="23">
        <v>1.7057454999999999E-4</v>
      </c>
      <c r="K65" s="23">
        <v>1.5727414000000001E-4</v>
      </c>
      <c r="L65" s="23">
        <v>2.1848897999999999E-4</v>
      </c>
      <c r="M65" s="23">
        <v>1.6901426000000001E-4</v>
      </c>
      <c r="N65" s="23">
        <v>2.978349E-4</v>
      </c>
      <c r="O65" s="23">
        <v>1.8911423999999998E-4</v>
      </c>
      <c r="P65" s="23">
        <v>1.6571709999999999E-4</v>
      </c>
      <c r="Q65" s="23">
        <v>0</v>
      </c>
      <c r="R65" s="23">
        <v>0</v>
      </c>
      <c r="S65" s="23">
        <v>0</v>
      </c>
      <c r="T65" s="23">
        <v>0</v>
      </c>
      <c r="U65" s="23">
        <v>0</v>
      </c>
      <c r="V65" s="23">
        <v>0</v>
      </c>
      <c r="W65" s="23">
        <v>0</v>
      </c>
    </row>
    <row r="66" spans="1:23">
      <c r="A66" s="27" t="s">
        <v>122</v>
      </c>
      <c r="B66" s="27" t="s">
        <v>62</v>
      </c>
      <c r="C66" s="23">
        <v>2198.9610515317499</v>
      </c>
      <c r="D66" s="23">
        <v>2626.4585015695025</v>
      </c>
      <c r="E66" s="23">
        <v>5761.6939353518137</v>
      </c>
      <c r="F66" s="23">
        <v>1263.8050325260399</v>
      </c>
      <c r="G66" s="23">
        <v>1088.8487035952351</v>
      </c>
      <c r="H66" s="23">
        <v>1790.2095870362698</v>
      </c>
      <c r="I66" s="23">
        <v>1142.5016408213503</v>
      </c>
      <c r="J66" s="23">
        <v>2515.2671835689298</v>
      </c>
      <c r="K66" s="23">
        <v>1562.2024735528855</v>
      </c>
      <c r="L66" s="23">
        <v>3103.3244945256247</v>
      </c>
      <c r="M66" s="23">
        <v>1698.7544794511755</v>
      </c>
      <c r="N66" s="23">
        <v>8380.7224594408708</v>
      </c>
      <c r="O66" s="23">
        <v>4364.0271107685148</v>
      </c>
      <c r="P66" s="23">
        <v>3590.8889900706799</v>
      </c>
      <c r="Q66" s="23">
        <v>6215.5885562764697</v>
      </c>
      <c r="R66" s="23">
        <v>4341.4534542643496</v>
      </c>
      <c r="S66" s="23">
        <v>11042.944442367268</v>
      </c>
      <c r="T66" s="23">
        <v>8212.1773516816393</v>
      </c>
      <c r="U66" s="23">
        <v>10916.562117299</v>
      </c>
      <c r="V66" s="23">
        <v>15234.802426194212</v>
      </c>
      <c r="W66" s="23">
        <v>12623.16911712068</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0</v>
      </c>
      <c r="D68" s="23">
        <v>0</v>
      </c>
      <c r="E68" s="23">
        <v>0</v>
      </c>
      <c r="F68" s="23">
        <v>0</v>
      </c>
      <c r="G68" s="23">
        <v>0</v>
      </c>
      <c r="H68" s="23">
        <v>0</v>
      </c>
      <c r="I68" s="23">
        <v>0</v>
      </c>
      <c r="J68" s="23">
        <v>0</v>
      </c>
      <c r="K68" s="23">
        <v>0</v>
      </c>
      <c r="L68" s="23">
        <v>0</v>
      </c>
      <c r="M68" s="23">
        <v>0</v>
      </c>
      <c r="N68" s="23">
        <v>0</v>
      </c>
      <c r="O68" s="23">
        <v>0</v>
      </c>
      <c r="P68" s="23">
        <v>0</v>
      </c>
      <c r="Q68" s="23">
        <v>0</v>
      </c>
      <c r="R68" s="23">
        <v>0</v>
      </c>
      <c r="S68" s="23">
        <v>0</v>
      </c>
      <c r="T68" s="23">
        <v>0</v>
      </c>
      <c r="U68" s="23">
        <v>0</v>
      </c>
      <c r="V68" s="23">
        <v>0</v>
      </c>
      <c r="W68" s="23">
        <v>0</v>
      </c>
    </row>
    <row r="69" spans="1:23">
      <c r="A69" s="27" t="s">
        <v>122</v>
      </c>
      <c r="B69" s="27" t="s">
        <v>64</v>
      </c>
      <c r="C69" s="23">
        <v>0</v>
      </c>
      <c r="D69" s="23">
        <v>0</v>
      </c>
      <c r="E69" s="23">
        <v>0</v>
      </c>
      <c r="F69" s="23">
        <v>0</v>
      </c>
      <c r="G69" s="23">
        <v>0</v>
      </c>
      <c r="H69" s="23">
        <v>0</v>
      </c>
      <c r="I69" s="23">
        <v>0</v>
      </c>
      <c r="J69" s="23">
        <v>0</v>
      </c>
      <c r="K69" s="23">
        <v>0</v>
      </c>
      <c r="L69" s="23">
        <v>0</v>
      </c>
      <c r="M69" s="23">
        <v>0</v>
      </c>
      <c r="N69" s="23">
        <v>0</v>
      </c>
      <c r="O69" s="23">
        <v>0</v>
      </c>
      <c r="P69" s="23">
        <v>0</v>
      </c>
      <c r="Q69" s="23">
        <v>0</v>
      </c>
      <c r="R69" s="23">
        <v>0</v>
      </c>
      <c r="S69" s="23">
        <v>0</v>
      </c>
      <c r="T69" s="23">
        <v>0</v>
      </c>
      <c r="U69" s="23">
        <v>0</v>
      </c>
      <c r="V69" s="23">
        <v>0</v>
      </c>
      <c r="W69" s="23">
        <v>0</v>
      </c>
    </row>
    <row r="70" spans="1:23">
      <c r="A70" s="27" t="s">
        <v>122</v>
      </c>
      <c r="B70" s="27" t="s">
        <v>32</v>
      </c>
      <c r="C70" s="23">
        <v>0</v>
      </c>
      <c r="D70" s="23">
        <v>0</v>
      </c>
      <c r="E70" s="23">
        <v>0</v>
      </c>
      <c r="F70" s="23">
        <v>0</v>
      </c>
      <c r="G70" s="23">
        <v>0</v>
      </c>
      <c r="H70" s="23">
        <v>0</v>
      </c>
      <c r="I70" s="23">
        <v>0</v>
      </c>
      <c r="J70" s="23">
        <v>0</v>
      </c>
      <c r="K70" s="23">
        <v>0</v>
      </c>
      <c r="L70" s="23">
        <v>0</v>
      </c>
      <c r="M70" s="23">
        <v>0</v>
      </c>
      <c r="N70" s="23">
        <v>0</v>
      </c>
      <c r="O70" s="23">
        <v>0</v>
      </c>
      <c r="P70" s="23">
        <v>0</v>
      </c>
      <c r="Q70" s="23">
        <v>0</v>
      </c>
      <c r="R70" s="23">
        <v>0</v>
      </c>
      <c r="S70" s="23">
        <v>0</v>
      </c>
      <c r="T70" s="23">
        <v>0</v>
      </c>
      <c r="U70" s="23">
        <v>0</v>
      </c>
      <c r="V70" s="23">
        <v>0</v>
      </c>
      <c r="W70" s="23">
        <v>0</v>
      </c>
    </row>
    <row r="71" spans="1:23">
      <c r="A71" s="27" t="s">
        <v>122</v>
      </c>
      <c r="B71" s="27" t="s">
        <v>69</v>
      </c>
      <c r="C71" s="23">
        <v>0</v>
      </c>
      <c r="D71" s="23">
        <v>0</v>
      </c>
      <c r="E71" s="23">
        <v>0</v>
      </c>
      <c r="F71" s="23">
        <v>0</v>
      </c>
      <c r="G71" s="23">
        <v>0</v>
      </c>
      <c r="H71" s="23">
        <v>0</v>
      </c>
      <c r="I71" s="23">
        <v>0</v>
      </c>
      <c r="J71" s="23">
        <v>0</v>
      </c>
      <c r="K71" s="23">
        <v>0</v>
      </c>
      <c r="L71" s="23">
        <v>0</v>
      </c>
      <c r="M71" s="23">
        <v>0</v>
      </c>
      <c r="N71" s="23">
        <v>0</v>
      </c>
      <c r="O71" s="23">
        <v>0</v>
      </c>
      <c r="P71" s="23">
        <v>0</v>
      </c>
      <c r="Q71" s="23">
        <v>0</v>
      </c>
      <c r="R71" s="23">
        <v>0</v>
      </c>
      <c r="S71" s="23">
        <v>0</v>
      </c>
      <c r="T71" s="23">
        <v>0</v>
      </c>
      <c r="U71" s="23">
        <v>0</v>
      </c>
      <c r="V71" s="23">
        <v>0</v>
      </c>
      <c r="W71" s="23">
        <v>0</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155326.56624690854</v>
      </c>
      <c r="D73" s="28">
        <v>137268.735695187</v>
      </c>
      <c r="E73" s="28">
        <v>106393.95736940204</v>
      </c>
      <c r="F73" s="28">
        <v>24252.353389271455</v>
      </c>
      <c r="G73" s="28">
        <v>23848.603074449773</v>
      </c>
      <c r="H73" s="28">
        <v>24495.711978841329</v>
      </c>
      <c r="I73" s="28">
        <v>22979.66400091301</v>
      </c>
      <c r="J73" s="28">
        <v>23989.803591075735</v>
      </c>
      <c r="K73" s="28">
        <v>22405.096881482856</v>
      </c>
      <c r="L73" s="28">
        <v>30635.605018974966</v>
      </c>
      <c r="M73" s="28">
        <v>21664.654939897075</v>
      </c>
      <c r="N73" s="28">
        <v>50281.339230224708</v>
      </c>
      <c r="O73" s="28">
        <v>43426.643750368254</v>
      </c>
      <c r="P73" s="28">
        <v>26348.705563766678</v>
      </c>
      <c r="Q73" s="28">
        <v>34840.092981733229</v>
      </c>
      <c r="R73" s="28">
        <v>20336.32990068401</v>
      </c>
      <c r="S73" s="28">
        <v>11042.944916708249</v>
      </c>
      <c r="T73" s="28">
        <v>8212.1778020825386</v>
      </c>
      <c r="U73" s="28">
        <v>10916.562591840959</v>
      </c>
      <c r="V73" s="28">
        <v>15234.802875434782</v>
      </c>
      <c r="W73" s="28">
        <v>12623.169646431621</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3.0265840599999998E-4</v>
      </c>
      <c r="D78" s="23">
        <v>2.8723087000000002E-4</v>
      </c>
      <c r="E78" s="23">
        <v>2.9830931500000001E-4</v>
      </c>
      <c r="F78" s="23">
        <v>2.8404846999999998E-4</v>
      </c>
      <c r="G78" s="23">
        <v>2.74373234E-4</v>
      </c>
      <c r="H78" s="23">
        <v>2.7644137999999999E-4</v>
      </c>
      <c r="I78" s="23">
        <v>2.8653472000000001E-4</v>
      </c>
      <c r="J78" s="23">
        <v>2.8687882999999995E-4</v>
      </c>
      <c r="K78" s="23">
        <v>2.9486424499999998E-4</v>
      </c>
      <c r="L78" s="23">
        <v>2.9520351999999999E-4</v>
      </c>
      <c r="M78" s="23">
        <v>3.2442831500000002E-4</v>
      </c>
      <c r="N78" s="23">
        <v>4.0303840000000001E-4</v>
      </c>
      <c r="O78" s="23">
        <v>3.9015769999999999E-4</v>
      </c>
      <c r="P78" s="23">
        <v>4.2249793E-4</v>
      </c>
      <c r="Q78" s="23">
        <v>4.7852537999999999E-4</v>
      </c>
      <c r="R78" s="23">
        <v>4.3290077999999998E-4</v>
      </c>
      <c r="S78" s="23">
        <v>4.8535251000000001E-4</v>
      </c>
      <c r="T78" s="23">
        <v>4.5066302000000005E-4</v>
      </c>
      <c r="U78" s="23">
        <v>4.8704337999999999E-4</v>
      </c>
      <c r="V78" s="23">
        <v>4.6947594999999898E-4</v>
      </c>
      <c r="W78" s="23">
        <v>4.5526049000000002E-4</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2.5336078000000003E-4</v>
      </c>
      <c r="D80" s="23">
        <v>2.371382059999999E-4</v>
      </c>
      <c r="E80" s="23">
        <v>2.4528249500000001E-4</v>
      </c>
      <c r="F80" s="23">
        <v>2.4585609400000003E-4</v>
      </c>
      <c r="G80" s="23">
        <v>2.3237435999999998E-4</v>
      </c>
      <c r="H80" s="23">
        <v>2.3840379500000004E-4</v>
      </c>
      <c r="I80" s="23">
        <v>2.4383900000000003E-4</v>
      </c>
      <c r="J80" s="23">
        <v>2.4046433999999999E-4</v>
      </c>
      <c r="K80" s="23">
        <v>2.4210386099999992E-4</v>
      </c>
      <c r="L80" s="23">
        <v>2.4771730600000002E-4</v>
      </c>
      <c r="M80" s="23">
        <v>2.6355210499999997E-4</v>
      </c>
      <c r="N80" s="23">
        <v>27.055464661750001</v>
      </c>
      <c r="O80" s="23">
        <v>2.9695365000000003E-4</v>
      </c>
      <c r="P80" s="23">
        <v>23.003447647666</v>
      </c>
      <c r="Q80" s="23">
        <v>50.485662078329995</v>
      </c>
      <c r="R80" s="23">
        <v>38.262075147959997</v>
      </c>
      <c r="S80" s="23">
        <v>88.612896210320002</v>
      </c>
      <c r="T80" s="23">
        <v>3.9126551000000004E-4</v>
      </c>
      <c r="U80" s="23">
        <v>8.7361495900299975</v>
      </c>
      <c r="V80" s="23">
        <v>2.2185638000000001E-4</v>
      </c>
      <c r="W80" s="23">
        <v>16.28523258705</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0</v>
      </c>
      <c r="D82" s="23">
        <v>0</v>
      </c>
      <c r="E82" s="23">
        <v>0</v>
      </c>
      <c r="F82" s="23">
        <v>0</v>
      </c>
      <c r="G82" s="23">
        <v>0</v>
      </c>
      <c r="H82" s="23">
        <v>0</v>
      </c>
      <c r="I82" s="23">
        <v>0</v>
      </c>
      <c r="J82" s="23">
        <v>0</v>
      </c>
      <c r="K82" s="23">
        <v>0</v>
      </c>
      <c r="L82" s="23">
        <v>0</v>
      </c>
      <c r="M82" s="23">
        <v>0</v>
      </c>
      <c r="N82" s="23">
        <v>0</v>
      </c>
      <c r="O82" s="23">
        <v>0</v>
      </c>
      <c r="P82" s="23">
        <v>0</v>
      </c>
      <c r="Q82" s="23">
        <v>0</v>
      </c>
      <c r="R82" s="23">
        <v>0</v>
      </c>
      <c r="S82" s="23">
        <v>0</v>
      </c>
      <c r="T82" s="23">
        <v>0</v>
      </c>
      <c r="U82" s="23">
        <v>0</v>
      </c>
      <c r="V82" s="23">
        <v>0</v>
      </c>
      <c r="W82" s="23">
        <v>0</v>
      </c>
    </row>
    <row r="83" spans="1:23">
      <c r="A83" s="27" t="s">
        <v>123</v>
      </c>
      <c r="B83" s="27" t="s">
        <v>64</v>
      </c>
      <c r="C83" s="23">
        <v>0</v>
      </c>
      <c r="D83" s="23">
        <v>0</v>
      </c>
      <c r="E83" s="23">
        <v>0</v>
      </c>
      <c r="F83" s="23">
        <v>0</v>
      </c>
      <c r="G83" s="23">
        <v>0</v>
      </c>
      <c r="H83" s="23">
        <v>0</v>
      </c>
      <c r="I83" s="23">
        <v>0</v>
      </c>
      <c r="J83" s="23">
        <v>0</v>
      </c>
      <c r="K83" s="23">
        <v>0</v>
      </c>
      <c r="L83" s="23">
        <v>0</v>
      </c>
      <c r="M83" s="23">
        <v>0</v>
      </c>
      <c r="N83" s="23">
        <v>0</v>
      </c>
      <c r="O83" s="23">
        <v>0</v>
      </c>
      <c r="P83" s="23">
        <v>0</v>
      </c>
      <c r="Q83" s="23">
        <v>0</v>
      </c>
      <c r="R83" s="23">
        <v>0</v>
      </c>
      <c r="S83" s="23">
        <v>0</v>
      </c>
      <c r="T83" s="23">
        <v>0</v>
      </c>
      <c r="U83" s="23">
        <v>0</v>
      </c>
      <c r="V83" s="23">
        <v>0</v>
      </c>
      <c r="W83" s="23">
        <v>0</v>
      </c>
    </row>
    <row r="84" spans="1:23">
      <c r="A84" s="27" t="s">
        <v>123</v>
      </c>
      <c r="B84" s="27" t="s">
        <v>32</v>
      </c>
      <c r="C84" s="23">
        <v>0</v>
      </c>
      <c r="D84" s="23">
        <v>0</v>
      </c>
      <c r="E84" s="23">
        <v>0</v>
      </c>
      <c r="F84" s="23">
        <v>0</v>
      </c>
      <c r="G84" s="23">
        <v>0</v>
      </c>
      <c r="H84" s="23">
        <v>0</v>
      </c>
      <c r="I84" s="23">
        <v>0</v>
      </c>
      <c r="J84" s="23">
        <v>0</v>
      </c>
      <c r="K84" s="23">
        <v>0</v>
      </c>
      <c r="L84" s="23">
        <v>0</v>
      </c>
      <c r="M84" s="23">
        <v>0</v>
      </c>
      <c r="N84" s="23">
        <v>0</v>
      </c>
      <c r="O84" s="23">
        <v>0</v>
      </c>
      <c r="P84" s="23">
        <v>0</v>
      </c>
      <c r="Q84" s="23">
        <v>0</v>
      </c>
      <c r="R84" s="23">
        <v>0</v>
      </c>
      <c r="S84" s="23">
        <v>0</v>
      </c>
      <c r="T84" s="23">
        <v>0</v>
      </c>
      <c r="U84" s="23">
        <v>0</v>
      </c>
      <c r="V84" s="23">
        <v>0</v>
      </c>
      <c r="W84" s="23">
        <v>0</v>
      </c>
    </row>
    <row r="85" spans="1:23">
      <c r="A85" s="27" t="s">
        <v>123</v>
      </c>
      <c r="B85" s="27" t="s">
        <v>69</v>
      </c>
      <c r="C85" s="23">
        <v>0</v>
      </c>
      <c r="D85" s="23">
        <v>0</v>
      </c>
      <c r="E85" s="23">
        <v>0</v>
      </c>
      <c r="F85" s="23">
        <v>0</v>
      </c>
      <c r="G85" s="23">
        <v>0</v>
      </c>
      <c r="H85" s="23">
        <v>0</v>
      </c>
      <c r="I85" s="23">
        <v>0</v>
      </c>
      <c r="J85" s="23">
        <v>0</v>
      </c>
      <c r="K85" s="23">
        <v>0</v>
      </c>
      <c r="L85" s="23">
        <v>0</v>
      </c>
      <c r="M85" s="23">
        <v>0</v>
      </c>
      <c r="N85" s="23">
        <v>0</v>
      </c>
      <c r="O85" s="23">
        <v>0</v>
      </c>
      <c r="P85" s="23">
        <v>0</v>
      </c>
      <c r="Q85" s="23">
        <v>0</v>
      </c>
      <c r="R85" s="23">
        <v>0</v>
      </c>
      <c r="S85" s="23">
        <v>0</v>
      </c>
      <c r="T85" s="23">
        <v>0</v>
      </c>
      <c r="U85" s="23">
        <v>0</v>
      </c>
      <c r="V85" s="23">
        <v>0</v>
      </c>
      <c r="W85" s="23">
        <v>0</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5.5601918599999995E-4</v>
      </c>
      <c r="D87" s="28">
        <v>5.2436907599999992E-4</v>
      </c>
      <c r="E87" s="28">
        <v>5.4359180999999997E-4</v>
      </c>
      <c r="F87" s="28">
        <v>5.2990456400000001E-4</v>
      </c>
      <c r="G87" s="28">
        <v>5.06747594E-4</v>
      </c>
      <c r="H87" s="28">
        <v>5.1484517500000005E-4</v>
      </c>
      <c r="I87" s="28">
        <v>5.3037372000000005E-4</v>
      </c>
      <c r="J87" s="28">
        <v>5.2734316999999997E-4</v>
      </c>
      <c r="K87" s="28">
        <v>5.3696810599999987E-4</v>
      </c>
      <c r="L87" s="28">
        <v>5.4292082600000007E-4</v>
      </c>
      <c r="M87" s="28">
        <v>5.8798041999999994E-4</v>
      </c>
      <c r="N87" s="28">
        <v>27.055867700150003</v>
      </c>
      <c r="O87" s="28">
        <v>6.8711135000000003E-4</v>
      </c>
      <c r="P87" s="28">
        <v>23.003870145596</v>
      </c>
      <c r="Q87" s="28">
        <v>50.486140603709991</v>
      </c>
      <c r="R87" s="28">
        <v>38.262508048739996</v>
      </c>
      <c r="S87" s="28">
        <v>88.61338156283</v>
      </c>
      <c r="T87" s="28">
        <v>8.4192853000000008E-4</v>
      </c>
      <c r="U87" s="28">
        <v>8.7366366334099972</v>
      </c>
      <c r="V87" s="28">
        <v>6.9133232999999902E-4</v>
      </c>
      <c r="W87" s="28">
        <v>16.28568784754</v>
      </c>
    </row>
    <row r="90" spans="1:23" collapsed="1">
      <c r="A90" s="16" t="s">
        <v>124</v>
      </c>
      <c r="B90" s="7"/>
      <c r="C90" s="7"/>
      <c r="D90" s="7"/>
      <c r="E90" s="7"/>
      <c r="F90" s="7"/>
      <c r="G90" s="7"/>
      <c r="H90" s="7"/>
      <c r="I90" s="7"/>
      <c r="J90" s="7"/>
      <c r="K90" s="7"/>
      <c r="L90" s="7"/>
      <c r="M90" s="7"/>
      <c r="N90" s="7"/>
      <c r="O90" s="7"/>
      <c r="P90" s="7"/>
      <c r="Q90" s="7"/>
      <c r="R90" s="7"/>
      <c r="S90" s="7"/>
      <c r="T90" s="7"/>
      <c r="U90" s="7"/>
      <c r="V90" s="7"/>
      <c r="W90" s="7"/>
    </row>
    <row r="91" spans="1:23">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c r="A92" s="27" t="s">
        <v>36</v>
      </c>
      <c r="B92" s="27" t="s">
        <v>66</v>
      </c>
      <c r="C92" s="23">
        <v>0</v>
      </c>
      <c r="D92" s="23">
        <v>0</v>
      </c>
      <c r="E92" s="23">
        <v>0</v>
      </c>
      <c r="F92" s="23">
        <v>0</v>
      </c>
      <c r="G92" s="23">
        <v>0</v>
      </c>
      <c r="H92" s="23">
        <v>0</v>
      </c>
      <c r="I92" s="23">
        <v>0</v>
      </c>
      <c r="J92" s="23">
        <v>0</v>
      </c>
      <c r="K92" s="23">
        <v>0</v>
      </c>
      <c r="L92" s="23">
        <v>0</v>
      </c>
      <c r="M92" s="23">
        <v>0</v>
      </c>
      <c r="N92" s="23">
        <v>0</v>
      </c>
      <c r="O92" s="23">
        <v>0</v>
      </c>
      <c r="P92" s="23">
        <v>0</v>
      </c>
      <c r="Q92" s="23">
        <v>0</v>
      </c>
      <c r="R92" s="23">
        <v>0</v>
      </c>
      <c r="S92" s="23">
        <v>0</v>
      </c>
      <c r="T92" s="23">
        <v>0</v>
      </c>
      <c r="U92" s="23">
        <v>0</v>
      </c>
      <c r="V92" s="23">
        <v>0</v>
      </c>
      <c r="W92" s="23">
        <v>0</v>
      </c>
    </row>
    <row r="93" spans="1:23">
      <c r="A93" s="27" t="s">
        <v>36</v>
      </c>
      <c r="B93" s="27" t="s">
        <v>68</v>
      </c>
      <c r="C93" s="23">
        <v>0</v>
      </c>
      <c r="D93" s="23">
        <v>0</v>
      </c>
      <c r="E93" s="23">
        <v>0</v>
      </c>
      <c r="F93" s="23">
        <v>0</v>
      </c>
      <c r="G93" s="23">
        <v>0</v>
      </c>
      <c r="H93" s="23">
        <v>0</v>
      </c>
      <c r="I93" s="23">
        <v>0</v>
      </c>
      <c r="J93" s="23">
        <v>0</v>
      </c>
      <c r="K93" s="23">
        <v>0</v>
      </c>
      <c r="L93" s="23">
        <v>0</v>
      </c>
      <c r="M93" s="23">
        <v>0</v>
      </c>
      <c r="N93" s="23">
        <v>0</v>
      </c>
      <c r="O93" s="23">
        <v>0</v>
      </c>
      <c r="P93" s="23">
        <v>0</v>
      </c>
      <c r="Q93" s="23">
        <v>0</v>
      </c>
      <c r="R93" s="23">
        <v>0</v>
      </c>
      <c r="S93" s="23">
        <v>0</v>
      </c>
      <c r="T93" s="23">
        <v>0</v>
      </c>
      <c r="U93" s="23">
        <v>0</v>
      </c>
      <c r="V93" s="23">
        <v>0</v>
      </c>
      <c r="W93" s="23">
        <v>0</v>
      </c>
    </row>
    <row r="94" spans="1:23">
      <c r="A94" s="27" t="s">
        <v>36</v>
      </c>
      <c r="B94" s="27" t="s">
        <v>72</v>
      </c>
      <c r="C94" s="23">
        <v>0</v>
      </c>
      <c r="D94" s="23">
        <v>0</v>
      </c>
      <c r="E94" s="23">
        <v>0</v>
      </c>
      <c r="F94" s="23">
        <v>0</v>
      </c>
      <c r="G94" s="23">
        <v>0</v>
      </c>
      <c r="H94" s="23">
        <v>0</v>
      </c>
      <c r="I94" s="23">
        <v>0</v>
      </c>
      <c r="J94" s="23">
        <v>0</v>
      </c>
      <c r="K94" s="23">
        <v>0</v>
      </c>
      <c r="L94" s="23">
        <v>0</v>
      </c>
      <c r="M94" s="23">
        <v>0</v>
      </c>
      <c r="N94" s="23">
        <v>0</v>
      </c>
      <c r="O94" s="23">
        <v>0</v>
      </c>
      <c r="P94" s="23">
        <v>0</v>
      </c>
      <c r="Q94" s="23">
        <v>0</v>
      </c>
      <c r="R94" s="23">
        <v>0</v>
      </c>
      <c r="S94" s="23">
        <v>0</v>
      </c>
      <c r="T94" s="23">
        <v>0</v>
      </c>
      <c r="U94" s="23">
        <v>0</v>
      </c>
      <c r="V94" s="23">
        <v>0</v>
      </c>
      <c r="W94" s="23">
        <v>0</v>
      </c>
    </row>
    <row r="95" spans="1:23">
      <c r="A95" s="7"/>
      <c r="B95" s="7"/>
      <c r="C95" s="7"/>
      <c r="D95" s="7"/>
      <c r="E95" s="7"/>
      <c r="F95" s="7"/>
      <c r="G95" s="7"/>
      <c r="H95" s="7"/>
      <c r="I95" s="7"/>
      <c r="J95" s="7"/>
      <c r="K95" s="7"/>
      <c r="L95" s="7"/>
      <c r="M95" s="7"/>
      <c r="N95" s="7"/>
      <c r="O95" s="7"/>
      <c r="P95" s="7"/>
      <c r="Q95" s="7"/>
      <c r="R95" s="7"/>
      <c r="S95" s="7"/>
      <c r="T95" s="7"/>
      <c r="U95" s="7"/>
      <c r="V95" s="7"/>
      <c r="W95" s="7"/>
    </row>
    <row r="96" spans="1:23">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3">
      <c r="A97" s="27" t="s">
        <v>119</v>
      </c>
      <c r="B97" s="27" t="s">
        <v>66</v>
      </c>
      <c r="C97" s="23">
        <v>0</v>
      </c>
      <c r="D97" s="23">
        <v>0</v>
      </c>
      <c r="E97" s="23">
        <v>0</v>
      </c>
      <c r="F97" s="23">
        <v>0</v>
      </c>
      <c r="G97" s="23">
        <v>0</v>
      </c>
      <c r="H97" s="23">
        <v>0</v>
      </c>
      <c r="I97" s="23">
        <v>0</v>
      </c>
      <c r="J97" s="23">
        <v>0</v>
      </c>
      <c r="K97" s="23">
        <v>0</v>
      </c>
      <c r="L97" s="23">
        <v>0</v>
      </c>
      <c r="M97" s="23">
        <v>0</v>
      </c>
      <c r="N97" s="23">
        <v>0</v>
      </c>
      <c r="O97" s="23">
        <v>0</v>
      </c>
      <c r="P97" s="23">
        <v>0</v>
      </c>
      <c r="Q97" s="23">
        <v>0</v>
      </c>
      <c r="R97" s="23">
        <v>0</v>
      </c>
      <c r="S97" s="23">
        <v>0</v>
      </c>
      <c r="T97" s="23">
        <v>0</v>
      </c>
      <c r="U97" s="23">
        <v>0</v>
      </c>
      <c r="V97" s="23">
        <v>0</v>
      </c>
      <c r="W97" s="23">
        <v>0</v>
      </c>
    </row>
    <row r="98" spans="1:23">
      <c r="A98" s="27" t="s">
        <v>119</v>
      </c>
      <c r="B98" s="27" t="s">
        <v>68</v>
      </c>
      <c r="C98" s="23">
        <v>0</v>
      </c>
      <c r="D98" s="23">
        <v>0</v>
      </c>
      <c r="E98" s="23">
        <v>0</v>
      </c>
      <c r="F98" s="23">
        <v>0</v>
      </c>
      <c r="G98" s="23">
        <v>0</v>
      </c>
      <c r="H98" s="23">
        <v>0</v>
      </c>
      <c r="I98" s="23">
        <v>0</v>
      </c>
      <c r="J98" s="23">
        <v>0</v>
      </c>
      <c r="K98" s="23">
        <v>0</v>
      </c>
      <c r="L98" s="23">
        <v>0</v>
      </c>
      <c r="M98" s="23">
        <v>0</v>
      </c>
      <c r="N98" s="23">
        <v>0</v>
      </c>
      <c r="O98" s="23">
        <v>0</v>
      </c>
      <c r="P98" s="23">
        <v>0</v>
      </c>
      <c r="Q98" s="23">
        <v>0</v>
      </c>
      <c r="R98" s="23">
        <v>0</v>
      </c>
      <c r="S98" s="23">
        <v>0</v>
      </c>
      <c r="T98" s="23">
        <v>0</v>
      </c>
      <c r="U98" s="23">
        <v>0</v>
      </c>
      <c r="V98" s="23">
        <v>0</v>
      </c>
      <c r="W98" s="23">
        <v>0</v>
      </c>
    </row>
    <row r="99" spans="1:23">
      <c r="A99" s="27" t="s">
        <v>119</v>
      </c>
      <c r="B99" s="27" t="s">
        <v>72</v>
      </c>
      <c r="C99" s="23">
        <v>0</v>
      </c>
      <c r="D99" s="23">
        <v>0</v>
      </c>
      <c r="E99" s="23">
        <v>0</v>
      </c>
      <c r="F99" s="23">
        <v>0</v>
      </c>
      <c r="G99" s="23">
        <v>0</v>
      </c>
      <c r="H99" s="23">
        <v>0</v>
      </c>
      <c r="I99" s="23">
        <v>0</v>
      </c>
      <c r="J99" s="23">
        <v>0</v>
      </c>
      <c r="K99" s="23">
        <v>0</v>
      </c>
      <c r="L99" s="23">
        <v>0</v>
      </c>
      <c r="M99" s="23">
        <v>0</v>
      </c>
      <c r="N99" s="23">
        <v>0</v>
      </c>
      <c r="O99" s="23">
        <v>0</v>
      </c>
      <c r="P99" s="23">
        <v>0</v>
      </c>
      <c r="Q99" s="23">
        <v>0</v>
      </c>
      <c r="R99" s="23">
        <v>0</v>
      </c>
      <c r="S99" s="23">
        <v>0</v>
      </c>
      <c r="T99" s="23">
        <v>0</v>
      </c>
      <c r="U99" s="23">
        <v>0</v>
      </c>
      <c r="V99" s="23">
        <v>0</v>
      </c>
      <c r="W99" s="23">
        <v>0</v>
      </c>
    </row>
    <row r="100" spans="1:23">
      <c r="A100" s="7"/>
      <c r="B100" s="7"/>
      <c r="C100" s="7"/>
      <c r="D100" s="7"/>
      <c r="E100" s="7"/>
      <c r="F100" s="7"/>
      <c r="G100" s="7"/>
      <c r="H100" s="7"/>
      <c r="I100" s="7"/>
      <c r="J100" s="7"/>
      <c r="K100" s="7"/>
      <c r="L100" s="7"/>
      <c r="M100" s="7"/>
      <c r="N100" s="7"/>
      <c r="O100" s="7"/>
      <c r="P100" s="7"/>
      <c r="Q100" s="7"/>
      <c r="R100" s="7"/>
      <c r="S100" s="7"/>
      <c r="T100" s="7"/>
      <c r="U100" s="7"/>
      <c r="V100" s="7"/>
      <c r="W100" s="7"/>
    </row>
    <row r="101" spans="1:23">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3">
      <c r="A102" s="27" t="s">
        <v>120</v>
      </c>
      <c r="B102" s="27" t="s">
        <v>66</v>
      </c>
      <c r="C102" s="23">
        <v>0</v>
      </c>
      <c r="D102" s="23">
        <v>0</v>
      </c>
      <c r="E102" s="23">
        <v>0</v>
      </c>
      <c r="F102" s="23">
        <v>0</v>
      </c>
      <c r="G102" s="23">
        <v>0</v>
      </c>
      <c r="H102" s="23">
        <v>0</v>
      </c>
      <c r="I102" s="23">
        <v>0</v>
      </c>
      <c r="J102" s="23">
        <v>0</v>
      </c>
      <c r="K102" s="23">
        <v>0</v>
      </c>
      <c r="L102" s="23">
        <v>0</v>
      </c>
      <c r="M102" s="23">
        <v>0</v>
      </c>
      <c r="N102" s="23">
        <v>0</v>
      </c>
      <c r="O102" s="23">
        <v>0</v>
      </c>
      <c r="P102" s="23">
        <v>0</v>
      </c>
      <c r="Q102" s="23">
        <v>0</v>
      </c>
      <c r="R102" s="23">
        <v>0</v>
      </c>
      <c r="S102" s="23">
        <v>0</v>
      </c>
      <c r="T102" s="23">
        <v>0</v>
      </c>
      <c r="U102" s="23">
        <v>0</v>
      </c>
      <c r="V102" s="23">
        <v>0</v>
      </c>
      <c r="W102" s="23">
        <v>0</v>
      </c>
    </row>
    <row r="103" spans="1:23">
      <c r="A103" s="27" t="s">
        <v>120</v>
      </c>
      <c r="B103" s="27" t="s">
        <v>68</v>
      </c>
      <c r="C103" s="23">
        <v>0</v>
      </c>
      <c r="D103" s="23">
        <v>0</v>
      </c>
      <c r="E103" s="23">
        <v>0</v>
      </c>
      <c r="F103" s="23">
        <v>0</v>
      </c>
      <c r="G103" s="23">
        <v>0</v>
      </c>
      <c r="H103" s="23">
        <v>0</v>
      </c>
      <c r="I103" s="23">
        <v>0</v>
      </c>
      <c r="J103" s="23">
        <v>0</v>
      </c>
      <c r="K103" s="23">
        <v>0</v>
      </c>
      <c r="L103" s="23">
        <v>0</v>
      </c>
      <c r="M103" s="23">
        <v>0</v>
      </c>
      <c r="N103" s="23">
        <v>0</v>
      </c>
      <c r="O103" s="23">
        <v>0</v>
      </c>
      <c r="P103" s="23">
        <v>0</v>
      </c>
      <c r="Q103" s="23">
        <v>0</v>
      </c>
      <c r="R103" s="23">
        <v>0</v>
      </c>
      <c r="S103" s="23">
        <v>0</v>
      </c>
      <c r="T103" s="23">
        <v>0</v>
      </c>
      <c r="U103" s="23">
        <v>0</v>
      </c>
      <c r="V103" s="23">
        <v>0</v>
      </c>
      <c r="W103" s="23">
        <v>0</v>
      </c>
    </row>
    <row r="104" spans="1:23">
      <c r="A104" s="27" t="s">
        <v>120</v>
      </c>
      <c r="B104" s="27" t="s">
        <v>72</v>
      </c>
      <c r="C104" s="23">
        <v>0</v>
      </c>
      <c r="D104" s="23">
        <v>0</v>
      </c>
      <c r="E104" s="23">
        <v>0</v>
      </c>
      <c r="F104" s="23">
        <v>0</v>
      </c>
      <c r="G104" s="23">
        <v>0</v>
      </c>
      <c r="H104" s="23">
        <v>0</v>
      </c>
      <c r="I104" s="23">
        <v>0</v>
      </c>
      <c r="J104" s="23">
        <v>0</v>
      </c>
      <c r="K104" s="23">
        <v>0</v>
      </c>
      <c r="L104" s="23">
        <v>0</v>
      </c>
      <c r="M104" s="23">
        <v>0</v>
      </c>
      <c r="N104" s="23">
        <v>0</v>
      </c>
      <c r="O104" s="23">
        <v>0</v>
      </c>
      <c r="P104" s="23">
        <v>0</v>
      </c>
      <c r="Q104" s="23">
        <v>0</v>
      </c>
      <c r="R104" s="23">
        <v>0</v>
      </c>
      <c r="S104" s="23">
        <v>0</v>
      </c>
      <c r="T104" s="23">
        <v>0</v>
      </c>
      <c r="U104" s="23">
        <v>0</v>
      </c>
      <c r="V104" s="23">
        <v>0</v>
      </c>
      <c r="W104" s="23">
        <v>0</v>
      </c>
    </row>
    <row r="105" spans="1:23">
      <c r="A105" s="7"/>
      <c r="B105" s="7"/>
      <c r="C105" s="7"/>
      <c r="D105" s="7"/>
      <c r="E105" s="7"/>
      <c r="F105" s="7"/>
      <c r="G105" s="7"/>
      <c r="H105" s="7"/>
      <c r="I105" s="7"/>
      <c r="J105" s="7"/>
      <c r="K105" s="7"/>
      <c r="L105" s="7"/>
      <c r="M105" s="7"/>
      <c r="N105" s="7"/>
      <c r="O105" s="7"/>
      <c r="P105" s="7"/>
      <c r="Q105" s="7"/>
      <c r="R105" s="7"/>
      <c r="S105" s="7"/>
      <c r="T105" s="7"/>
      <c r="U105" s="7"/>
      <c r="V105" s="7"/>
      <c r="W105" s="7"/>
    </row>
    <row r="106" spans="1:23">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3">
      <c r="A107" s="27" t="s">
        <v>121</v>
      </c>
      <c r="B107" s="27" t="s">
        <v>66</v>
      </c>
      <c r="C107" s="23">
        <v>0</v>
      </c>
      <c r="D107" s="23">
        <v>0</v>
      </c>
      <c r="E107" s="23">
        <v>0</v>
      </c>
      <c r="F107" s="23">
        <v>0</v>
      </c>
      <c r="G107" s="23">
        <v>0</v>
      </c>
      <c r="H107" s="23">
        <v>0</v>
      </c>
      <c r="I107" s="23">
        <v>0</v>
      </c>
      <c r="J107" s="23">
        <v>0</v>
      </c>
      <c r="K107" s="23">
        <v>0</v>
      </c>
      <c r="L107" s="23">
        <v>0</v>
      </c>
      <c r="M107" s="23">
        <v>0</v>
      </c>
      <c r="N107" s="23">
        <v>0</v>
      </c>
      <c r="O107" s="23">
        <v>0</v>
      </c>
      <c r="P107" s="23">
        <v>0</v>
      </c>
      <c r="Q107" s="23">
        <v>0</v>
      </c>
      <c r="R107" s="23">
        <v>0</v>
      </c>
      <c r="S107" s="23">
        <v>0</v>
      </c>
      <c r="T107" s="23">
        <v>0</v>
      </c>
      <c r="U107" s="23">
        <v>0</v>
      </c>
      <c r="V107" s="23">
        <v>0</v>
      </c>
      <c r="W107" s="23">
        <v>0</v>
      </c>
    </row>
    <row r="108" spans="1:23">
      <c r="A108" s="27" t="s">
        <v>121</v>
      </c>
      <c r="B108" s="27" t="s">
        <v>68</v>
      </c>
      <c r="C108" s="23">
        <v>0</v>
      </c>
      <c r="D108" s="23">
        <v>0</v>
      </c>
      <c r="E108" s="23">
        <v>0</v>
      </c>
      <c r="F108" s="23">
        <v>0</v>
      </c>
      <c r="G108" s="23">
        <v>0</v>
      </c>
      <c r="H108" s="23">
        <v>0</v>
      </c>
      <c r="I108" s="23">
        <v>0</v>
      </c>
      <c r="J108" s="23">
        <v>0</v>
      </c>
      <c r="K108" s="23">
        <v>0</v>
      </c>
      <c r="L108" s="23">
        <v>0</v>
      </c>
      <c r="M108" s="23">
        <v>0</v>
      </c>
      <c r="N108" s="23">
        <v>0</v>
      </c>
      <c r="O108" s="23">
        <v>0</v>
      </c>
      <c r="P108" s="23">
        <v>0</v>
      </c>
      <c r="Q108" s="23">
        <v>0</v>
      </c>
      <c r="R108" s="23">
        <v>0</v>
      </c>
      <c r="S108" s="23">
        <v>0</v>
      </c>
      <c r="T108" s="23">
        <v>0</v>
      </c>
      <c r="U108" s="23">
        <v>0</v>
      </c>
      <c r="V108" s="23">
        <v>0</v>
      </c>
      <c r="W108" s="23">
        <v>0</v>
      </c>
    </row>
    <row r="109" spans="1:23">
      <c r="A109" s="27" t="s">
        <v>121</v>
      </c>
      <c r="B109" s="27" t="s">
        <v>72</v>
      </c>
      <c r="C109" s="23">
        <v>0</v>
      </c>
      <c r="D109" s="23">
        <v>0</v>
      </c>
      <c r="E109" s="23">
        <v>0</v>
      </c>
      <c r="F109" s="23">
        <v>0</v>
      </c>
      <c r="G109" s="23">
        <v>0</v>
      </c>
      <c r="H109" s="23">
        <v>0</v>
      </c>
      <c r="I109" s="23">
        <v>0</v>
      </c>
      <c r="J109" s="23">
        <v>0</v>
      </c>
      <c r="K109" s="23">
        <v>0</v>
      </c>
      <c r="L109" s="23">
        <v>0</v>
      </c>
      <c r="M109" s="23">
        <v>0</v>
      </c>
      <c r="N109" s="23">
        <v>0</v>
      </c>
      <c r="O109" s="23">
        <v>0</v>
      </c>
      <c r="P109" s="23">
        <v>0</v>
      </c>
      <c r="Q109" s="23">
        <v>0</v>
      </c>
      <c r="R109" s="23">
        <v>0</v>
      </c>
      <c r="S109" s="23">
        <v>0</v>
      </c>
      <c r="T109" s="23">
        <v>0</v>
      </c>
      <c r="U109" s="23">
        <v>0</v>
      </c>
      <c r="V109" s="23">
        <v>0</v>
      </c>
      <c r="W109" s="23">
        <v>0</v>
      </c>
    </row>
    <row r="110" spans="1:23">
      <c r="A110" s="7"/>
      <c r="B110" s="7"/>
      <c r="C110" s="7"/>
      <c r="D110" s="7"/>
      <c r="E110" s="7"/>
      <c r="F110" s="7"/>
      <c r="G110" s="7"/>
      <c r="H110" s="7"/>
      <c r="I110" s="7"/>
      <c r="J110" s="7"/>
      <c r="K110" s="7"/>
      <c r="L110" s="7"/>
      <c r="M110" s="7"/>
      <c r="N110" s="7"/>
      <c r="O110" s="7"/>
      <c r="P110" s="7"/>
      <c r="Q110" s="7"/>
      <c r="R110" s="7"/>
      <c r="S110" s="7"/>
      <c r="T110" s="7"/>
      <c r="U110" s="7"/>
      <c r="V110" s="7"/>
      <c r="W110" s="7"/>
    </row>
    <row r="111" spans="1:23">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3">
      <c r="A112" s="27" t="s">
        <v>122</v>
      </c>
      <c r="B112" s="27" t="s">
        <v>66</v>
      </c>
      <c r="C112" s="23">
        <v>0</v>
      </c>
      <c r="D112" s="23">
        <v>0</v>
      </c>
      <c r="E112" s="23">
        <v>0</v>
      </c>
      <c r="F112" s="23">
        <v>0</v>
      </c>
      <c r="G112" s="23">
        <v>0</v>
      </c>
      <c r="H112" s="23">
        <v>0</v>
      </c>
      <c r="I112" s="23">
        <v>0</v>
      </c>
      <c r="J112" s="23">
        <v>0</v>
      </c>
      <c r="K112" s="23">
        <v>0</v>
      </c>
      <c r="L112" s="23">
        <v>0</v>
      </c>
      <c r="M112" s="23">
        <v>0</v>
      </c>
      <c r="N112" s="23">
        <v>0</v>
      </c>
      <c r="O112" s="23">
        <v>0</v>
      </c>
      <c r="P112" s="23">
        <v>0</v>
      </c>
      <c r="Q112" s="23">
        <v>0</v>
      </c>
      <c r="R112" s="23">
        <v>0</v>
      </c>
      <c r="S112" s="23">
        <v>0</v>
      </c>
      <c r="T112" s="23">
        <v>0</v>
      </c>
      <c r="U112" s="23">
        <v>0</v>
      </c>
      <c r="V112" s="23">
        <v>0</v>
      </c>
      <c r="W112" s="23">
        <v>0</v>
      </c>
    </row>
    <row r="113" spans="1:23">
      <c r="A113" s="27" t="s">
        <v>122</v>
      </c>
      <c r="B113" s="27" t="s">
        <v>68</v>
      </c>
      <c r="C113" s="23">
        <v>0</v>
      </c>
      <c r="D113" s="23">
        <v>0</v>
      </c>
      <c r="E113" s="23">
        <v>0</v>
      </c>
      <c r="F113" s="23">
        <v>0</v>
      </c>
      <c r="G113" s="23">
        <v>0</v>
      </c>
      <c r="H113" s="23">
        <v>0</v>
      </c>
      <c r="I113" s="23">
        <v>0</v>
      </c>
      <c r="J113" s="23">
        <v>0</v>
      </c>
      <c r="K113" s="23">
        <v>0</v>
      </c>
      <c r="L113" s="23">
        <v>0</v>
      </c>
      <c r="M113" s="23">
        <v>0</v>
      </c>
      <c r="N113" s="23">
        <v>0</v>
      </c>
      <c r="O113" s="23">
        <v>0</v>
      </c>
      <c r="P113" s="23">
        <v>0</v>
      </c>
      <c r="Q113" s="23">
        <v>0</v>
      </c>
      <c r="R113" s="23">
        <v>0</v>
      </c>
      <c r="S113" s="23">
        <v>0</v>
      </c>
      <c r="T113" s="23">
        <v>0</v>
      </c>
      <c r="U113" s="23">
        <v>0</v>
      </c>
      <c r="V113" s="23">
        <v>0</v>
      </c>
      <c r="W113" s="23">
        <v>0</v>
      </c>
    </row>
    <row r="114" spans="1:23">
      <c r="A114" s="27" t="s">
        <v>122</v>
      </c>
      <c r="B114" s="27" t="s">
        <v>72</v>
      </c>
      <c r="C114" s="23">
        <v>0</v>
      </c>
      <c r="D114" s="23">
        <v>0</v>
      </c>
      <c r="E114" s="23">
        <v>0</v>
      </c>
      <c r="F114" s="23">
        <v>0</v>
      </c>
      <c r="G114" s="23">
        <v>0</v>
      </c>
      <c r="H114" s="23">
        <v>0</v>
      </c>
      <c r="I114" s="23">
        <v>0</v>
      </c>
      <c r="J114" s="23">
        <v>0</v>
      </c>
      <c r="K114" s="23">
        <v>0</v>
      </c>
      <c r="L114" s="23">
        <v>0</v>
      </c>
      <c r="M114" s="23">
        <v>0</v>
      </c>
      <c r="N114" s="23">
        <v>0</v>
      </c>
      <c r="O114" s="23">
        <v>0</v>
      </c>
      <c r="P114" s="23">
        <v>0</v>
      </c>
      <c r="Q114" s="23">
        <v>0</v>
      </c>
      <c r="R114" s="23">
        <v>0</v>
      </c>
      <c r="S114" s="23">
        <v>0</v>
      </c>
      <c r="T114" s="23">
        <v>0</v>
      </c>
      <c r="U114" s="23">
        <v>0</v>
      </c>
      <c r="V114" s="23">
        <v>0</v>
      </c>
      <c r="W114" s="23">
        <v>0</v>
      </c>
    </row>
    <row r="115" spans="1:23">
      <c r="A115" s="7"/>
      <c r="B115" s="7"/>
      <c r="C115" s="7"/>
      <c r="D115" s="7"/>
      <c r="E115" s="7"/>
      <c r="F115" s="7"/>
      <c r="G115" s="7"/>
      <c r="H115" s="7"/>
      <c r="I115" s="7"/>
      <c r="J115" s="7"/>
      <c r="K115" s="7"/>
      <c r="L115" s="7"/>
      <c r="M115" s="7"/>
      <c r="N115" s="7"/>
      <c r="O115" s="7"/>
      <c r="P115" s="7"/>
      <c r="Q115" s="7"/>
      <c r="R115" s="7"/>
      <c r="S115" s="7"/>
      <c r="T115" s="7"/>
      <c r="U115" s="7"/>
      <c r="V115" s="7"/>
      <c r="W115" s="7"/>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0</v>
      </c>
      <c r="D117" s="23">
        <v>0</v>
      </c>
      <c r="E117" s="23">
        <v>0</v>
      </c>
      <c r="F117" s="23">
        <v>0</v>
      </c>
      <c r="G117" s="23">
        <v>0</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row>
    <row r="118" spans="1:23">
      <c r="A118" s="27" t="s">
        <v>123</v>
      </c>
      <c r="B118" s="27" t="s">
        <v>68</v>
      </c>
      <c r="C118" s="23">
        <v>0</v>
      </c>
      <c r="D118" s="23">
        <v>0</v>
      </c>
      <c r="E118" s="23">
        <v>0</v>
      </c>
      <c r="F118" s="23">
        <v>0</v>
      </c>
      <c r="G118" s="23">
        <v>0</v>
      </c>
      <c r="H118" s="23">
        <v>0</v>
      </c>
      <c r="I118" s="23">
        <v>0</v>
      </c>
      <c r="J118" s="23">
        <v>0</v>
      </c>
      <c r="K118" s="23">
        <v>0</v>
      </c>
      <c r="L118" s="23">
        <v>0</v>
      </c>
      <c r="M118" s="23">
        <v>0</v>
      </c>
      <c r="N118" s="23">
        <v>0</v>
      </c>
      <c r="O118" s="23">
        <v>0</v>
      </c>
      <c r="P118" s="23">
        <v>0</v>
      </c>
      <c r="Q118" s="23">
        <v>0</v>
      </c>
      <c r="R118" s="23">
        <v>0</v>
      </c>
      <c r="S118" s="23">
        <v>0</v>
      </c>
      <c r="T118" s="23">
        <v>0</v>
      </c>
      <c r="U118" s="23">
        <v>0</v>
      </c>
      <c r="V118" s="23">
        <v>0</v>
      </c>
      <c r="W118" s="23">
        <v>0</v>
      </c>
    </row>
    <row r="119" spans="1:23">
      <c r="A119" s="27" t="s">
        <v>123</v>
      </c>
      <c r="B119" s="27" t="s">
        <v>72</v>
      </c>
      <c r="C119" s="23">
        <v>0</v>
      </c>
      <c r="D119" s="23">
        <v>0</v>
      </c>
      <c r="E119" s="23">
        <v>0</v>
      </c>
      <c r="F119" s="23">
        <v>0</v>
      </c>
      <c r="G119" s="23">
        <v>0</v>
      </c>
      <c r="H119" s="23">
        <v>0</v>
      </c>
      <c r="I119" s="23">
        <v>0</v>
      </c>
      <c r="J119" s="23">
        <v>0</v>
      </c>
      <c r="K119" s="23">
        <v>0</v>
      </c>
      <c r="L119" s="23">
        <v>0</v>
      </c>
      <c r="M119" s="23">
        <v>0</v>
      </c>
      <c r="N119" s="23">
        <v>0</v>
      </c>
      <c r="O119" s="23">
        <v>0</v>
      </c>
      <c r="P119" s="23">
        <v>0</v>
      </c>
      <c r="Q119" s="23">
        <v>0</v>
      </c>
      <c r="R119" s="23">
        <v>0</v>
      </c>
      <c r="S119" s="23">
        <v>0</v>
      </c>
      <c r="T119" s="23">
        <v>0</v>
      </c>
      <c r="U119" s="23">
        <v>0</v>
      </c>
      <c r="V119" s="23">
        <v>0</v>
      </c>
      <c r="W119" s="23">
        <v>0</v>
      </c>
    </row>
    <row r="121" spans="1:23" collapsed="1"/>
    <row r="122" spans="1:23">
      <c r="A122" s="7" t="s">
        <v>93</v>
      </c>
    </row>
  </sheetData>
  <sheetProtection algorithmName="SHA-512" hashValue="LLYxLjP6TwYqyZ2+L1P5FPPfuoNSFOR2o/UVNL3W46qb0VHe0LlyKBXXRs3RDFtoIF9HwqfBlKECZSvjRjD88A==" saltValue="nlkM/z8y63dAqEtKYMvj0g=="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B14891"/>
  </sheetPr>
  <dimension ref="A1:W90"/>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150</v>
      </c>
      <c r="B1" s="17"/>
      <c r="C1" s="17"/>
      <c r="D1" s="17"/>
      <c r="E1" s="17"/>
      <c r="F1" s="17"/>
      <c r="G1" s="17"/>
      <c r="H1" s="17"/>
      <c r="I1" s="17"/>
      <c r="J1" s="17"/>
      <c r="K1" s="17"/>
      <c r="L1" s="17"/>
      <c r="M1" s="17"/>
      <c r="N1" s="17"/>
      <c r="O1" s="17"/>
      <c r="P1" s="17"/>
      <c r="Q1" s="17"/>
      <c r="R1" s="17"/>
      <c r="S1" s="17"/>
      <c r="T1" s="17"/>
      <c r="U1" s="17"/>
      <c r="V1" s="17"/>
      <c r="W1" s="17"/>
    </row>
    <row r="2" spans="1:23">
      <c r="A2" s="26" t="s">
        <v>135</v>
      </c>
      <c r="B2" s="16" t="s">
        <v>136</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0</v>
      </c>
      <c r="D6" s="23">
        <v>0</v>
      </c>
      <c r="E6" s="23">
        <v>0</v>
      </c>
      <c r="F6" s="23">
        <v>0</v>
      </c>
      <c r="G6" s="23">
        <v>0</v>
      </c>
      <c r="H6" s="23">
        <v>0</v>
      </c>
      <c r="I6" s="23">
        <v>0</v>
      </c>
      <c r="J6" s="23">
        <v>0</v>
      </c>
      <c r="K6" s="23">
        <v>0</v>
      </c>
      <c r="L6" s="23">
        <v>0</v>
      </c>
      <c r="M6" s="23">
        <v>0</v>
      </c>
      <c r="N6" s="23">
        <v>0</v>
      </c>
      <c r="O6" s="23">
        <v>0</v>
      </c>
      <c r="P6" s="23">
        <v>0</v>
      </c>
      <c r="Q6" s="23">
        <v>0</v>
      </c>
      <c r="R6" s="23">
        <v>0</v>
      </c>
      <c r="S6" s="23">
        <v>0</v>
      </c>
      <c r="T6" s="23">
        <v>0</v>
      </c>
      <c r="U6" s="23">
        <v>0</v>
      </c>
      <c r="V6" s="23">
        <v>0</v>
      </c>
      <c r="W6" s="23">
        <v>0</v>
      </c>
    </row>
    <row r="7" spans="1:23">
      <c r="A7" s="27" t="s">
        <v>36</v>
      </c>
      <c r="B7" s="27" t="s">
        <v>67</v>
      </c>
      <c r="C7" s="23">
        <v>0</v>
      </c>
      <c r="D7" s="23">
        <v>0</v>
      </c>
      <c r="E7" s="23">
        <v>0</v>
      </c>
      <c r="F7" s="23">
        <v>0</v>
      </c>
      <c r="G7" s="23">
        <v>0</v>
      </c>
      <c r="H7" s="23">
        <v>0</v>
      </c>
      <c r="I7" s="23">
        <v>0</v>
      </c>
      <c r="J7" s="23">
        <v>0</v>
      </c>
      <c r="K7" s="23">
        <v>0</v>
      </c>
      <c r="L7" s="23">
        <v>0</v>
      </c>
      <c r="M7" s="23">
        <v>0</v>
      </c>
      <c r="N7" s="23">
        <v>0</v>
      </c>
      <c r="O7" s="23">
        <v>0</v>
      </c>
      <c r="P7" s="23">
        <v>0</v>
      </c>
      <c r="Q7" s="23">
        <v>0</v>
      </c>
      <c r="R7" s="23">
        <v>0</v>
      </c>
      <c r="S7" s="23">
        <v>0</v>
      </c>
      <c r="T7" s="23">
        <v>0</v>
      </c>
      <c r="U7" s="23">
        <v>0</v>
      </c>
      <c r="V7" s="23">
        <v>0</v>
      </c>
      <c r="W7" s="23">
        <v>0</v>
      </c>
    </row>
    <row r="8" spans="1:23">
      <c r="A8" s="27" t="s">
        <v>36</v>
      </c>
      <c r="B8" s="27" t="s">
        <v>18</v>
      </c>
      <c r="C8" s="23">
        <v>3.9622597933209496E-4</v>
      </c>
      <c r="D8" s="23">
        <v>3.7415106628733519E-4</v>
      </c>
      <c r="E8" s="23">
        <v>3.7065541027546259E-4</v>
      </c>
      <c r="F8" s="23">
        <v>3.9546065865919965E-4</v>
      </c>
      <c r="G8" s="23">
        <v>3.7342838387691331E-4</v>
      </c>
      <c r="H8" s="23">
        <v>3.5262359183267747E-4</v>
      </c>
      <c r="I8" s="23">
        <v>3.338639455390758E-4</v>
      </c>
      <c r="J8" s="23">
        <v>3.1437734090263795E-4</v>
      </c>
      <c r="K8" s="23">
        <v>3.1403247863823327E-4</v>
      </c>
      <c r="L8" s="23">
        <v>4.015754062371587E-4</v>
      </c>
      <c r="M8" s="23">
        <v>3.802115135320071E-4</v>
      </c>
      <c r="N8" s="23">
        <v>6.3197924265831755E-4</v>
      </c>
      <c r="O8" s="23">
        <v>6.0421026940479837E-4</v>
      </c>
      <c r="P8" s="23">
        <v>5.7054794069948437E-4</v>
      </c>
      <c r="Q8" s="23">
        <v>6.6067431155797753E-4</v>
      </c>
      <c r="R8" s="23">
        <v>6.7772175582093562E-4</v>
      </c>
      <c r="S8" s="23">
        <v>8.5790897386773754E-4</v>
      </c>
      <c r="T8" s="23">
        <v>8.1011234521059534E-4</v>
      </c>
      <c r="U8" s="23">
        <v>8.2292784418407485E-4</v>
      </c>
      <c r="V8" s="23">
        <v>7.7489609425061411E-4</v>
      </c>
      <c r="W8" s="23">
        <v>8.2268770893073205E-4</v>
      </c>
    </row>
    <row r="9" spans="1:23">
      <c r="A9" s="27" t="s">
        <v>36</v>
      </c>
      <c r="B9" s="27" t="s">
        <v>28</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row>
    <row r="10" spans="1:23">
      <c r="A10" s="27" t="s">
        <v>36</v>
      </c>
      <c r="B10" s="27" t="s">
        <v>62</v>
      </c>
      <c r="C10" s="23">
        <v>4.0847913368773309E-4</v>
      </c>
      <c r="D10" s="23">
        <v>3.8572156142567364E-4</v>
      </c>
      <c r="E10" s="23">
        <v>3.6520109646598678E-4</v>
      </c>
      <c r="F10" s="23">
        <v>3.6348866008062696E-4</v>
      </c>
      <c r="G10" s="23">
        <v>3.4323763924256403E-4</v>
      </c>
      <c r="H10" s="23">
        <v>3.6463107476940261E-4</v>
      </c>
      <c r="I10" s="23">
        <v>3.452326279588002E-4</v>
      </c>
      <c r="J10" s="23">
        <v>3.2508246853452013E-4</v>
      </c>
      <c r="K10" s="23">
        <v>3.0697116942845961E-4</v>
      </c>
      <c r="L10" s="23">
        <v>2.8986890398941852E-4</v>
      </c>
      <c r="M10" s="23">
        <v>2.8740412390044974E-4</v>
      </c>
      <c r="N10" s="23">
        <v>5.7057895289499183E-4</v>
      </c>
      <c r="O10" s="23">
        <v>5.7540077852222293E-4</v>
      </c>
      <c r="P10" s="23">
        <v>5.4334351116894111E-4</v>
      </c>
      <c r="Q10" s="23">
        <v>7.2071794942904456E-4</v>
      </c>
      <c r="R10" s="23">
        <v>15927.863189559028</v>
      </c>
      <c r="S10" s="23">
        <v>15040.475199547616</v>
      </c>
      <c r="T10" s="23">
        <v>14202.526151528238</v>
      </c>
      <c r="U10" s="23">
        <v>13446.948994772827</v>
      </c>
      <c r="V10" s="23">
        <v>12662.092222639534</v>
      </c>
      <c r="W10" s="23">
        <v>11956.65024682462</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7.2486443983106339E-3</v>
      </c>
      <c r="D12" s="23">
        <v>6.9519685006339295E-3</v>
      </c>
      <c r="E12" s="23">
        <v>16501.741374262987</v>
      </c>
      <c r="F12" s="23">
        <v>30993.307620432741</v>
      </c>
      <c r="G12" s="23">
        <v>46186.568936206844</v>
      </c>
      <c r="H12" s="23">
        <v>91318.021638113743</v>
      </c>
      <c r="I12" s="23">
        <v>148368.20218956692</v>
      </c>
      <c r="J12" s="23">
        <v>240847.2773096991</v>
      </c>
      <c r="K12" s="23">
        <v>277790.57655617071</v>
      </c>
      <c r="L12" s="23">
        <v>272693.4668714797</v>
      </c>
      <c r="M12" s="23">
        <v>267965.1441597495</v>
      </c>
      <c r="N12" s="23">
        <v>481399.42146568606</v>
      </c>
      <c r="O12" s="23">
        <v>479783.0471991254</v>
      </c>
      <c r="P12" s="23">
        <v>474880.94405277184</v>
      </c>
      <c r="Q12" s="23">
        <v>704259.31192245125</v>
      </c>
      <c r="R12" s="23">
        <v>751948.18153856636</v>
      </c>
      <c r="S12" s="23">
        <v>858820.20731698652</v>
      </c>
      <c r="T12" s="23">
        <v>830056.35156474495</v>
      </c>
      <c r="U12" s="23">
        <v>824463.96268932067</v>
      </c>
      <c r="V12" s="23">
        <v>789774.82913303177</v>
      </c>
      <c r="W12" s="23">
        <v>813861.14270512667</v>
      </c>
    </row>
    <row r="13" spans="1:23">
      <c r="A13" s="27" t="s">
        <v>36</v>
      </c>
      <c r="B13" s="27" t="s">
        <v>64</v>
      </c>
      <c r="C13" s="23">
        <v>1.0687142687614596E-3</v>
      </c>
      <c r="D13" s="23">
        <v>1.5226170260963174E-3</v>
      </c>
      <c r="E13" s="23">
        <v>1.4655251382506261E-3</v>
      </c>
      <c r="F13" s="23">
        <v>1.4282552821961027E-3</v>
      </c>
      <c r="G13" s="23">
        <v>2.6115057109903752E-3</v>
      </c>
      <c r="H13" s="23">
        <v>3.2563152304005138E-3</v>
      </c>
      <c r="I13" s="23">
        <v>4.4623159211358817E-3</v>
      </c>
      <c r="J13" s="23">
        <v>7786.1265456276888</v>
      </c>
      <c r="K13" s="23">
        <v>7352.3389391170949</v>
      </c>
      <c r="L13" s="23">
        <v>7252.2467434271121</v>
      </c>
      <c r="M13" s="23">
        <v>7800.8711243573107</v>
      </c>
      <c r="N13" s="23">
        <v>71826.837755119253</v>
      </c>
      <c r="O13" s="23">
        <v>67983.881889331155</v>
      </c>
      <c r="P13" s="23">
        <v>64196.30030292266</v>
      </c>
      <c r="Q13" s="23">
        <v>87884.41290256544</v>
      </c>
      <c r="R13" s="23">
        <v>108875.94969293904</v>
      </c>
      <c r="S13" s="23">
        <v>154350.00652090897</v>
      </c>
      <c r="T13" s="23">
        <v>155650.05938819246</v>
      </c>
      <c r="U13" s="23">
        <v>147369.44489847886</v>
      </c>
      <c r="V13" s="23">
        <v>142798.81955923245</v>
      </c>
      <c r="W13" s="23">
        <v>161084.63682533859</v>
      </c>
    </row>
    <row r="14" spans="1:23">
      <c r="A14" s="27" t="s">
        <v>36</v>
      </c>
      <c r="B14" s="27" t="s">
        <v>32</v>
      </c>
      <c r="C14" s="23">
        <v>2.64946091759385E-3</v>
      </c>
      <c r="D14" s="23">
        <v>2.501851668271121E-3</v>
      </c>
      <c r="E14" s="23">
        <v>2.3687526543001739E-3</v>
      </c>
      <c r="F14" s="23">
        <v>2.230495897101282E-3</v>
      </c>
      <c r="G14" s="23">
        <v>2.1062284195921019E-3</v>
      </c>
      <c r="H14" s="23">
        <v>2.7033974458611169E-3</v>
      </c>
      <c r="I14" s="23">
        <v>3.0608345216175557E-3</v>
      </c>
      <c r="J14" s="23">
        <v>3.226584383478736E-3</v>
      </c>
      <c r="K14" s="23">
        <v>3.0468218908301301E-3</v>
      </c>
      <c r="L14" s="23">
        <v>7837.81887226854</v>
      </c>
      <c r="M14" s="23">
        <v>7420.8438285317061</v>
      </c>
      <c r="N14" s="23">
        <v>10743.960556658189</v>
      </c>
      <c r="O14" s="23">
        <v>10145.382958479653</v>
      </c>
      <c r="P14" s="23">
        <v>9580.1538763489461</v>
      </c>
      <c r="Q14" s="23">
        <v>34606.7865055277</v>
      </c>
      <c r="R14" s="23">
        <v>32586.895140238212</v>
      </c>
      <c r="S14" s="23">
        <v>30771.383394108132</v>
      </c>
      <c r="T14" s="23">
        <v>29057.019054005203</v>
      </c>
      <c r="U14" s="23">
        <v>39799.10841590268</v>
      </c>
      <c r="V14" s="23">
        <v>33060.13968469196</v>
      </c>
      <c r="W14" s="23">
        <v>67761.2616289625</v>
      </c>
    </row>
    <row r="15" spans="1:23">
      <c r="A15" s="27" t="s">
        <v>36</v>
      </c>
      <c r="B15" s="27" t="s">
        <v>69</v>
      </c>
      <c r="C15" s="23">
        <v>0</v>
      </c>
      <c r="D15" s="23">
        <v>0</v>
      </c>
      <c r="E15" s="23">
        <v>2.9479905062149477E-3</v>
      </c>
      <c r="F15" s="23">
        <v>3.1686892728642613E-3</v>
      </c>
      <c r="G15" s="23">
        <v>3.0880423007574936E-3</v>
      </c>
      <c r="H15" s="23">
        <v>3.1273904804114592E-3</v>
      </c>
      <c r="I15" s="23">
        <v>3.0387326097506854E-3</v>
      </c>
      <c r="J15" s="23">
        <v>3.0524397936047649E-3</v>
      </c>
      <c r="K15" s="23">
        <v>3.3330550680557929E-3</v>
      </c>
      <c r="L15" s="23">
        <v>4825.7693616733377</v>
      </c>
      <c r="M15" s="23">
        <v>8887.0635126913003</v>
      </c>
      <c r="N15" s="23">
        <v>39581.726419494436</v>
      </c>
      <c r="O15" s="23">
        <v>37376.512187089211</v>
      </c>
      <c r="P15" s="23">
        <v>35294.158032768704</v>
      </c>
      <c r="Q15" s="23">
        <v>42538.291264935775</v>
      </c>
      <c r="R15" s="23">
        <v>148339.646103548</v>
      </c>
      <c r="S15" s="23">
        <v>188034.225720491</v>
      </c>
      <c r="T15" s="23">
        <v>177558.2867393686</v>
      </c>
      <c r="U15" s="23">
        <v>191610.53932837927</v>
      </c>
      <c r="V15" s="23">
        <v>180426.82550136544</v>
      </c>
      <c r="W15" s="23">
        <v>194600.14682364746</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9.1220637800919213E-3</v>
      </c>
      <c r="D17" s="28">
        <v>9.234458154443256E-3</v>
      </c>
      <c r="E17" s="28">
        <v>16501.743575644632</v>
      </c>
      <c r="F17" s="28">
        <v>30993.309807637343</v>
      </c>
      <c r="G17" s="28">
        <v>46186.572264378578</v>
      </c>
      <c r="H17" s="28">
        <v>91318.025611683639</v>
      </c>
      <c r="I17" s="28">
        <v>148368.20733097944</v>
      </c>
      <c r="J17" s="28">
        <v>248633.40449478661</v>
      </c>
      <c r="K17" s="28">
        <v>285142.91611629142</v>
      </c>
      <c r="L17" s="28">
        <v>279945.71430635115</v>
      </c>
      <c r="M17" s="28">
        <v>275766.01595172245</v>
      </c>
      <c r="N17" s="28">
        <v>553226.26042336342</v>
      </c>
      <c r="O17" s="28">
        <v>547766.93026806763</v>
      </c>
      <c r="P17" s="28">
        <v>539077.24546958588</v>
      </c>
      <c r="Q17" s="28">
        <v>792143.72620640893</v>
      </c>
      <c r="R17" s="28">
        <v>876751.9950987862</v>
      </c>
      <c r="S17" s="28">
        <v>1028210.6898953521</v>
      </c>
      <c r="T17" s="28">
        <v>999908.93791457801</v>
      </c>
      <c r="U17" s="28">
        <v>985280.35740550025</v>
      </c>
      <c r="V17" s="28">
        <v>945235.74168979982</v>
      </c>
      <c r="W17" s="28">
        <v>986902.43059997761</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0</v>
      </c>
      <c r="D20" s="23">
        <v>0</v>
      </c>
      <c r="E20" s="23">
        <v>0</v>
      </c>
      <c r="F20" s="23">
        <v>0</v>
      </c>
      <c r="G20" s="23">
        <v>0</v>
      </c>
      <c r="H20" s="23">
        <v>0</v>
      </c>
      <c r="I20" s="23">
        <v>0</v>
      </c>
      <c r="J20" s="23">
        <v>0</v>
      </c>
      <c r="K20" s="23">
        <v>0</v>
      </c>
      <c r="L20" s="23">
        <v>0</v>
      </c>
      <c r="M20" s="23">
        <v>0</v>
      </c>
      <c r="N20" s="23">
        <v>0</v>
      </c>
      <c r="O20" s="23">
        <v>0</v>
      </c>
      <c r="P20" s="23">
        <v>0</v>
      </c>
      <c r="Q20" s="23">
        <v>0</v>
      </c>
      <c r="R20" s="23">
        <v>0</v>
      </c>
      <c r="S20" s="23">
        <v>0</v>
      </c>
      <c r="T20" s="23">
        <v>0</v>
      </c>
      <c r="U20" s="23">
        <v>0</v>
      </c>
      <c r="V20" s="23">
        <v>0</v>
      </c>
      <c r="W20" s="23">
        <v>0</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8.1169887580510495E-5</v>
      </c>
      <c r="D22" s="23">
        <v>7.6647674743247603E-5</v>
      </c>
      <c r="E22" s="23">
        <v>7.2570002968828598E-5</v>
      </c>
      <c r="F22" s="23">
        <v>8.5334265043517197E-5</v>
      </c>
      <c r="G22" s="23">
        <v>8.0580042506798406E-5</v>
      </c>
      <c r="H22" s="23">
        <v>7.6090691670997493E-5</v>
      </c>
      <c r="I22" s="23">
        <v>7.2042651508498205E-5</v>
      </c>
      <c r="J22" s="23">
        <v>6.7837745031879405E-5</v>
      </c>
      <c r="K22" s="23">
        <v>6.4058305013192101E-5</v>
      </c>
      <c r="L22" s="23">
        <v>7.3503178730809305E-5</v>
      </c>
      <c r="M22" s="23">
        <v>6.9592794779245313E-5</v>
      </c>
      <c r="N22" s="23">
        <v>1.19963076911586E-4</v>
      </c>
      <c r="O22" s="23">
        <v>1.1327958155908801E-4</v>
      </c>
      <c r="P22" s="23">
        <v>1.0696844336244899E-4</v>
      </c>
      <c r="Q22" s="23">
        <v>1.5686731398033198E-4</v>
      </c>
      <c r="R22" s="23">
        <v>1.6428274083887901E-4</v>
      </c>
      <c r="S22" s="23">
        <v>2.3487040091399699E-4</v>
      </c>
      <c r="T22" s="23">
        <v>2.2178508105257899E-4</v>
      </c>
      <c r="U22" s="23">
        <v>2.0998606995374601E-4</v>
      </c>
      <c r="V22" s="23">
        <v>1.97729833306985E-4</v>
      </c>
      <c r="W22" s="23">
        <v>2.0016838766131201E-4</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8.1330071300120399E-5</v>
      </c>
      <c r="D24" s="23">
        <v>7.6798934157370198E-5</v>
      </c>
      <c r="E24" s="23">
        <v>7.2713215351574796E-5</v>
      </c>
      <c r="F24" s="23">
        <v>8.8072390849981008E-5</v>
      </c>
      <c r="G24" s="23">
        <v>8.3165619282567102E-5</v>
      </c>
      <c r="H24" s="23">
        <v>7.8532218370615494E-5</v>
      </c>
      <c r="I24" s="23">
        <v>7.4354288494659599E-5</v>
      </c>
      <c r="J24" s="23">
        <v>7.001445892552311E-5</v>
      </c>
      <c r="K24" s="23">
        <v>6.6113747782699703E-5</v>
      </c>
      <c r="L24" s="23">
        <v>6.24303567142331E-5</v>
      </c>
      <c r="M24" s="23">
        <v>5.9109049129974502E-5</v>
      </c>
      <c r="N24" s="23">
        <v>1.36676722718236E-4</v>
      </c>
      <c r="O24" s="23">
        <v>1.4756061658577899E-4</v>
      </c>
      <c r="P24" s="23">
        <v>1.3933958124263198E-4</v>
      </c>
      <c r="Q24" s="23">
        <v>2.2606287819731599E-4</v>
      </c>
      <c r="R24" s="23">
        <v>15927.8612426946</v>
      </c>
      <c r="S24" s="23">
        <v>15040.4733119128</v>
      </c>
      <c r="T24" s="23">
        <v>14202.524369059101</v>
      </c>
      <c r="U24" s="23">
        <v>13446.947204595801</v>
      </c>
      <c r="V24" s="23">
        <v>12662.090536949599</v>
      </c>
      <c r="W24" s="23">
        <v>11956.648283922101</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1.317975824211635E-3</v>
      </c>
      <c r="D26" s="23">
        <v>1.2740775827493882E-3</v>
      </c>
      <c r="E26" s="23">
        <v>1.2895908884258639E-3</v>
      </c>
      <c r="F26" s="23">
        <v>1.6709146435053429E-3</v>
      </c>
      <c r="G26" s="23">
        <v>1.7966053880192293E-3</v>
      </c>
      <c r="H26" s="23">
        <v>1.6965112251298496E-3</v>
      </c>
      <c r="I26" s="23">
        <v>1.6062564853628572E-3</v>
      </c>
      <c r="J26" s="23">
        <v>1.7659135573103917E-3</v>
      </c>
      <c r="K26" s="23">
        <v>1.8924054935007971E-3</v>
      </c>
      <c r="L26" s="23">
        <v>3.2478432785845619E-3</v>
      </c>
      <c r="M26" s="23">
        <v>3.0750573603008859E-3</v>
      </c>
      <c r="N26" s="23">
        <v>109123.91360422932</v>
      </c>
      <c r="O26" s="23">
        <v>119754.74366369804</v>
      </c>
      <c r="P26" s="23">
        <v>127016.05318217866</v>
      </c>
      <c r="Q26" s="23">
        <v>239799.94571726245</v>
      </c>
      <c r="R26" s="23">
        <v>229117.99055074656</v>
      </c>
      <c r="S26" s="23">
        <v>226669.78524620063</v>
      </c>
      <c r="T26" s="23">
        <v>214041.34589619149</v>
      </c>
      <c r="U26" s="23">
        <v>202654.30391988374</v>
      </c>
      <c r="V26" s="23">
        <v>190825.99988881568</v>
      </c>
      <c r="W26" s="23">
        <v>227060.57861804697</v>
      </c>
    </row>
    <row r="27" spans="1:23">
      <c r="A27" s="27" t="s">
        <v>119</v>
      </c>
      <c r="B27" s="27" t="s">
        <v>64</v>
      </c>
      <c r="C27" s="23">
        <v>2.3683692540643302E-4</v>
      </c>
      <c r="D27" s="23">
        <v>3.2448703349543742E-4</v>
      </c>
      <c r="E27" s="23">
        <v>3.0722425778721728E-4</v>
      </c>
      <c r="F27" s="23">
        <v>3.0976507087387452E-4</v>
      </c>
      <c r="G27" s="23">
        <v>5.9884682872374771E-4</v>
      </c>
      <c r="H27" s="23">
        <v>7.7526581120792237E-4</v>
      </c>
      <c r="I27" s="23">
        <v>7.340215134960333E-4</v>
      </c>
      <c r="J27" s="23">
        <v>6.9117895077174213E-4</v>
      </c>
      <c r="K27" s="23">
        <v>7.1985196287642798E-4</v>
      </c>
      <c r="L27" s="23">
        <v>309.5281282332694</v>
      </c>
      <c r="M27" s="23">
        <v>1227.5053121705237</v>
      </c>
      <c r="N27" s="23">
        <v>57125.079613935282</v>
      </c>
      <c r="O27" s="23">
        <v>54101.201874015627</v>
      </c>
      <c r="P27" s="23">
        <v>51087.065019589667</v>
      </c>
      <c r="Q27" s="23">
        <v>75472.590106660238</v>
      </c>
      <c r="R27" s="23">
        <v>82931.187295154508</v>
      </c>
      <c r="S27" s="23">
        <v>127846.50605442133</v>
      </c>
      <c r="T27" s="23">
        <v>120723.80171033733</v>
      </c>
      <c r="U27" s="23">
        <v>114301.27108062402</v>
      </c>
      <c r="V27" s="23">
        <v>107629.86009383797</v>
      </c>
      <c r="W27" s="23">
        <v>101633.48454664221</v>
      </c>
    </row>
    <row r="28" spans="1:23">
      <c r="A28" s="27" t="s">
        <v>119</v>
      </c>
      <c r="B28" s="27" t="s">
        <v>32</v>
      </c>
      <c r="C28" s="23">
        <v>5.2508136814886799E-4</v>
      </c>
      <c r="D28" s="23">
        <v>4.9582754293819203E-4</v>
      </c>
      <c r="E28" s="23">
        <v>4.6944941752745801E-4</v>
      </c>
      <c r="F28" s="23">
        <v>4.4204910875379598E-4</v>
      </c>
      <c r="G28" s="23">
        <v>4.17421254584056E-4</v>
      </c>
      <c r="H28" s="23">
        <v>4.7390725036135998E-4</v>
      </c>
      <c r="I28" s="23">
        <v>5.7399091271188895E-4</v>
      </c>
      <c r="J28" s="23">
        <v>6.0544548078352001E-4</v>
      </c>
      <c r="K28" s="23">
        <v>5.7171433482441805E-4</v>
      </c>
      <c r="L28" s="23">
        <v>1.7631213456450801E-3</v>
      </c>
      <c r="M28" s="23">
        <v>1.37264536871934E-3</v>
      </c>
      <c r="N28" s="23">
        <v>3.1630877164866402E-3</v>
      </c>
      <c r="O28" s="23">
        <v>2.9868628096491497E-3</v>
      </c>
      <c r="P28" s="23">
        <v>2.8204559099532399E-3</v>
      </c>
      <c r="Q28" s="23">
        <v>6525.70257599654</v>
      </c>
      <c r="R28" s="23">
        <v>6144.8174796196399</v>
      </c>
      <c r="S28" s="23">
        <v>5802.4715797764002</v>
      </c>
      <c r="T28" s="23">
        <v>5479.1988093043801</v>
      </c>
      <c r="U28" s="23">
        <v>5187.7043261909303</v>
      </c>
      <c r="V28" s="23">
        <v>4884.9134000376698</v>
      </c>
      <c r="W28" s="23">
        <v>16503.3272913974</v>
      </c>
    </row>
    <row r="29" spans="1:23">
      <c r="A29" s="27" t="s">
        <v>119</v>
      </c>
      <c r="B29" s="27" t="s">
        <v>69</v>
      </c>
      <c r="C29" s="23">
        <v>0</v>
      </c>
      <c r="D29" s="23">
        <v>0</v>
      </c>
      <c r="E29" s="23">
        <v>7.9331071486481598E-4</v>
      </c>
      <c r="F29" s="23">
        <v>9.1381341086816802E-4</v>
      </c>
      <c r="G29" s="23">
        <v>8.6290218183151103E-4</v>
      </c>
      <c r="H29" s="23">
        <v>8.1482736689339605E-4</v>
      </c>
      <c r="I29" s="23">
        <v>8.0654714702166808E-4</v>
      </c>
      <c r="J29" s="23">
        <v>8.3824334311597901E-4</v>
      </c>
      <c r="K29" s="23">
        <v>8.6119901903820709E-4</v>
      </c>
      <c r="L29" s="23">
        <v>9.6089760529946197E-4</v>
      </c>
      <c r="M29" s="23">
        <v>9.3723234168956095E-4</v>
      </c>
      <c r="N29" s="23">
        <v>2.9971151394662197E-3</v>
      </c>
      <c r="O29" s="23">
        <v>2.8301370523645801E-3</v>
      </c>
      <c r="P29" s="23">
        <v>2.6724618049186297E-3</v>
      </c>
      <c r="Q29" s="23">
        <v>7.6101646248364602E-2</v>
      </c>
      <c r="R29" s="23">
        <v>92301.80034827879</v>
      </c>
      <c r="S29" s="23">
        <v>88499.583198173612</v>
      </c>
      <c r="T29" s="23">
        <v>83569.011490356002</v>
      </c>
      <c r="U29" s="23">
        <v>79123.123203309893</v>
      </c>
      <c r="V29" s="23">
        <v>74504.951519711307</v>
      </c>
      <c r="W29" s="23">
        <v>70354.061845657096</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1.7173127084986989E-3</v>
      </c>
      <c r="D31" s="28">
        <v>1.7520112251454435E-3</v>
      </c>
      <c r="E31" s="28">
        <v>1.7420983645334846E-3</v>
      </c>
      <c r="F31" s="28">
        <v>2.1540863702727156E-3</v>
      </c>
      <c r="G31" s="28">
        <v>2.5591978785323424E-3</v>
      </c>
      <c r="H31" s="28">
        <v>2.6263999463793848E-3</v>
      </c>
      <c r="I31" s="28">
        <v>2.4866749388620484E-3</v>
      </c>
      <c r="J31" s="28">
        <v>2.5949447120395363E-3</v>
      </c>
      <c r="K31" s="28">
        <v>2.7424295091731167E-3</v>
      </c>
      <c r="L31" s="28">
        <v>309.53151201008342</v>
      </c>
      <c r="M31" s="28">
        <v>1227.5085159297278</v>
      </c>
      <c r="N31" s="28">
        <v>166248.99347480442</v>
      </c>
      <c r="O31" s="28">
        <v>173855.94579855388</v>
      </c>
      <c r="P31" s="28">
        <v>178103.11844807636</v>
      </c>
      <c r="Q31" s="28">
        <v>315272.53620685288</v>
      </c>
      <c r="R31" s="28">
        <v>327977.0392528784</v>
      </c>
      <c r="S31" s="28">
        <v>369556.76484740514</v>
      </c>
      <c r="T31" s="28">
        <v>348967.672197373</v>
      </c>
      <c r="U31" s="28">
        <v>330402.52241508965</v>
      </c>
      <c r="V31" s="28">
        <v>311117.95071733306</v>
      </c>
      <c r="W31" s="28">
        <v>340650.71164877969</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0</v>
      </c>
      <c r="D34" s="23">
        <v>0</v>
      </c>
      <c r="E34" s="23">
        <v>0</v>
      </c>
      <c r="F34" s="23">
        <v>0</v>
      </c>
      <c r="G34" s="23">
        <v>0</v>
      </c>
      <c r="H34" s="23">
        <v>0</v>
      </c>
      <c r="I34" s="23">
        <v>0</v>
      </c>
      <c r="J34" s="23">
        <v>0</v>
      </c>
      <c r="K34" s="23">
        <v>0</v>
      </c>
      <c r="L34" s="23">
        <v>0</v>
      </c>
      <c r="M34" s="23">
        <v>0</v>
      </c>
      <c r="N34" s="23">
        <v>0</v>
      </c>
      <c r="O34" s="23">
        <v>0</v>
      </c>
      <c r="P34" s="23">
        <v>0</v>
      </c>
      <c r="Q34" s="23">
        <v>0</v>
      </c>
      <c r="R34" s="23">
        <v>0</v>
      </c>
      <c r="S34" s="23">
        <v>0</v>
      </c>
      <c r="T34" s="23">
        <v>0</v>
      </c>
      <c r="U34" s="23">
        <v>0</v>
      </c>
      <c r="V34" s="23">
        <v>0</v>
      </c>
      <c r="W34" s="23">
        <v>0</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8.5425599769570112E-5</v>
      </c>
      <c r="D36" s="23">
        <v>8.0666288707008092E-5</v>
      </c>
      <c r="E36" s="23">
        <v>7.6374825858206201E-5</v>
      </c>
      <c r="F36" s="23">
        <v>8.3837697147011293E-5</v>
      </c>
      <c r="G36" s="23">
        <v>7.9166852803304097E-5</v>
      </c>
      <c r="H36" s="23">
        <v>7.4756234916495897E-5</v>
      </c>
      <c r="I36" s="23">
        <v>7.0779188122813694E-5</v>
      </c>
      <c r="J36" s="23">
        <v>6.6648026091494894E-5</v>
      </c>
      <c r="K36" s="23">
        <v>6.29348688092423E-5</v>
      </c>
      <c r="L36" s="23">
        <v>6.7943121596542293E-5</v>
      </c>
      <c r="M36" s="23">
        <v>6.4328533807308101E-5</v>
      </c>
      <c r="N36" s="23">
        <v>1.00524564410956E-4</v>
      </c>
      <c r="O36" s="23">
        <v>1.02364492192439E-4</v>
      </c>
      <c r="P36" s="23">
        <v>9.6661465682596897E-5</v>
      </c>
      <c r="Q36" s="23">
        <v>1.3468331153636401E-4</v>
      </c>
      <c r="R36" s="23">
        <v>1.4751513839309698E-4</v>
      </c>
      <c r="S36" s="23">
        <v>2.01996891293606E-4</v>
      </c>
      <c r="T36" s="23">
        <v>1.9074305120433499E-4</v>
      </c>
      <c r="U36" s="23">
        <v>1.8059548236199399E-4</v>
      </c>
      <c r="V36" s="23">
        <v>1.7005468330017102E-4</v>
      </c>
      <c r="W36" s="23">
        <v>1.9391743684468599E-4</v>
      </c>
    </row>
    <row r="37" spans="1:23">
      <c r="A37" s="27" t="s">
        <v>120</v>
      </c>
      <c r="B37" s="27" t="s">
        <v>28</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row>
    <row r="38" spans="1:23">
      <c r="A38" s="27" t="s">
        <v>120</v>
      </c>
      <c r="B38" s="27" t="s">
        <v>62</v>
      </c>
      <c r="C38" s="23">
        <v>8.2062138001054704E-5</v>
      </c>
      <c r="D38" s="23">
        <v>7.7490215272277697E-5</v>
      </c>
      <c r="E38" s="23">
        <v>7.3367720171573408E-5</v>
      </c>
      <c r="F38" s="23">
        <v>6.9085473540384199E-5</v>
      </c>
      <c r="G38" s="23">
        <v>6.5236518901844897E-5</v>
      </c>
      <c r="H38" s="23">
        <v>6.1602000830797302E-5</v>
      </c>
      <c r="I38" s="23">
        <v>5.8324761946813999E-5</v>
      </c>
      <c r="J38" s="23">
        <v>5.4920526204207001E-5</v>
      </c>
      <c r="K38" s="23">
        <v>5.1860742384948202E-5</v>
      </c>
      <c r="L38" s="23">
        <v>4.8971428109003403E-5</v>
      </c>
      <c r="M38" s="23">
        <v>4.6366138244412198E-5</v>
      </c>
      <c r="N38" s="23">
        <v>1.07084660734673E-4</v>
      </c>
      <c r="O38" s="23">
        <v>1.1923055916806299E-4</v>
      </c>
      <c r="P38" s="23">
        <v>1.12587874530499E-4</v>
      </c>
      <c r="Q38" s="23">
        <v>1.8092193544321999E-4</v>
      </c>
      <c r="R38" s="23">
        <v>1.5716648579199698E-3</v>
      </c>
      <c r="S38" s="23">
        <v>1.4841027926243699E-3</v>
      </c>
      <c r="T38" s="23">
        <v>1.4014190671607001E-3</v>
      </c>
      <c r="U38" s="23">
        <v>1.32686328978799E-3</v>
      </c>
      <c r="V38" s="23">
        <v>1.24941838841371E-3</v>
      </c>
      <c r="W38" s="23">
        <v>1.1798096203888399E-3</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1.9860331249934417E-3</v>
      </c>
      <c r="D40" s="23">
        <v>1.9119159296176415E-3</v>
      </c>
      <c r="E40" s="23">
        <v>1.8369501382928461E-3</v>
      </c>
      <c r="F40" s="23">
        <v>1.9656984177882967E-3</v>
      </c>
      <c r="G40" s="23">
        <v>2405.8292280715546</v>
      </c>
      <c r="H40" s="23">
        <v>36381.020238554345</v>
      </c>
      <c r="I40" s="23">
        <v>83571.13496225416</v>
      </c>
      <c r="J40" s="23">
        <v>168039.09155971836</v>
      </c>
      <c r="K40" s="23">
        <v>195744.19437599738</v>
      </c>
      <c r="L40" s="23">
        <v>184838.71039650074</v>
      </c>
      <c r="M40" s="23">
        <v>175005.25367744724</v>
      </c>
      <c r="N40" s="23">
        <v>229584.91881839195</v>
      </c>
      <c r="O40" s="23">
        <v>216794.06871400823</v>
      </c>
      <c r="P40" s="23">
        <v>204715.83452162877</v>
      </c>
      <c r="Q40" s="23">
        <v>284654.40783673158</v>
      </c>
      <c r="R40" s="23">
        <v>333267.37631713471</v>
      </c>
      <c r="S40" s="23">
        <v>399276.27227329963</v>
      </c>
      <c r="T40" s="23">
        <v>377031.4184585418</v>
      </c>
      <c r="U40" s="23">
        <v>356973.27092631452</v>
      </c>
      <c r="V40" s="23">
        <v>344181.46121467603</v>
      </c>
      <c r="W40" s="23">
        <v>346227.03367001301</v>
      </c>
    </row>
    <row r="41" spans="1:23">
      <c r="A41" s="27" t="s">
        <v>120</v>
      </c>
      <c r="B41" s="27" t="s">
        <v>64</v>
      </c>
      <c r="C41" s="23">
        <v>3.4799772069883108E-4</v>
      </c>
      <c r="D41" s="23">
        <v>5.1522698570672461E-4</v>
      </c>
      <c r="E41" s="23">
        <v>4.878168060232196E-4</v>
      </c>
      <c r="F41" s="23">
        <v>4.5934444966070313E-4</v>
      </c>
      <c r="G41" s="23">
        <v>9.617656792435703E-4</v>
      </c>
      <c r="H41" s="23">
        <v>1.2359390713546148E-3</v>
      </c>
      <c r="I41" s="23">
        <v>2.4173080102472739E-3</v>
      </c>
      <c r="J41" s="23">
        <v>2.2762172272814039E-3</v>
      </c>
      <c r="K41" s="23">
        <v>2.1494024801819809E-3</v>
      </c>
      <c r="L41" s="23">
        <v>2.0296529551049295E-3</v>
      </c>
      <c r="M41" s="23">
        <v>1.9216750080292889E-3</v>
      </c>
      <c r="N41" s="23">
        <v>1.8095127885936837E-3</v>
      </c>
      <c r="O41" s="23">
        <v>1.7086995165085991E-3</v>
      </c>
      <c r="P41" s="23">
        <v>1.6135028479051605E-3</v>
      </c>
      <c r="Q41" s="23">
        <v>2.9031437073014856E-3</v>
      </c>
      <c r="R41" s="23">
        <v>10152.224736681228</v>
      </c>
      <c r="S41" s="23">
        <v>11590.811382109125</v>
      </c>
      <c r="T41" s="23">
        <v>12983.558091306888</v>
      </c>
      <c r="U41" s="23">
        <v>12292.830178975564</v>
      </c>
      <c r="V41" s="23">
        <v>13342.956299619853</v>
      </c>
      <c r="W41" s="23">
        <v>12599.581081546314</v>
      </c>
    </row>
    <row r="42" spans="1:23">
      <c r="A42" s="27" t="s">
        <v>120</v>
      </c>
      <c r="B42" s="27" t="s">
        <v>32</v>
      </c>
      <c r="C42" s="23">
        <v>5.1805260069891299E-4</v>
      </c>
      <c r="D42" s="23">
        <v>4.8919036876672801E-4</v>
      </c>
      <c r="E42" s="23">
        <v>4.6316534236221304E-4</v>
      </c>
      <c r="F42" s="23">
        <v>4.3613181559627403E-4</v>
      </c>
      <c r="G42" s="23">
        <v>4.1183363120773399E-4</v>
      </c>
      <c r="H42" s="23">
        <v>4.9926263755530802E-4</v>
      </c>
      <c r="I42" s="23">
        <v>5.9769089568245204E-4</v>
      </c>
      <c r="J42" s="23">
        <v>6.6942242838980207E-4</v>
      </c>
      <c r="K42" s="23">
        <v>6.3212693877595508E-4</v>
      </c>
      <c r="L42" s="23">
        <v>5.3151084574588397E-3</v>
      </c>
      <c r="M42" s="23">
        <v>4.73963739075744E-3</v>
      </c>
      <c r="N42" s="23">
        <v>6.85984049548489E-3</v>
      </c>
      <c r="O42" s="23">
        <v>6.4776586337755501E-3</v>
      </c>
      <c r="P42" s="23">
        <v>6.1167692460698904E-3</v>
      </c>
      <c r="Q42" s="23">
        <v>19010.6045194381</v>
      </c>
      <c r="R42" s="23">
        <v>17901.014340918398</v>
      </c>
      <c r="S42" s="23">
        <v>16903.696185546902</v>
      </c>
      <c r="T42" s="23">
        <v>15961.9415639412</v>
      </c>
      <c r="U42" s="23">
        <v>21646.309342504999</v>
      </c>
      <c r="V42" s="23">
        <v>20382.878639194601</v>
      </c>
      <c r="W42" s="23">
        <v>25696.791066904298</v>
      </c>
    </row>
    <row r="43" spans="1:23">
      <c r="A43" s="27" t="s">
        <v>120</v>
      </c>
      <c r="B43" s="27" t="s">
        <v>69</v>
      </c>
      <c r="C43" s="23">
        <v>0</v>
      </c>
      <c r="D43" s="23">
        <v>0</v>
      </c>
      <c r="E43" s="23">
        <v>4.0588899430195704E-4</v>
      </c>
      <c r="F43" s="23">
        <v>4.4636731757894999E-4</v>
      </c>
      <c r="G43" s="23">
        <v>4.4334324255637295E-4</v>
      </c>
      <c r="H43" s="23">
        <v>4.3699656070626803E-4</v>
      </c>
      <c r="I43" s="23">
        <v>4.2954055411716704E-4</v>
      </c>
      <c r="J43" s="23">
        <v>4.6405000381727801E-4</v>
      </c>
      <c r="K43" s="23">
        <v>5.2913259318787596E-4</v>
      </c>
      <c r="L43" s="23">
        <v>6.3629323741609298E-4</v>
      </c>
      <c r="M43" s="23">
        <v>6.1894102265147197E-4</v>
      </c>
      <c r="N43" s="23">
        <v>2.6331544336733697E-3</v>
      </c>
      <c r="O43" s="23">
        <v>2.4864536664628402E-3</v>
      </c>
      <c r="P43" s="23">
        <v>2.3479260298613397E-3</v>
      </c>
      <c r="Q43" s="23">
        <v>4.7158477795672601E-3</v>
      </c>
      <c r="R43" s="23">
        <v>15982.4586631368</v>
      </c>
      <c r="S43" s="23">
        <v>43563.971550499999</v>
      </c>
      <c r="T43" s="23">
        <v>41136.8947457869</v>
      </c>
      <c r="U43" s="23">
        <v>38948.403638208802</v>
      </c>
      <c r="V43" s="23">
        <v>36675.105927991302</v>
      </c>
      <c r="W43" s="23">
        <v>35504.275410182199</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2.5015185834628977E-3</v>
      </c>
      <c r="D45" s="28">
        <v>2.5852994193036518E-3</v>
      </c>
      <c r="E45" s="28">
        <v>2.4745094903458453E-3</v>
      </c>
      <c r="F45" s="28">
        <v>2.5779660381363952E-3</v>
      </c>
      <c r="G45" s="28">
        <v>2405.8303342406057</v>
      </c>
      <c r="H45" s="28">
        <v>36381.021610851654</v>
      </c>
      <c r="I45" s="28">
        <v>83571.137508666128</v>
      </c>
      <c r="J45" s="28">
        <v>168039.09395750414</v>
      </c>
      <c r="K45" s="28">
        <v>195744.19664019547</v>
      </c>
      <c r="L45" s="28">
        <v>184838.71254306825</v>
      </c>
      <c r="M45" s="28">
        <v>175005.25570981693</v>
      </c>
      <c r="N45" s="28">
        <v>229584.92083551397</v>
      </c>
      <c r="O45" s="28">
        <v>216794.07064430279</v>
      </c>
      <c r="P45" s="28">
        <v>204715.83634438098</v>
      </c>
      <c r="Q45" s="28">
        <v>284654.41105548054</v>
      </c>
      <c r="R45" s="28">
        <v>343419.60277299589</v>
      </c>
      <c r="S45" s="28">
        <v>410867.08534150844</v>
      </c>
      <c r="T45" s="28">
        <v>390014.9781420108</v>
      </c>
      <c r="U45" s="28">
        <v>369266.10261274886</v>
      </c>
      <c r="V45" s="28">
        <v>357524.41893376899</v>
      </c>
      <c r="W45" s="28">
        <v>358826.61612528638</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0</v>
      </c>
      <c r="D49" s="23">
        <v>0</v>
      </c>
      <c r="E49" s="23">
        <v>0</v>
      </c>
      <c r="F49" s="23">
        <v>0</v>
      </c>
      <c r="G49" s="23">
        <v>0</v>
      </c>
      <c r="H49" s="23">
        <v>0</v>
      </c>
      <c r="I49" s="23">
        <v>0</v>
      </c>
      <c r="J49" s="23">
        <v>0</v>
      </c>
      <c r="K49" s="23">
        <v>0</v>
      </c>
      <c r="L49" s="23">
        <v>0</v>
      </c>
      <c r="M49" s="23">
        <v>0</v>
      </c>
      <c r="N49" s="23">
        <v>0</v>
      </c>
      <c r="O49" s="23">
        <v>0</v>
      </c>
      <c r="P49" s="23">
        <v>0</v>
      </c>
      <c r="Q49" s="23">
        <v>0</v>
      </c>
      <c r="R49" s="23">
        <v>0</v>
      </c>
      <c r="S49" s="23">
        <v>0</v>
      </c>
      <c r="T49" s="23">
        <v>0</v>
      </c>
      <c r="U49" s="23">
        <v>0</v>
      </c>
      <c r="V49" s="23">
        <v>0</v>
      </c>
      <c r="W49" s="23">
        <v>0</v>
      </c>
    </row>
    <row r="50" spans="1:23">
      <c r="A50" s="27" t="s">
        <v>121</v>
      </c>
      <c r="B50" s="27" t="s">
        <v>18</v>
      </c>
      <c r="C50" s="23">
        <v>8.0152323496979897E-5</v>
      </c>
      <c r="D50" s="23">
        <v>7.5686802143448689E-5</v>
      </c>
      <c r="E50" s="23">
        <v>7.1660248985375803E-5</v>
      </c>
      <c r="F50" s="23">
        <v>8.4996337255927203E-5</v>
      </c>
      <c r="G50" s="23">
        <v>8.0260941668766408E-5</v>
      </c>
      <c r="H50" s="23">
        <v>7.5789368877867897E-5</v>
      </c>
      <c r="I50" s="23">
        <v>7.1757359148811708E-5</v>
      </c>
      <c r="J50" s="23">
        <v>6.7569104303772992E-5</v>
      </c>
      <c r="K50" s="23">
        <v>8.097465378883099E-5</v>
      </c>
      <c r="L50" s="23">
        <v>1.43819916500291E-4</v>
      </c>
      <c r="M50" s="23">
        <v>1.3616866789976901E-4</v>
      </c>
      <c r="N50" s="23">
        <v>2.3120772693775E-4</v>
      </c>
      <c r="O50" s="23">
        <v>2.1832646540101099E-4</v>
      </c>
      <c r="P50" s="23">
        <v>2.0616285677741401E-4</v>
      </c>
      <c r="Q50" s="23">
        <v>1.9519495116474E-4</v>
      </c>
      <c r="R50" s="23">
        <v>1.8380202631855999E-4</v>
      </c>
      <c r="S50" s="23">
        <v>2.24102973452188E-4</v>
      </c>
      <c r="T50" s="23">
        <v>2.1161753859915799E-4</v>
      </c>
      <c r="U50" s="23">
        <v>2.2513087165377599E-4</v>
      </c>
      <c r="V50" s="23">
        <v>2.1199067983015699E-4</v>
      </c>
      <c r="W50" s="23">
        <v>2.00180056429241E-4</v>
      </c>
    </row>
    <row r="51" spans="1:23">
      <c r="A51" s="27" t="s">
        <v>121</v>
      </c>
      <c r="B51" s="27" t="s">
        <v>28</v>
      </c>
      <c r="C51" s="23">
        <v>0</v>
      </c>
      <c r="D51" s="23">
        <v>0</v>
      </c>
      <c r="E51" s="23">
        <v>0</v>
      </c>
      <c r="F51" s="23">
        <v>0</v>
      </c>
      <c r="G51" s="23">
        <v>0</v>
      </c>
      <c r="H51" s="23">
        <v>0</v>
      </c>
      <c r="I51" s="23">
        <v>0</v>
      </c>
      <c r="J51" s="23">
        <v>0</v>
      </c>
      <c r="K51" s="23">
        <v>0</v>
      </c>
      <c r="L51" s="23">
        <v>0</v>
      </c>
      <c r="M51" s="23">
        <v>0</v>
      </c>
      <c r="N51" s="23">
        <v>0</v>
      </c>
      <c r="O51" s="23">
        <v>0</v>
      </c>
      <c r="P51" s="23">
        <v>0</v>
      </c>
      <c r="Q51" s="23">
        <v>0</v>
      </c>
      <c r="R51" s="23">
        <v>0</v>
      </c>
      <c r="S51" s="23">
        <v>0</v>
      </c>
      <c r="T51" s="23">
        <v>0</v>
      </c>
      <c r="U51" s="23">
        <v>0</v>
      </c>
      <c r="V51" s="23">
        <v>0</v>
      </c>
      <c r="W51" s="23">
        <v>0</v>
      </c>
    </row>
    <row r="52" spans="1:23">
      <c r="A52" s="27" t="s">
        <v>121</v>
      </c>
      <c r="B52" s="27" t="s">
        <v>62</v>
      </c>
      <c r="C52" s="23">
        <v>8.1916209903572706E-5</v>
      </c>
      <c r="D52" s="23">
        <v>7.7352417257704693E-5</v>
      </c>
      <c r="E52" s="23">
        <v>7.3237253039202293E-5</v>
      </c>
      <c r="F52" s="23">
        <v>6.8962621370516707E-5</v>
      </c>
      <c r="G52" s="23">
        <v>6.5120511187183905E-5</v>
      </c>
      <c r="H52" s="23">
        <v>7.6889997437007692E-5</v>
      </c>
      <c r="I52" s="23">
        <v>7.2799434046346505E-5</v>
      </c>
      <c r="J52" s="23">
        <v>6.8550356516495199E-5</v>
      </c>
      <c r="K52" s="23">
        <v>6.4731214819023207E-5</v>
      </c>
      <c r="L52" s="23">
        <v>6.1124848722533706E-5</v>
      </c>
      <c r="M52" s="23">
        <v>5.7872994427065199E-5</v>
      </c>
      <c r="N52" s="23">
        <v>8.0807247463762698E-5</v>
      </c>
      <c r="O52" s="23">
        <v>7.6305238372496501E-5</v>
      </c>
      <c r="P52" s="23">
        <v>7.2054049430337995E-5</v>
      </c>
      <c r="Q52" s="23">
        <v>8.7441929360437909E-5</v>
      </c>
      <c r="R52" s="23">
        <v>8.2338214722000702E-5</v>
      </c>
      <c r="S52" s="23">
        <v>1.03281385218162E-4</v>
      </c>
      <c r="T52" s="23">
        <v>9.7527275904895098E-5</v>
      </c>
      <c r="U52" s="23">
        <v>1.4660614024513598E-4</v>
      </c>
      <c r="V52" s="23">
        <v>1.3804919382908002E-4</v>
      </c>
      <c r="W52" s="23">
        <v>2.4416103293022399E-4</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1.1205948998370078E-3</v>
      </c>
      <c r="D54" s="23">
        <v>1.0730143588052314E-3</v>
      </c>
      <c r="E54" s="23">
        <v>1.0159297782344212E-3</v>
      </c>
      <c r="F54" s="23">
        <v>1.1485814192116279E-3</v>
      </c>
      <c r="G54" s="23">
        <v>1.0967597184069007E-3</v>
      </c>
      <c r="H54" s="23">
        <v>1.1265754785579575E-3</v>
      </c>
      <c r="I54" s="23">
        <v>1.0666414356002747E-3</v>
      </c>
      <c r="J54" s="23">
        <v>3.9748137175191533E-3</v>
      </c>
      <c r="K54" s="23">
        <v>2214.3412324300593</v>
      </c>
      <c r="L54" s="23">
        <v>2090.9737787367976</v>
      </c>
      <c r="M54" s="23">
        <v>1979.7335514609356</v>
      </c>
      <c r="N54" s="23">
        <v>1864.1829429314821</v>
      </c>
      <c r="O54" s="23">
        <v>1760.3238359791753</v>
      </c>
      <c r="P54" s="23">
        <v>1662.2510249147315</v>
      </c>
      <c r="Q54" s="23">
        <v>37507.499001665921</v>
      </c>
      <c r="R54" s="23">
        <v>35318.302500513615</v>
      </c>
      <c r="S54" s="23">
        <v>55678.605654433013</v>
      </c>
      <c r="T54" s="23">
        <v>60857.297944099832</v>
      </c>
      <c r="U54" s="23">
        <v>57619.678218343157</v>
      </c>
      <c r="V54" s="23">
        <v>54256.596622997764</v>
      </c>
      <c r="W54" s="23">
        <v>51233.802944923533</v>
      </c>
    </row>
    <row r="55" spans="1:23">
      <c r="A55" s="27" t="s">
        <v>121</v>
      </c>
      <c r="B55" s="27" t="s">
        <v>64</v>
      </c>
      <c r="C55" s="23">
        <v>1.0755522741260581E-4</v>
      </c>
      <c r="D55" s="23">
        <v>1.228424387081064E-4</v>
      </c>
      <c r="E55" s="23">
        <v>1.1630719616227869E-4</v>
      </c>
      <c r="F55" s="23">
        <v>1.3731447166874709E-4</v>
      </c>
      <c r="G55" s="23">
        <v>2.2212718574211472E-4</v>
      </c>
      <c r="H55" s="23">
        <v>2.5346926226013622E-4</v>
      </c>
      <c r="I55" s="23">
        <v>2.8990011483509179E-4</v>
      </c>
      <c r="J55" s="23">
        <v>7786.1226167428722</v>
      </c>
      <c r="K55" s="23">
        <v>7352.3350541559694</v>
      </c>
      <c r="L55" s="23">
        <v>6942.7148741011033</v>
      </c>
      <c r="M55" s="23">
        <v>6573.3610408009554</v>
      </c>
      <c r="N55" s="23">
        <v>6189.6943123441724</v>
      </c>
      <c r="O55" s="23">
        <v>5844.8482627515541</v>
      </c>
      <c r="P55" s="23">
        <v>5519.2145994123966</v>
      </c>
      <c r="Q55" s="23">
        <v>5225.5912681844884</v>
      </c>
      <c r="R55" s="23">
        <v>4920.5896877643227</v>
      </c>
      <c r="S55" s="23">
        <v>4646.4492641070456</v>
      </c>
      <c r="T55" s="23">
        <v>12248.422139140706</v>
      </c>
      <c r="U55" s="23">
        <v>11596.803607916567</v>
      </c>
      <c r="V55" s="23">
        <v>12867.674675166925</v>
      </c>
      <c r="W55" s="23">
        <v>38392.337480305789</v>
      </c>
    </row>
    <row r="56" spans="1:23">
      <c r="A56" s="27" t="s">
        <v>121</v>
      </c>
      <c r="B56" s="27" t="s">
        <v>32</v>
      </c>
      <c r="C56" s="23">
        <v>5.3633461982964406E-4</v>
      </c>
      <c r="D56" s="23">
        <v>5.0645384291645096E-4</v>
      </c>
      <c r="E56" s="23">
        <v>4.7951039620101996E-4</v>
      </c>
      <c r="F56" s="23">
        <v>4.5152285925766002E-4</v>
      </c>
      <c r="G56" s="23">
        <v>4.2636719462245398E-4</v>
      </c>
      <c r="H56" s="23">
        <v>5.9475944601736696E-4</v>
      </c>
      <c r="I56" s="23">
        <v>6.0661371484037091E-4</v>
      </c>
      <c r="J56" s="23">
        <v>6.5289059485861901E-4</v>
      </c>
      <c r="K56" s="23">
        <v>6.16516142245643E-4</v>
      </c>
      <c r="L56" s="23">
        <v>1.4549243477886399E-3</v>
      </c>
      <c r="M56" s="23">
        <v>1.0744862849035699E-3</v>
      </c>
      <c r="N56" s="23">
        <v>1.0117718477774399E-3</v>
      </c>
      <c r="O56" s="23">
        <v>9.55403066511587E-4</v>
      </c>
      <c r="P56" s="23">
        <v>9.0217475560806803E-4</v>
      </c>
      <c r="Q56" s="23">
        <v>8.5417887642635199E-4</v>
      </c>
      <c r="R56" s="23">
        <v>6.9606308860081204E-4</v>
      </c>
      <c r="S56" s="23">
        <v>7.2597193632241192E-4</v>
      </c>
      <c r="T56" s="23">
        <v>6.3949644589189906E-4</v>
      </c>
      <c r="U56" s="23">
        <v>1.8504019890762001E-3</v>
      </c>
      <c r="V56" s="23">
        <v>1.2506675174194699E-3</v>
      </c>
      <c r="W56" s="23">
        <v>2.8645940340297099E-3</v>
      </c>
    </row>
    <row r="57" spans="1:23">
      <c r="A57" s="27" t="s">
        <v>121</v>
      </c>
      <c r="B57" s="27" t="s">
        <v>69</v>
      </c>
      <c r="C57" s="23">
        <v>0</v>
      </c>
      <c r="D57" s="23">
        <v>0</v>
      </c>
      <c r="E57" s="23">
        <v>4.5521738846145897E-4</v>
      </c>
      <c r="F57" s="23">
        <v>5.4226480583427906E-4</v>
      </c>
      <c r="G57" s="23">
        <v>5.1205364084150491E-4</v>
      </c>
      <c r="H57" s="23">
        <v>5.5449240870982593E-4</v>
      </c>
      <c r="I57" s="23">
        <v>5.2499330059337503E-4</v>
      </c>
      <c r="J57" s="23">
        <v>4.9435106736593496E-4</v>
      </c>
      <c r="K57" s="23">
        <v>6.8710536872368302E-4</v>
      </c>
      <c r="L57" s="23">
        <v>4825.7664290879302</v>
      </c>
      <c r="M57" s="23">
        <v>8887.0605281512107</v>
      </c>
      <c r="N57" s="23">
        <v>39581.718107246896</v>
      </c>
      <c r="O57" s="23">
        <v>37376.504337941398</v>
      </c>
      <c r="P57" s="23">
        <v>35294.149504550798</v>
      </c>
      <c r="Q57" s="23">
        <v>33416.493623678696</v>
      </c>
      <c r="R57" s="23">
        <v>31466.0763705391</v>
      </c>
      <c r="S57" s="23">
        <v>37856.342462340697</v>
      </c>
      <c r="T57" s="23">
        <v>35747.2544377304</v>
      </c>
      <c r="U57" s="23">
        <v>44467.474810496504</v>
      </c>
      <c r="V57" s="23">
        <v>41872.046006665107</v>
      </c>
      <c r="W57" s="23">
        <v>53048.186392740696</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1.390218660650166E-3</v>
      </c>
      <c r="D59" s="28">
        <v>1.3488960169144911E-3</v>
      </c>
      <c r="E59" s="28">
        <v>1.2771344764212779E-3</v>
      </c>
      <c r="F59" s="28">
        <v>1.439854849506819E-3</v>
      </c>
      <c r="G59" s="28">
        <v>1.4642683570049659E-3</v>
      </c>
      <c r="H59" s="28">
        <v>1.5327241071329692E-3</v>
      </c>
      <c r="I59" s="28">
        <v>1.5010983436305246E-3</v>
      </c>
      <c r="J59" s="28">
        <v>7786.1267276760509</v>
      </c>
      <c r="K59" s="28">
        <v>9566.6764322918971</v>
      </c>
      <c r="L59" s="28">
        <v>9033.6888577826667</v>
      </c>
      <c r="M59" s="28">
        <v>8553.0947863035526</v>
      </c>
      <c r="N59" s="28">
        <v>8053.8775672906286</v>
      </c>
      <c r="O59" s="28">
        <v>7605.1723933624335</v>
      </c>
      <c r="P59" s="28">
        <v>7181.4659025440342</v>
      </c>
      <c r="Q59" s="28">
        <v>42733.090552487287</v>
      </c>
      <c r="R59" s="28">
        <v>40238.892454418179</v>
      </c>
      <c r="S59" s="28">
        <v>60325.055245924421</v>
      </c>
      <c r="T59" s="28">
        <v>73105.720392385352</v>
      </c>
      <c r="U59" s="28">
        <v>69216.482197996738</v>
      </c>
      <c r="V59" s="28">
        <v>67124.271648204565</v>
      </c>
      <c r="W59" s="28">
        <v>89626.140869570401</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7.8273774293479201E-5</v>
      </c>
      <c r="D64" s="23">
        <v>7.3912912433471003E-5</v>
      </c>
      <c r="E64" s="23">
        <v>8.6389986836116407E-5</v>
      </c>
      <c r="F64" s="23">
        <v>8.1347670825310589E-5</v>
      </c>
      <c r="G64" s="23">
        <v>7.6815553161321303E-5</v>
      </c>
      <c r="H64" s="23">
        <v>7.2535933083456498E-5</v>
      </c>
      <c r="I64" s="23">
        <v>6.86770067956553E-5</v>
      </c>
      <c r="J64" s="23">
        <v>6.466854257865209E-5</v>
      </c>
      <c r="K64" s="23">
        <v>6.1065668136745297E-5</v>
      </c>
      <c r="L64" s="23">
        <v>7.3817232020445E-5</v>
      </c>
      <c r="M64" s="23">
        <v>6.9890140370453105E-5</v>
      </c>
      <c r="N64" s="23">
        <v>1.2380008351451098E-4</v>
      </c>
      <c r="O64" s="23">
        <v>1.1690281725467799E-4</v>
      </c>
      <c r="P64" s="23">
        <v>1.1038981795580601E-4</v>
      </c>
      <c r="Q64" s="23">
        <v>1.1335334590418301E-4</v>
      </c>
      <c r="R64" s="23">
        <v>1.2508205917069202E-4</v>
      </c>
      <c r="S64" s="23">
        <v>1.2958917772955199E-4</v>
      </c>
      <c r="T64" s="23">
        <v>1.2236938402813001E-4</v>
      </c>
      <c r="U64" s="23">
        <v>1.3156345427708599E-4</v>
      </c>
      <c r="V64" s="23">
        <v>1.2388450285883001E-4</v>
      </c>
      <c r="W64" s="23">
        <v>1.4980051116641598E-4</v>
      </c>
    </row>
    <row r="65" spans="1:23">
      <c r="A65" s="27" t="s">
        <v>122</v>
      </c>
      <c r="B65" s="27" t="s">
        <v>28</v>
      </c>
      <c r="C65" s="23">
        <v>0</v>
      </c>
      <c r="D65" s="23">
        <v>0</v>
      </c>
      <c r="E65" s="23">
        <v>0</v>
      </c>
      <c r="F65" s="23">
        <v>0</v>
      </c>
      <c r="G65" s="23">
        <v>0</v>
      </c>
      <c r="H65" s="23">
        <v>0</v>
      </c>
      <c r="I65" s="23">
        <v>0</v>
      </c>
      <c r="J65" s="23">
        <v>0</v>
      </c>
      <c r="K65" s="23">
        <v>0</v>
      </c>
      <c r="L65" s="23">
        <v>0</v>
      </c>
      <c r="M65" s="23">
        <v>0</v>
      </c>
      <c r="N65" s="23">
        <v>0</v>
      </c>
      <c r="O65" s="23">
        <v>0</v>
      </c>
      <c r="P65" s="23">
        <v>0</v>
      </c>
      <c r="Q65" s="23">
        <v>0</v>
      </c>
      <c r="R65" s="23">
        <v>0</v>
      </c>
      <c r="S65" s="23">
        <v>0</v>
      </c>
      <c r="T65" s="23">
        <v>0</v>
      </c>
      <c r="U65" s="23">
        <v>0</v>
      </c>
      <c r="V65" s="23">
        <v>0</v>
      </c>
      <c r="W65" s="23">
        <v>0</v>
      </c>
    </row>
    <row r="66" spans="1:23">
      <c r="A66" s="27" t="s">
        <v>122</v>
      </c>
      <c r="B66" s="27" t="s">
        <v>62</v>
      </c>
      <c r="C66" s="23">
        <v>8.196995300860301E-5</v>
      </c>
      <c r="D66" s="23">
        <v>7.7403166176507495E-5</v>
      </c>
      <c r="E66" s="23">
        <v>7.3285302105276695E-5</v>
      </c>
      <c r="F66" s="23">
        <v>6.9007865961396108E-5</v>
      </c>
      <c r="G66" s="23">
        <v>6.5163235069019709E-5</v>
      </c>
      <c r="H66" s="23">
        <v>8.6651471180888598E-5</v>
      </c>
      <c r="I66" s="23">
        <v>8.2041595415840502E-5</v>
      </c>
      <c r="J66" s="23">
        <v>7.7253081546726308E-5</v>
      </c>
      <c r="K66" s="23">
        <v>7.29490854774671E-5</v>
      </c>
      <c r="L66" s="23">
        <v>6.8884877670285109E-5</v>
      </c>
      <c r="M66" s="23">
        <v>7.8176492406566508E-5</v>
      </c>
      <c r="N66" s="23">
        <v>1.7795536625697301E-4</v>
      </c>
      <c r="O66" s="23">
        <v>1.6804095013869398E-4</v>
      </c>
      <c r="P66" s="23">
        <v>1.5867889526151698E-4</v>
      </c>
      <c r="Q66" s="23">
        <v>1.50237145990305E-4</v>
      </c>
      <c r="R66" s="23">
        <v>2.2124633539811201E-4</v>
      </c>
      <c r="S66" s="23">
        <v>2.0892005224116698E-4</v>
      </c>
      <c r="T66" s="23">
        <v>1.97280502521826E-4</v>
      </c>
      <c r="U66" s="23">
        <v>1.86785139949235E-4</v>
      </c>
      <c r="V66" s="23">
        <v>1.75883069741338E-4</v>
      </c>
      <c r="W66" s="23">
        <v>3.3206097805010197E-4</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1.9670108440731481E-3</v>
      </c>
      <c r="D68" s="23">
        <v>1.8836785662832171E-3</v>
      </c>
      <c r="E68" s="23">
        <v>2.0862317273179646E-3</v>
      </c>
      <c r="F68" s="23">
        <v>2.1267634023438573E-3</v>
      </c>
      <c r="G68" s="23">
        <v>2.0229696563208955E-3</v>
      </c>
      <c r="H68" s="23">
        <v>2.2734111903028116E-3</v>
      </c>
      <c r="I68" s="23">
        <v>2.1524652558905931E-3</v>
      </c>
      <c r="J68" s="23">
        <v>2.6646553476399673E-3</v>
      </c>
      <c r="K68" s="23">
        <v>3.144781869108861E-3</v>
      </c>
      <c r="L68" s="23">
        <v>5.4940573793136266E-3</v>
      </c>
      <c r="M68" s="23">
        <v>5.2017724172751818E-3</v>
      </c>
      <c r="N68" s="23">
        <v>46111.447780448136</v>
      </c>
      <c r="O68" s="23">
        <v>43542.443592895346</v>
      </c>
      <c r="P68" s="23">
        <v>41116.566173929146</v>
      </c>
      <c r="Q68" s="23">
        <v>39832.080596408719</v>
      </c>
      <c r="R68" s="23">
        <v>50869.632004932675</v>
      </c>
      <c r="S68" s="23">
        <v>73107.553759087867</v>
      </c>
      <c r="T68" s="23">
        <v>73782.223785917886</v>
      </c>
      <c r="U68" s="23">
        <v>102331.30321937568</v>
      </c>
      <c r="V68" s="23">
        <v>96358.541995267864</v>
      </c>
      <c r="W68" s="23">
        <v>90990.124661848604</v>
      </c>
    </row>
    <row r="69" spans="1:23">
      <c r="A69" s="27" t="s">
        <v>122</v>
      </c>
      <c r="B69" s="27" t="s">
        <v>64</v>
      </c>
      <c r="C69" s="23">
        <v>3.3335125402119851E-4</v>
      </c>
      <c r="D69" s="23">
        <v>4.9246415957152057E-4</v>
      </c>
      <c r="E69" s="23">
        <v>4.6626496683508788E-4</v>
      </c>
      <c r="F69" s="23">
        <v>4.3905052458716425E-4</v>
      </c>
      <c r="G69" s="23">
        <v>6.3940360249613336E-4</v>
      </c>
      <c r="H69" s="23">
        <v>7.6850861801638145E-4</v>
      </c>
      <c r="I69" s="23">
        <v>8.0982450732921781E-4</v>
      </c>
      <c r="J69" s="23">
        <v>7.6255755859133678E-4</v>
      </c>
      <c r="K69" s="23">
        <v>8.2785863772910564E-4</v>
      </c>
      <c r="L69" s="23">
        <v>1.5340573056027487E-3</v>
      </c>
      <c r="M69" s="23">
        <v>2.6817651289541252E-3</v>
      </c>
      <c r="N69" s="23">
        <v>8512.0618611837781</v>
      </c>
      <c r="O69" s="23">
        <v>8037.8298945318538</v>
      </c>
      <c r="P69" s="23">
        <v>7590.0187835858824</v>
      </c>
      <c r="Q69" s="23">
        <v>7186.2282544591289</v>
      </c>
      <c r="R69" s="23">
        <v>10871.94759937896</v>
      </c>
      <c r="S69" s="23">
        <v>10266.239467145861</v>
      </c>
      <c r="T69" s="23">
        <v>9694.277113955548</v>
      </c>
      <c r="U69" s="23">
        <v>9178.5396138501656</v>
      </c>
      <c r="V69" s="23">
        <v>8642.8166831699673</v>
      </c>
      <c r="W69" s="23">
        <v>8161.2999988733563</v>
      </c>
    </row>
    <row r="70" spans="1:23">
      <c r="A70" s="27" t="s">
        <v>122</v>
      </c>
      <c r="B70" s="27" t="s">
        <v>32</v>
      </c>
      <c r="C70" s="23">
        <v>5.6017412981584002E-4</v>
      </c>
      <c r="D70" s="23">
        <v>5.2896518378344403E-4</v>
      </c>
      <c r="E70" s="23">
        <v>5.0082412918799307E-4</v>
      </c>
      <c r="F70" s="23">
        <v>4.7159257565166599E-4</v>
      </c>
      <c r="G70" s="23">
        <v>4.4531876817035696E-4</v>
      </c>
      <c r="H70" s="23">
        <v>6.5186356426820207E-4</v>
      </c>
      <c r="I70" s="23">
        <v>7.16324208233677E-4</v>
      </c>
      <c r="J70" s="23">
        <v>7.2181931801812904E-4</v>
      </c>
      <c r="K70" s="23">
        <v>6.8160464379071598E-4</v>
      </c>
      <c r="L70" s="23">
        <v>7837.8093805675999</v>
      </c>
      <c r="M70" s="23">
        <v>7420.8360222644396</v>
      </c>
      <c r="N70" s="23">
        <v>10743.948938618099</v>
      </c>
      <c r="O70" s="23">
        <v>10145.3719877147</v>
      </c>
      <c r="P70" s="23">
        <v>9580.1435167975287</v>
      </c>
      <c r="Q70" s="23">
        <v>9070.4779471088805</v>
      </c>
      <c r="R70" s="23">
        <v>8541.0621072135691</v>
      </c>
      <c r="S70" s="23">
        <v>8065.2143959704699</v>
      </c>
      <c r="T70" s="23">
        <v>7615.8775873628292</v>
      </c>
      <c r="U70" s="23">
        <v>12965.0920901381</v>
      </c>
      <c r="V70" s="23">
        <v>7792.3458853927095</v>
      </c>
      <c r="W70" s="23">
        <v>25561.139646204098</v>
      </c>
    </row>
    <row r="71" spans="1:23">
      <c r="A71" s="27" t="s">
        <v>122</v>
      </c>
      <c r="B71" s="27" t="s">
        <v>69</v>
      </c>
      <c r="C71" s="23">
        <v>0</v>
      </c>
      <c r="D71" s="23">
        <v>0</v>
      </c>
      <c r="E71" s="23">
        <v>5.0920487191349591E-4</v>
      </c>
      <c r="F71" s="23">
        <v>4.7948416037663197E-4</v>
      </c>
      <c r="G71" s="23">
        <v>4.5277068953230199E-4</v>
      </c>
      <c r="H71" s="23">
        <v>5.0694718447481996E-4</v>
      </c>
      <c r="I71" s="23">
        <v>4.7997749188885802E-4</v>
      </c>
      <c r="J71" s="23">
        <v>4.5196269201663804E-4</v>
      </c>
      <c r="K71" s="23">
        <v>4.5608817850730697E-4</v>
      </c>
      <c r="L71" s="23">
        <v>5.1835296740024295E-4</v>
      </c>
      <c r="M71" s="23">
        <v>5.2090739214710204E-4</v>
      </c>
      <c r="N71" s="23">
        <v>9.4778084026332697E-4</v>
      </c>
      <c r="O71" s="23">
        <v>8.9497718597097097E-4</v>
      </c>
      <c r="P71" s="23">
        <v>8.4511537834630298E-4</v>
      </c>
      <c r="Q71" s="23">
        <v>8.1816190481439504E-4</v>
      </c>
      <c r="R71" s="23">
        <v>1.03234360003466E-3</v>
      </c>
      <c r="S71" s="23">
        <v>9.7482870603025397E-4</v>
      </c>
      <c r="T71" s="23">
        <v>9.2051813569504401E-4</v>
      </c>
      <c r="U71" s="23">
        <v>9.5835864735026993E-4</v>
      </c>
      <c r="V71" s="23">
        <v>9.0242222081977994E-4</v>
      </c>
      <c r="W71" s="23">
        <v>1.1174965814789298E-3</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2.460605825396429E-3</v>
      </c>
      <c r="D73" s="28">
        <v>2.5274588044647164E-3</v>
      </c>
      <c r="E73" s="28">
        <v>2.7121719830944455E-3</v>
      </c>
      <c r="F73" s="28">
        <v>2.7161694637177283E-3</v>
      </c>
      <c r="G73" s="28">
        <v>2.8043520470473699E-3</v>
      </c>
      <c r="H73" s="28">
        <v>3.2011072125835379E-3</v>
      </c>
      <c r="I73" s="28">
        <v>3.1130083654313068E-3</v>
      </c>
      <c r="J73" s="28">
        <v>3.5691345303566825E-3</v>
      </c>
      <c r="K73" s="28">
        <v>4.1066552604521788E-3</v>
      </c>
      <c r="L73" s="28">
        <v>7.1708167946071058E-3</v>
      </c>
      <c r="M73" s="28">
        <v>8.0316041790063266E-3</v>
      </c>
      <c r="N73" s="28">
        <v>54623.509943387362</v>
      </c>
      <c r="O73" s="28">
        <v>51580.273772370965</v>
      </c>
      <c r="P73" s="28">
        <v>48706.585226583738</v>
      </c>
      <c r="Q73" s="28">
        <v>47018.309114458338</v>
      </c>
      <c r="R73" s="28">
        <v>61741.579950640029</v>
      </c>
      <c r="S73" s="28">
        <v>83373.793564742955</v>
      </c>
      <c r="T73" s="28">
        <v>83476.501219523314</v>
      </c>
      <c r="U73" s="28">
        <v>111509.84315157445</v>
      </c>
      <c r="V73" s="28">
        <v>105001.3589782054</v>
      </c>
      <c r="W73" s="28">
        <v>99151.425142583437</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7.1204394191555202E-5</v>
      </c>
      <c r="D78" s="23">
        <v>6.7237388260159802E-5</v>
      </c>
      <c r="E78" s="23">
        <v>6.3660345626935597E-5</v>
      </c>
      <c r="F78" s="23">
        <v>5.99446883874333E-5</v>
      </c>
      <c r="G78" s="23">
        <v>5.66049937367231E-5</v>
      </c>
      <c r="H78" s="23">
        <v>5.3451363283859701E-5</v>
      </c>
      <c r="I78" s="23">
        <v>5.06077399632969E-5</v>
      </c>
      <c r="J78" s="23">
        <v>4.7653922896838594E-5</v>
      </c>
      <c r="K78" s="23">
        <v>4.49989828902226E-5</v>
      </c>
      <c r="L78" s="23">
        <v>4.2491957389071101E-5</v>
      </c>
      <c r="M78" s="23">
        <v>4.0231376675231596E-5</v>
      </c>
      <c r="N78" s="23">
        <v>5.6483790883514598E-5</v>
      </c>
      <c r="O78" s="23">
        <v>5.3336912997582503E-5</v>
      </c>
      <c r="P78" s="23">
        <v>5.0365356921218495E-5</v>
      </c>
      <c r="Q78" s="23">
        <v>6.0575388972358502E-5</v>
      </c>
      <c r="R78" s="23">
        <v>5.70397910997076E-5</v>
      </c>
      <c r="S78" s="23">
        <v>6.7349530478394605E-5</v>
      </c>
      <c r="T78" s="23">
        <v>6.3597290326393305E-5</v>
      </c>
      <c r="U78" s="23">
        <v>7.5651965937472801E-5</v>
      </c>
      <c r="V78" s="23">
        <v>7.1236394954471099E-5</v>
      </c>
      <c r="W78" s="23">
        <v>7.8621316829077003E-5</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8.1200761474382296E-5</v>
      </c>
      <c r="D80" s="23">
        <v>7.6676828561813502E-5</v>
      </c>
      <c r="E80" s="23">
        <v>7.2597605798359593E-5</v>
      </c>
      <c r="F80" s="23">
        <v>6.8360308358348895E-5</v>
      </c>
      <c r="G80" s="23">
        <v>6.4551754801948401E-5</v>
      </c>
      <c r="H80" s="23">
        <v>6.0955386950093497E-5</v>
      </c>
      <c r="I80" s="23">
        <v>5.77125480551396E-5</v>
      </c>
      <c r="J80" s="23">
        <v>5.4344045341568506E-5</v>
      </c>
      <c r="K80" s="23">
        <v>5.1316378964321405E-5</v>
      </c>
      <c r="L80" s="23">
        <v>4.8457392773363205E-5</v>
      </c>
      <c r="M80" s="23">
        <v>4.5879449692431302E-5</v>
      </c>
      <c r="N80" s="23">
        <v>6.8054955721347097E-5</v>
      </c>
      <c r="O80" s="23">
        <v>6.4263414257190499E-5</v>
      </c>
      <c r="P80" s="23">
        <v>6.0683110703955099E-5</v>
      </c>
      <c r="Q80" s="23">
        <v>7.6054060437765592E-5</v>
      </c>
      <c r="R80" s="23">
        <v>7.1615020443933694E-5</v>
      </c>
      <c r="S80" s="23">
        <v>9.1330587335874104E-5</v>
      </c>
      <c r="T80" s="23">
        <v>8.6242292072739792E-5</v>
      </c>
      <c r="U80" s="23">
        <v>1.29922454335792E-4</v>
      </c>
      <c r="V80" s="23">
        <v>1.2233928300248401E-4</v>
      </c>
      <c r="W80" s="23">
        <v>2.0687088861952099E-4</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8.5702970519540189E-4</v>
      </c>
      <c r="D82" s="23">
        <v>8.092820631784509E-4</v>
      </c>
      <c r="E82" s="23">
        <v>16501.735145560455</v>
      </c>
      <c r="F82" s="23">
        <v>30993.300708474857</v>
      </c>
      <c r="G82" s="23">
        <v>43780.734791800525</v>
      </c>
      <c r="H82" s="23">
        <v>54936.996303061496</v>
      </c>
      <c r="I82" s="23">
        <v>64797.062401949588</v>
      </c>
      <c r="J82" s="23">
        <v>72808.177344598123</v>
      </c>
      <c r="K82" s="23">
        <v>79832.035910555904</v>
      </c>
      <c r="L82" s="23">
        <v>85763.773954341508</v>
      </c>
      <c r="M82" s="23">
        <v>90980.148654011602</v>
      </c>
      <c r="N82" s="23">
        <v>94714.958319685189</v>
      </c>
      <c r="O82" s="23">
        <v>97931.467392544582</v>
      </c>
      <c r="P82" s="23">
        <v>100370.23915012053</v>
      </c>
      <c r="Q82" s="23">
        <v>102465.37877038251</v>
      </c>
      <c r="R82" s="23">
        <v>103374.88016523872</v>
      </c>
      <c r="S82" s="23">
        <v>104087.99038396543</v>
      </c>
      <c r="T82" s="23">
        <v>104344.06547999395</v>
      </c>
      <c r="U82" s="23">
        <v>104885.40640540347</v>
      </c>
      <c r="V82" s="23">
        <v>104152.22941127443</v>
      </c>
      <c r="W82" s="23">
        <v>98349.602810294455</v>
      </c>
    </row>
    <row r="83" spans="1:23">
      <c r="A83" s="27" t="s">
        <v>123</v>
      </c>
      <c r="B83" s="27" t="s">
        <v>64</v>
      </c>
      <c r="C83" s="23">
        <v>4.29731412223912E-5</v>
      </c>
      <c r="D83" s="23">
        <v>6.7596408614528303E-5</v>
      </c>
      <c r="E83" s="23">
        <v>8.791191144282271E-5</v>
      </c>
      <c r="F83" s="23">
        <v>8.2780765405613609E-5</v>
      </c>
      <c r="G83" s="23">
        <v>1.8936241478480901E-4</v>
      </c>
      <c r="H83" s="23">
        <v>2.23132467561459E-4</v>
      </c>
      <c r="I83" s="23">
        <v>2.1126177522826501E-4</v>
      </c>
      <c r="J83" s="23">
        <v>1.98931079615062E-4</v>
      </c>
      <c r="K83" s="23">
        <v>1.8784804489885E-4</v>
      </c>
      <c r="L83" s="23">
        <v>1.7738247859812401E-4</v>
      </c>
      <c r="M83" s="23">
        <v>1.6794569491644101E-4</v>
      </c>
      <c r="N83" s="23">
        <v>1.5814322477566501E-4</v>
      </c>
      <c r="O83" s="23">
        <v>1.49332601248592E-4</v>
      </c>
      <c r="P83" s="23">
        <v>2.8683186065861797E-4</v>
      </c>
      <c r="Q83" s="23">
        <v>3.7011788203879497E-4</v>
      </c>
      <c r="R83" s="23">
        <v>3.7396002288636897E-4</v>
      </c>
      <c r="S83" s="23">
        <v>3.5312561167146498E-4</v>
      </c>
      <c r="T83" s="23">
        <v>3.33451946697085E-4</v>
      </c>
      <c r="U83" s="23">
        <v>4.1711253946271297E-4</v>
      </c>
      <c r="V83" s="23">
        <v>315.51180743773801</v>
      </c>
      <c r="W83" s="23">
        <v>297.93371797090504</v>
      </c>
    </row>
    <row r="84" spans="1:23">
      <c r="A84" s="27" t="s">
        <v>123</v>
      </c>
      <c r="B84" s="27" t="s">
        <v>32</v>
      </c>
      <c r="C84" s="23">
        <v>5.0981819910058497E-4</v>
      </c>
      <c r="D84" s="23">
        <v>4.8141472986630601E-4</v>
      </c>
      <c r="E84" s="23">
        <v>4.5580336902148997E-4</v>
      </c>
      <c r="F84" s="23">
        <v>4.29199537841886E-4</v>
      </c>
      <c r="G84" s="23">
        <v>4.0528757100750099E-4</v>
      </c>
      <c r="H84" s="23">
        <v>4.8360454765888E-4</v>
      </c>
      <c r="I84" s="23">
        <v>5.6621479014916701E-4</v>
      </c>
      <c r="J84" s="23">
        <v>5.7700656142866606E-4</v>
      </c>
      <c r="K84" s="23">
        <v>5.4485983119339793E-4</v>
      </c>
      <c r="L84" s="23">
        <v>9.5854678861314897E-4</v>
      </c>
      <c r="M84" s="23">
        <v>6.1949822273401603E-4</v>
      </c>
      <c r="N84" s="23">
        <v>5.8334002985127901E-4</v>
      </c>
      <c r="O84" s="23">
        <v>5.50840443488463E-4</v>
      </c>
      <c r="P84" s="23">
        <v>5.2015150453488398E-4</v>
      </c>
      <c r="Q84" s="23">
        <v>6.0880529588983805E-4</v>
      </c>
      <c r="R84" s="23">
        <v>5.16423516198029E-4</v>
      </c>
      <c r="S84" s="23">
        <v>5.06842424667416E-4</v>
      </c>
      <c r="T84" s="23">
        <v>4.5390034624493401E-4</v>
      </c>
      <c r="U84" s="23">
        <v>8.06666661666955E-4</v>
      </c>
      <c r="V84" s="23">
        <v>5.0939946497676597E-4</v>
      </c>
      <c r="W84" s="23">
        <v>7.5986266669477896E-4</v>
      </c>
    </row>
    <row r="85" spans="1:23">
      <c r="A85" s="27" t="s">
        <v>123</v>
      </c>
      <c r="B85" s="27" t="s">
        <v>69</v>
      </c>
      <c r="C85" s="23">
        <v>0</v>
      </c>
      <c r="D85" s="23">
        <v>0</v>
      </c>
      <c r="E85" s="23">
        <v>7.8436853667321999E-4</v>
      </c>
      <c r="F85" s="23">
        <v>7.8675957820623196E-4</v>
      </c>
      <c r="G85" s="23">
        <v>8.1697254599580305E-4</v>
      </c>
      <c r="H85" s="23">
        <v>8.1412695962714899E-4</v>
      </c>
      <c r="I85" s="23">
        <v>7.9767411612961705E-4</v>
      </c>
      <c r="J85" s="23">
        <v>8.0383268728893495E-4</v>
      </c>
      <c r="K85" s="23">
        <v>7.9952990859872002E-4</v>
      </c>
      <c r="L85" s="23">
        <v>8.17041597511224E-4</v>
      </c>
      <c r="M85" s="23">
        <v>9.0745933504042899E-4</v>
      </c>
      <c r="N85" s="23">
        <v>1.7341971263009231E-3</v>
      </c>
      <c r="O85" s="23">
        <v>1.637579910968158E-3</v>
      </c>
      <c r="P85" s="23">
        <v>2.66271469781852E-3</v>
      </c>
      <c r="Q85" s="23">
        <v>9121.7160056011508</v>
      </c>
      <c r="R85" s="23">
        <v>8589.3096892497197</v>
      </c>
      <c r="S85" s="23">
        <v>18114.327534648011</v>
      </c>
      <c r="T85" s="23">
        <v>17105.125144977144</v>
      </c>
      <c r="U85" s="23">
        <v>29071.536718005431</v>
      </c>
      <c r="V85" s="23">
        <v>27374.72114457552</v>
      </c>
      <c r="W85" s="23">
        <v>35693.622057570894</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1.0524080020837304E-3</v>
      </c>
      <c r="D87" s="28">
        <v>1.0207926886149526E-3</v>
      </c>
      <c r="E87" s="28">
        <v>16501.735369730315</v>
      </c>
      <c r="F87" s="28">
        <v>30993.300919560621</v>
      </c>
      <c r="G87" s="28">
        <v>43780.73510231969</v>
      </c>
      <c r="H87" s="28">
        <v>54936.996640600715</v>
      </c>
      <c r="I87" s="28">
        <v>64797.062721531649</v>
      </c>
      <c r="J87" s="28">
        <v>72808.177645527176</v>
      </c>
      <c r="K87" s="28">
        <v>79832.036194719301</v>
      </c>
      <c r="L87" s="28">
        <v>85763.774222673339</v>
      </c>
      <c r="M87" s="28">
        <v>90980.14890806812</v>
      </c>
      <c r="N87" s="28">
        <v>94714.958602367173</v>
      </c>
      <c r="O87" s="28">
        <v>97931.467659477508</v>
      </c>
      <c r="P87" s="28">
        <v>100370.23954800086</v>
      </c>
      <c r="Q87" s="28">
        <v>102465.37927712983</v>
      </c>
      <c r="R87" s="28">
        <v>103374.88066785355</v>
      </c>
      <c r="S87" s="28">
        <v>104087.99089577116</v>
      </c>
      <c r="T87" s="28">
        <v>104344.06596328548</v>
      </c>
      <c r="U87" s="28">
        <v>104885.40702809043</v>
      </c>
      <c r="V87" s="28">
        <v>104467.74141228784</v>
      </c>
      <c r="W87" s="28">
        <v>98647.536813757572</v>
      </c>
    </row>
    <row r="89" spans="1:23" collapsed="1"/>
    <row r="90" spans="1:23">
      <c r="A90" s="7" t="s">
        <v>93</v>
      </c>
    </row>
  </sheetData>
  <sheetProtection algorithmName="SHA-512" hashValue="ycFCWk8KgzDtSrFeG3DKBKpAKcGFUPXXIP/jW20JLAtju3ASZ7PmyUZiKo66xyUoDycGoBjNK+d+jDp87c6rDg==" saltValue="tLAvdv8Fs+B/eumdy2pHUg=="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B14891"/>
  </sheetPr>
  <dimension ref="A1:W90"/>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151</v>
      </c>
      <c r="B1" s="17"/>
      <c r="C1" s="17"/>
      <c r="D1" s="17"/>
      <c r="E1" s="17"/>
      <c r="F1" s="17"/>
      <c r="G1" s="17"/>
      <c r="H1" s="17"/>
      <c r="I1" s="17"/>
      <c r="J1" s="17"/>
      <c r="K1" s="17"/>
      <c r="L1" s="17"/>
      <c r="M1" s="17"/>
      <c r="N1" s="17"/>
      <c r="O1" s="17"/>
      <c r="P1" s="17"/>
      <c r="Q1" s="17"/>
      <c r="R1" s="17"/>
      <c r="S1" s="17"/>
      <c r="T1" s="17"/>
      <c r="U1" s="17"/>
      <c r="V1" s="17"/>
      <c r="W1" s="17"/>
    </row>
    <row r="2" spans="1:23">
      <c r="A2" s="26" t="s">
        <v>77</v>
      </c>
      <c r="B2" s="16" t="s">
        <v>130</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0</v>
      </c>
      <c r="D6" s="23">
        <v>0</v>
      </c>
      <c r="E6" s="23">
        <v>0</v>
      </c>
      <c r="F6" s="23">
        <v>59677.24294356857</v>
      </c>
      <c r="G6" s="23">
        <v>40667.746106520324</v>
      </c>
      <c r="H6" s="23">
        <v>3798.7946082395083</v>
      </c>
      <c r="I6" s="23">
        <v>1401.4028110756155</v>
      </c>
      <c r="J6" s="23">
        <v>0</v>
      </c>
      <c r="K6" s="23">
        <v>0</v>
      </c>
      <c r="L6" s="23">
        <v>0</v>
      </c>
      <c r="M6" s="23">
        <v>0</v>
      </c>
      <c r="N6" s="23">
        <v>0</v>
      </c>
      <c r="O6" s="23">
        <v>0</v>
      </c>
      <c r="P6" s="23">
        <v>0</v>
      </c>
      <c r="Q6" s="23">
        <v>0</v>
      </c>
      <c r="R6" s="23">
        <v>0</v>
      </c>
      <c r="S6" s="23">
        <v>0</v>
      </c>
      <c r="T6" s="23">
        <v>0</v>
      </c>
      <c r="U6" s="23">
        <v>0</v>
      </c>
      <c r="V6" s="23">
        <v>0</v>
      </c>
      <c r="W6" s="23">
        <v>8555.4722225387832</v>
      </c>
    </row>
    <row r="7" spans="1:23">
      <c r="A7" s="27" t="s">
        <v>36</v>
      </c>
      <c r="B7" s="27" t="s">
        <v>67</v>
      </c>
      <c r="C7" s="23">
        <v>0</v>
      </c>
      <c r="D7" s="23">
        <v>0</v>
      </c>
      <c r="E7" s="23">
        <v>0</v>
      </c>
      <c r="F7" s="23">
        <v>6954.7704764250766</v>
      </c>
      <c r="G7" s="23">
        <v>0</v>
      </c>
      <c r="H7" s="23">
        <v>0</v>
      </c>
      <c r="I7" s="23">
        <v>0</v>
      </c>
      <c r="J7" s="23">
        <v>0</v>
      </c>
      <c r="K7" s="23">
        <v>0</v>
      </c>
      <c r="L7" s="23">
        <v>0</v>
      </c>
      <c r="M7" s="23">
        <v>0</v>
      </c>
      <c r="N7" s="23">
        <v>0</v>
      </c>
      <c r="O7" s="23">
        <v>0</v>
      </c>
      <c r="P7" s="23">
        <v>0</v>
      </c>
      <c r="Q7" s="23">
        <v>0</v>
      </c>
      <c r="R7" s="23">
        <v>0</v>
      </c>
      <c r="S7" s="23">
        <v>0</v>
      </c>
      <c r="T7" s="23">
        <v>0</v>
      </c>
      <c r="U7" s="23">
        <v>0</v>
      </c>
      <c r="V7" s="23">
        <v>0</v>
      </c>
      <c r="W7" s="23">
        <v>0</v>
      </c>
    </row>
    <row r="8" spans="1:23">
      <c r="A8" s="27" t="s">
        <v>36</v>
      </c>
      <c r="B8" s="27" t="s">
        <v>18</v>
      </c>
      <c r="C8" s="23">
        <v>0</v>
      </c>
      <c r="D8" s="23">
        <v>0</v>
      </c>
      <c r="E8" s="23">
        <v>0</v>
      </c>
      <c r="F8" s="23">
        <v>33820.817159999897</v>
      </c>
      <c r="G8" s="23">
        <v>0</v>
      </c>
      <c r="H8" s="23">
        <v>0</v>
      </c>
      <c r="I8" s="23">
        <v>0</v>
      </c>
      <c r="J8" s="23">
        <v>0</v>
      </c>
      <c r="K8" s="23">
        <v>0</v>
      </c>
      <c r="L8" s="23">
        <v>0</v>
      </c>
      <c r="M8" s="23">
        <v>0</v>
      </c>
      <c r="N8" s="23">
        <v>0</v>
      </c>
      <c r="O8" s="23">
        <v>0</v>
      </c>
      <c r="P8" s="23">
        <v>0</v>
      </c>
      <c r="Q8" s="23">
        <v>0</v>
      </c>
      <c r="R8" s="23">
        <v>0</v>
      </c>
      <c r="S8" s="23">
        <v>0</v>
      </c>
      <c r="T8" s="23">
        <v>0</v>
      </c>
      <c r="U8" s="23">
        <v>0</v>
      </c>
      <c r="V8" s="23">
        <v>0</v>
      </c>
      <c r="W8" s="23">
        <v>0</v>
      </c>
    </row>
    <row r="9" spans="1:23">
      <c r="A9" s="27" t="s">
        <v>36</v>
      </c>
      <c r="B9" s="27" t="s">
        <v>28</v>
      </c>
      <c r="C9" s="23">
        <v>0</v>
      </c>
      <c r="D9" s="23">
        <v>0</v>
      </c>
      <c r="E9" s="23">
        <v>0</v>
      </c>
      <c r="F9" s="23">
        <v>65700.960599999991</v>
      </c>
      <c r="G9" s="23">
        <v>0</v>
      </c>
      <c r="H9" s="23">
        <v>0</v>
      </c>
      <c r="I9" s="23">
        <v>0</v>
      </c>
      <c r="J9" s="23">
        <v>0</v>
      </c>
      <c r="K9" s="23">
        <v>0</v>
      </c>
      <c r="L9" s="23">
        <v>0</v>
      </c>
      <c r="M9" s="23">
        <v>0</v>
      </c>
      <c r="N9" s="23">
        <v>0</v>
      </c>
      <c r="O9" s="23">
        <v>5.3127867419901994E-5</v>
      </c>
      <c r="P9" s="23">
        <v>0</v>
      </c>
      <c r="Q9" s="23">
        <v>0</v>
      </c>
      <c r="R9" s="23">
        <v>0</v>
      </c>
      <c r="S9" s="23">
        <v>0</v>
      </c>
      <c r="T9" s="23">
        <v>0</v>
      </c>
      <c r="U9" s="23">
        <v>0</v>
      </c>
      <c r="V9" s="23">
        <v>0</v>
      </c>
      <c r="W9" s="23">
        <v>0</v>
      </c>
    </row>
    <row r="10" spans="1:23">
      <c r="A10" s="27" t="s">
        <v>36</v>
      </c>
      <c r="B10" s="27" t="s">
        <v>62</v>
      </c>
      <c r="C10" s="23">
        <v>0</v>
      </c>
      <c r="D10" s="23">
        <v>0</v>
      </c>
      <c r="E10" s="23">
        <v>0</v>
      </c>
      <c r="F10" s="23">
        <v>9757.6695528619621</v>
      </c>
      <c r="G10" s="23">
        <v>0</v>
      </c>
      <c r="H10" s="23">
        <v>0</v>
      </c>
      <c r="I10" s="23">
        <v>0</v>
      </c>
      <c r="J10" s="23">
        <v>1102.2246928545526</v>
      </c>
      <c r="K10" s="23">
        <v>312.77220208373802</v>
      </c>
      <c r="L10" s="23">
        <v>0</v>
      </c>
      <c r="M10" s="23">
        <v>0</v>
      </c>
      <c r="N10" s="23">
        <v>0</v>
      </c>
      <c r="O10" s="23">
        <v>177.44586272889399</v>
      </c>
      <c r="P10" s="23">
        <v>53.862873841132995</v>
      </c>
      <c r="Q10" s="23">
        <v>0</v>
      </c>
      <c r="R10" s="23">
        <v>0</v>
      </c>
      <c r="S10" s="23">
        <v>0</v>
      </c>
      <c r="T10" s="23">
        <v>376.80803883414205</v>
      </c>
      <c r="U10" s="23">
        <v>0</v>
      </c>
      <c r="V10" s="23">
        <v>0</v>
      </c>
      <c r="W10" s="23">
        <v>0</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row>
    <row r="13" spans="1:23">
      <c r="A13" s="27" t="s">
        <v>36</v>
      </c>
      <c r="B13" s="27" t="s">
        <v>64</v>
      </c>
      <c r="C13" s="23">
        <v>0</v>
      </c>
      <c r="D13" s="23">
        <v>0</v>
      </c>
      <c r="E13" s="23">
        <v>0</v>
      </c>
      <c r="F13" s="23">
        <v>0</v>
      </c>
      <c r="G13" s="23">
        <v>0</v>
      </c>
      <c r="H13" s="23">
        <v>0</v>
      </c>
      <c r="I13" s="23">
        <v>0</v>
      </c>
      <c r="J13" s="23">
        <v>0</v>
      </c>
      <c r="K13" s="23">
        <v>0</v>
      </c>
      <c r="L13" s="23">
        <v>0</v>
      </c>
      <c r="M13" s="23">
        <v>0</v>
      </c>
      <c r="N13" s="23">
        <v>0</v>
      </c>
      <c r="O13" s="23">
        <v>0</v>
      </c>
      <c r="P13" s="23">
        <v>0</v>
      </c>
      <c r="Q13" s="23">
        <v>0</v>
      </c>
      <c r="R13" s="23">
        <v>0</v>
      </c>
      <c r="S13" s="23">
        <v>0</v>
      </c>
      <c r="T13" s="23">
        <v>0</v>
      </c>
      <c r="U13" s="23">
        <v>0</v>
      </c>
      <c r="V13" s="23">
        <v>0</v>
      </c>
      <c r="W13" s="23">
        <v>0</v>
      </c>
    </row>
    <row r="14" spans="1:23">
      <c r="A14" s="27" t="s">
        <v>36</v>
      </c>
      <c r="B14" s="27" t="s">
        <v>32</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row>
    <row r="15" spans="1:23">
      <c r="A15" s="27" t="s">
        <v>36</v>
      </c>
      <c r="B15" s="27" t="s">
        <v>69</v>
      </c>
      <c r="C15" s="23">
        <v>0</v>
      </c>
      <c r="D15" s="23">
        <v>0</v>
      </c>
      <c r="E15" s="23">
        <v>0</v>
      </c>
      <c r="F15" s="23">
        <v>0</v>
      </c>
      <c r="G15" s="23">
        <v>0</v>
      </c>
      <c r="H15" s="23">
        <v>0</v>
      </c>
      <c r="I15" s="23">
        <v>0</v>
      </c>
      <c r="J15" s="23">
        <v>0</v>
      </c>
      <c r="K15" s="23">
        <v>0</v>
      </c>
      <c r="L15" s="23">
        <v>0</v>
      </c>
      <c r="M15" s="23">
        <v>0</v>
      </c>
      <c r="N15" s="23">
        <v>0</v>
      </c>
      <c r="O15" s="23">
        <v>0</v>
      </c>
      <c r="P15" s="23">
        <v>0</v>
      </c>
      <c r="Q15" s="23">
        <v>0</v>
      </c>
      <c r="R15" s="23">
        <v>0</v>
      </c>
      <c r="S15" s="23">
        <v>0</v>
      </c>
      <c r="T15" s="23">
        <v>0</v>
      </c>
      <c r="U15" s="23">
        <v>0</v>
      </c>
      <c r="V15" s="23">
        <v>0</v>
      </c>
      <c r="W15" s="23">
        <v>0</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0</v>
      </c>
      <c r="D17" s="28">
        <v>0</v>
      </c>
      <c r="E17" s="28">
        <v>0</v>
      </c>
      <c r="F17" s="28">
        <v>175911.46073285551</v>
      </c>
      <c r="G17" s="28">
        <v>40667.746106520324</v>
      </c>
      <c r="H17" s="28">
        <v>3798.7946082395083</v>
      </c>
      <c r="I17" s="28">
        <v>1401.4028110756155</v>
      </c>
      <c r="J17" s="28">
        <v>1102.2246928545526</v>
      </c>
      <c r="K17" s="28">
        <v>312.77220208373802</v>
      </c>
      <c r="L17" s="28">
        <v>0</v>
      </c>
      <c r="M17" s="28">
        <v>0</v>
      </c>
      <c r="N17" s="28">
        <v>0</v>
      </c>
      <c r="O17" s="28">
        <v>177.44591585676142</v>
      </c>
      <c r="P17" s="28">
        <v>53.862873841132995</v>
      </c>
      <c r="Q17" s="28">
        <v>0</v>
      </c>
      <c r="R17" s="28">
        <v>0</v>
      </c>
      <c r="S17" s="28">
        <v>0</v>
      </c>
      <c r="T17" s="28">
        <v>376.80803883414205</v>
      </c>
      <c r="U17" s="28">
        <v>0</v>
      </c>
      <c r="V17" s="28">
        <v>0</v>
      </c>
      <c r="W17" s="28">
        <v>8555.4722225387832</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0</v>
      </c>
      <c r="D20" s="23">
        <v>0</v>
      </c>
      <c r="E20" s="23">
        <v>0</v>
      </c>
      <c r="F20" s="23">
        <v>31761.792053493191</v>
      </c>
      <c r="G20" s="23">
        <v>32968.661933888056</v>
      </c>
      <c r="H20" s="23">
        <v>3798.7946048980657</v>
      </c>
      <c r="I20" s="23">
        <v>1.2771121959366401E-3</v>
      </c>
      <c r="J20" s="23">
        <v>0</v>
      </c>
      <c r="K20" s="23">
        <v>0</v>
      </c>
      <c r="L20" s="23">
        <v>0</v>
      </c>
      <c r="M20" s="23">
        <v>0</v>
      </c>
      <c r="N20" s="23">
        <v>0</v>
      </c>
      <c r="O20" s="23">
        <v>0</v>
      </c>
      <c r="P20" s="23">
        <v>0</v>
      </c>
      <c r="Q20" s="23">
        <v>0</v>
      </c>
      <c r="R20" s="23">
        <v>0</v>
      </c>
      <c r="S20" s="23">
        <v>0</v>
      </c>
      <c r="T20" s="23">
        <v>0</v>
      </c>
      <c r="U20" s="23">
        <v>0</v>
      </c>
      <c r="V20" s="23">
        <v>0</v>
      </c>
      <c r="W20" s="23">
        <v>0</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0</v>
      </c>
      <c r="D22" s="23">
        <v>0</v>
      </c>
      <c r="E22" s="23">
        <v>0</v>
      </c>
      <c r="F22" s="23">
        <v>0</v>
      </c>
      <c r="G22" s="23">
        <v>0</v>
      </c>
      <c r="H22" s="23">
        <v>0</v>
      </c>
      <c r="I22" s="23">
        <v>0</v>
      </c>
      <c r="J22" s="23">
        <v>0</v>
      </c>
      <c r="K22" s="23">
        <v>0</v>
      </c>
      <c r="L22" s="23">
        <v>0</v>
      </c>
      <c r="M22" s="23">
        <v>0</v>
      </c>
      <c r="N22" s="23">
        <v>0</v>
      </c>
      <c r="O22" s="23">
        <v>0</v>
      </c>
      <c r="P22" s="23">
        <v>0</v>
      </c>
      <c r="Q22" s="23">
        <v>0</v>
      </c>
      <c r="R22" s="23">
        <v>0</v>
      </c>
      <c r="S22" s="23">
        <v>0</v>
      </c>
      <c r="T22" s="23">
        <v>0</v>
      </c>
      <c r="U22" s="23">
        <v>0</v>
      </c>
      <c r="V22" s="23">
        <v>0</v>
      </c>
      <c r="W22" s="23">
        <v>0</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0</v>
      </c>
      <c r="D24" s="23">
        <v>0</v>
      </c>
      <c r="E24" s="23">
        <v>0</v>
      </c>
      <c r="F24" s="23">
        <v>0</v>
      </c>
      <c r="G24" s="23">
        <v>0</v>
      </c>
      <c r="H24" s="23">
        <v>0</v>
      </c>
      <c r="I24" s="23">
        <v>0</v>
      </c>
      <c r="J24" s="23">
        <v>0</v>
      </c>
      <c r="K24" s="23">
        <v>0</v>
      </c>
      <c r="L24" s="23">
        <v>0</v>
      </c>
      <c r="M24" s="23">
        <v>0</v>
      </c>
      <c r="N24" s="23">
        <v>0</v>
      </c>
      <c r="O24" s="23">
        <v>0</v>
      </c>
      <c r="P24" s="23">
        <v>53.862873841132995</v>
      </c>
      <c r="Q24" s="23">
        <v>0</v>
      </c>
      <c r="R24" s="23">
        <v>0</v>
      </c>
      <c r="S24" s="23">
        <v>0</v>
      </c>
      <c r="T24" s="23">
        <v>0</v>
      </c>
      <c r="U24" s="23">
        <v>0</v>
      </c>
      <c r="V24" s="23">
        <v>0</v>
      </c>
      <c r="W24" s="23">
        <v>0</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0</v>
      </c>
      <c r="D26" s="23">
        <v>0</v>
      </c>
      <c r="E26" s="23">
        <v>0</v>
      </c>
      <c r="F26" s="23">
        <v>0</v>
      </c>
      <c r="G26" s="23">
        <v>0</v>
      </c>
      <c r="H26" s="23">
        <v>0</v>
      </c>
      <c r="I26" s="23">
        <v>0</v>
      </c>
      <c r="J26" s="23">
        <v>0</v>
      </c>
      <c r="K26" s="23">
        <v>0</v>
      </c>
      <c r="L26" s="23">
        <v>0</v>
      </c>
      <c r="M26" s="23">
        <v>0</v>
      </c>
      <c r="N26" s="23">
        <v>0</v>
      </c>
      <c r="O26" s="23">
        <v>0</v>
      </c>
      <c r="P26" s="23">
        <v>0</v>
      </c>
      <c r="Q26" s="23">
        <v>0</v>
      </c>
      <c r="R26" s="23">
        <v>0</v>
      </c>
      <c r="S26" s="23">
        <v>0</v>
      </c>
      <c r="T26" s="23">
        <v>0</v>
      </c>
      <c r="U26" s="23">
        <v>0</v>
      </c>
      <c r="V26" s="23">
        <v>0</v>
      </c>
      <c r="W26" s="23">
        <v>0</v>
      </c>
    </row>
    <row r="27" spans="1:23">
      <c r="A27" s="27" t="s">
        <v>119</v>
      </c>
      <c r="B27" s="27" t="s">
        <v>64</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row>
    <row r="28" spans="1:23">
      <c r="A28" s="27" t="s">
        <v>119</v>
      </c>
      <c r="B28" s="27" t="s">
        <v>32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row>
    <row r="29" spans="1:23">
      <c r="A29" s="27" t="s">
        <v>119</v>
      </c>
      <c r="B29" s="27" t="s">
        <v>69</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0</v>
      </c>
      <c r="D31" s="28">
        <v>0</v>
      </c>
      <c r="E31" s="28">
        <v>0</v>
      </c>
      <c r="F31" s="28">
        <v>31761.792053493191</v>
      </c>
      <c r="G31" s="28">
        <v>32968.661933888056</v>
      </c>
      <c r="H31" s="28">
        <v>3798.7946048980657</v>
      </c>
      <c r="I31" s="28">
        <v>1.2771121959366401E-3</v>
      </c>
      <c r="J31" s="28">
        <v>0</v>
      </c>
      <c r="K31" s="28">
        <v>0</v>
      </c>
      <c r="L31" s="28">
        <v>0</v>
      </c>
      <c r="M31" s="28">
        <v>0</v>
      </c>
      <c r="N31" s="28">
        <v>0</v>
      </c>
      <c r="O31" s="28">
        <v>0</v>
      </c>
      <c r="P31" s="28">
        <v>53.862873841132995</v>
      </c>
      <c r="Q31" s="28">
        <v>0</v>
      </c>
      <c r="R31" s="28">
        <v>0</v>
      </c>
      <c r="S31" s="28">
        <v>0</v>
      </c>
      <c r="T31" s="28">
        <v>0</v>
      </c>
      <c r="U31" s="28">
        <v>0</v>
      </c>
      <c r="V31" s="28">
        <v>0</v>
      </c>
      <c r="W31" s="28">
        <v>0</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0</v>
      </c>
      <c r="D34" s="23">
        <v>0</v>
      </c>
      <c r="E34" s="23">
        <v>0</v>
      </c>
      <c r="F34" s="23">
        <v>27915.450890075379</v>
      </c>
      <c r="G34" s="23">
        <v>7699.0841726322697</v>
      </c>
      <c r="H34" s="23">
        <v>3.3414427278409597E-6</v>
      </c>
      <c r="I34" s="23">
        <v>1401.4015339634195</v>
      </c>
      <c r="J34" s="23">
        <v>0</v>
      </c>
      <c r="K34" s="23">
        <v>0</v>
      </c>
      <c r="L34" s="23">
        <v>0</v>
      </c>
      <c r="M34" s="23">
        <v>0</v>
      </c>
      <c r="N34" s="23">
        <v>0</v>
      </c>
      <c r="O34" s="23">
        <v>0</v>
      </c>
      <c r="P34" s="23">
        <v>0</v>
      </c>
      <c r="Q34" s="23">
        <v>0</v>
      </c>
      <c r="R34" s="23">
        <v>0</v>
      </c>
      <c r="S34" s="23">
        <v>0</v>
      </c>
      <c r="T34" s="23">
        <v>0</v>
      </c>
      <c r="U34" s="23">
        <v>0</v>
      </c>
      <c r="V34" s="23">
        <v>0</v>
      </c>
      <c r="W34" s="23">
        <v>8555.4722225387832</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0</v>
      </c>
      <c r="D36" s="23">
        <v>0</v>
      </c>
      <c r="E36" s="23">
        <v>0</v>
      </c>
      <c r="F36" s="23">
        <v>17842.804199999999</v>
      </c>
      <c r="G36" s="23">
        <v>0</v>
      </c>
      <c r="H36" s="23">
        <v>0</v>
      </c>
      <c r="I36" s="23">
        <v>0</v>
      </c>
      <c r="J36" s="23">
        <v>0</v>
      </c>
      <c r="K36" s="23">
        <v>0</v>
      </c>
      <c r="L36" s="23">
        <v>0</v>
      </c>
      <c r="M36" s="23">
        <v>0</v>
      </c>
      <c r="N36" s="23">
        <v>0</v>
      </c>
      <c r="O36" s="23">
        <v>0</v>
      </c>
      <c r="P36" s="23">
        <v>0</v>
      </c>
      <c r="Q36" s="23">
        <v>0</v>
      </c>
      <c r="R36" s="23">
        <v>0</v>
      </c>
      <c r="S36" s="23">
        <v>0</v>
      </c>
      <c r="T36" s="23">
        <v>0</v>
      </c>
      <c r="U36" s="23">
        <v>0</v>
      </c>
      <c r="V36" s="23">
        <v>0</v>
      </c>
      <c r="W36" s="23">
        <v>0</v>
      </c>
    </row>
    <row r="37" spans="1:23">
      <c r="A37" s="27" t="s">
        <v>120</v>
      </c>
      <c r="B37" s="27" t="s">
        <v>28</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row>
    <row r="38" spans="1:23">
      <c r="A38" s="27" t="s">
        <v>120</v>
      </c>
      <c r="B38" s="27" t="s">
        <v>62</v>
      </c>
      <c r="C38" s="23">
        <v>0</v>
      </c>
      <c r="D38" s="23">
        <v>0</v>
      </c>
      <c r="E38" s="23">
        <v>0</v>
      </c>
      <c r="F38" s="23">
        <v>1198.1751602214999</v>
      </c>
      <c r="G38" s="23">
        <v>0</v>
      </c>
      <c r="H38" s="23">
        <v>0</v>
      </c>
      <c r="I38" s="23">
        <v>0</v>
      </c>
      <c r="J38" s="23">
        <v>0</v>
      </c>
      <c r="K38" s="23">
        <v>0</v>
      </c>
      <c r="L38" s="23">
        <v>0</v>
      </c>
      <c r="M38" s="23">
        <v>0</v>
      </c>
      <c r="N38" s="23">
        <v>0</v>
      </c>
      <c r="O38" s="23">
        <v>0</v>
      </c>
      <c r="P38" s="23">
        <v>0</v>
      </c>
      <c r="Q38" s="23">
        <v>0</v>
      </c>
      <c r="R38" s="23">
        <v>0</v>
      </c>
      <c r="S38" s="23">
        <v>0</v>
      </c>
      <c r="T38" s="23">
        <v>0</v>
      </c>
      <c r="U38" s="23">
        <v>0</v>
      </c>
      <c r="V38" s="23">
        <v>0</v>
      </c>
      <c r="W38" s="23">
        <v>0</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0</v>
      </c>
      <c r="D40" s="23">
        <v>0</v>
      </c>
      <c r="E40" s="23">
        <v>0</v>
      </c>
      <c r="F40" s="23">
        <v>0</v>
      </c>
      <c r="G40" s="23">
        <v>0</v>
      </c>
      <c r="H40" s="23">
        <v>0</v>
      </c>
      <c r="I40" s="23">
        <v>0</v>
      </c>
      <c r="J40" s="23">
        <v>0</v>
      </c>
      <c r="K40" s="23">
        <v>0</v>
      </c>
      <c r="L40" s="23">
        <v>0</v>
      </c>
      <c r="M40" s="23">
        <v>0</v>
      </c>
      <c r="N40" s="23">
        <v>0</v>
      </c>
      <c r="O40" s="23">
        <v>0</v>
      </c>
      <c r="P40" s="23">
        <v>0</v>
      </c>
      <c r="Q40" s="23">
        <v>0</v>
      </c>
      <c r="R40" s="23">
        <v>0</v>
      </c>
      <c r="S40" s="23">
        <v>0</v>
      </c>
      <c r="T40" s="23">
        <v>0</v>
      </c>
      <c r="U40" s="23">
        <v>0</v>
      </c>
      <c r="V40" s="23">
        <v>0</v>
      </c>
      <c r="W40" s="23">
        <v>0</v>
      </c>
    </row>
    <row r="41" spans="1:23">
      <c r="A41" s="27" t="s">
        <v>120</v>
      </c>
      <c r="B41" s="27" t="s">
        <v>64</v>
      </c>
      <c r="C41" s="23">
        <v>0</v>
      </c>
      <c r="D41" s="23">
        <v>0</v>
      </c>
      <c r="E41" s="23">
        <v>0</v>
      </c>
      <c r="F41" s="23">
        <v>0</v>
      </c>
      <c r="G41" s="23">
        <v>0</v>
      </c>
      <c r="H41" s="23">
        <v>0</v>
      </c>
      <c r="I41" s="23">
        <v>0</v>
      </c>
      <c r="J41" s="23">
        <v>0</v>
      </c>
      <c r="K41" s="23">
        <v>0</v>
      </c>
      <c r="L41" s="23">
        <v>0</v>
      </c>
      <c r="M41" s="23">
        <v>0</v>
      </c>
      <c r="N41" s="23">
        <v>0</v>
      </c>
      <c r="O41" s="23">
        <v>0</v>
      </c>
      <c r="P41" s="23">
        <v>0</v>
      </c>
      <c r="Q41" s="23">
        <v>0</v>
      </c>
      <c r="R41" s="23">
        <v>0</v>
      </c>
      <c r="S41" s="23">
        <v>0</v>
      </c>
      <c r="T41" s="23">
        <v>0</v>
      </c>
      <c r="U41" s="23">
        <v>0</v>
      </c>
      <c r="V41" s="23">
        <v>0</v>
      </c>
      <c r="W41" s="23">
        <v>0</v>
      </c>
    </row>
    <row r="42" spans="1:23">
      <c r="A42" s="27" t="s">
        <v>120</v>
      </c>
      <c r="B42" s="27" t="s">
        <v>32</v>
      </c>
      <c r="C42" s="23">
        <v>0</v>
      </c>
      <c r="D42" s="23">
        <v>0</v>
      </c>
      <c r="E42" s="23">
        <v>0</v>
      </c>
      <c r="F42" s="23">
        <v>0</v>
      </c>
      <c r="G42" s="23">
        <v>0</v>
      </c>
      <c r="H42" s="23">
        <v>0</v>
      </c>
      <c r="I42" s="23">
        <v>0</v>
      </c>
      <c r="J42" s="23">
        <v>0</v>
      </c>
      <c r="K42" s="23">
        <v>0</v>
      </c>
      <c r="L42" s="23">
        <v>0</v>
      </c>
      <c r="M42" s="23">
        <v>0</v>
      </c>
      <c r="N42" s="23">
        <v>0</v>
      </c>
      <c r="O42" s="23">
        <v>0</v>
      </c>
      <c r="P42" s="23">
        <v>0</v>
      </c>
      <c r="Q42" s="23">
        <v>0</v>
      </c>
      <c r="R42" s="23">
        <v>0</v>
      </c>
      <c r="S42" s="23">
        <v>0</v>
      </c>
      <c r="T42" s="23">
        <v>0</v>
      </c>
      <c r="U42" s="23">
        <v>0</v>
      </c>
      <c r="V42" s="23">
        <v>0</v>
      </c>
      <c r="W42" s="23">
        <v>0</v>
      </c>
    </row>
    <row r="43" spans="1:23">
      <c r="A43" s="27" t="s">
        <v>120</v>
      </c>
      <c r="B43" s="27" t="s">
        <v>69</v>
      </c>
      <c r="C43" s="23">
        <v>0</v>
      </c>
      <c r="D43" s="23">
        <v>0</v>
      </c>
      <c r="E43" s="23">
        <v>0</v>
      </c>
      <c r="F43" s="23">
        <v>0</v>
      </c>
      <c r="G43" s="23">
        <v>0</v>
      </c>
      <c r="H43" s="23">
        <v>0</v>
      </c>
      <c r="I43" s="23">
        <v>0</v>
      </c>
      <c r="J43" s="23">
        <v>0</v>
      </c>
      <c r="K43" s="23">
        <v>0</v>
      </c>
      <c r="L43" s="23">
        <v>0</v>
      </c>
      <c r="M43" s="23">
        <v>0</v>
      </c>
      <c r="N43" s="23">
        <v>0</v>
      </c>
      <c r="O43" s="23">
        <v>0</v>
      </c>
      <c r="P43" s="23">
        <v>0</v>
      </c>
      <c r="Q43" s="23">
        <v>0</v>
      </c>
      <c r="R43" s="23">
        <v>0</v>
      </c>
      <c r="S43" s="23">
        <v>0</v>
      </c>
      <c r="T43" s="23">
        <v>0</v>
      </c>
      <c r="U43" s="23">
        <v>0</v>
      </c>
      <c r="V43" s="23">
        <v>0</v>
      </c>
      <c r="W43" s="23">
        <v>0</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0</v>
      </c>
      <c r="D45" s="28">
        <v>0</v>
      </c>
      <c r="E45" s="28">
        <v>0</v>
      </c>
      <c r="F45" s="28">
        <v>46956.430250296879</v>
      </c>
      <c r="G45" s="28">
        <v>7699.0841726322697</v>
      </c>
      <c r="H45" s="28">
        <v>3.3414427278409597E-6</v>
      </c>
      <c r="I45" s="28">
        <v>1401.4015339634195</v>
      </c>
      <c r="J45" s="28">
        <v>0</v>
      </c>
      <c r="K45" s="28">
        <v>0</v>
      </c>
      <c r="L45" s="28">
        <v>0</v>
      </c>
      <c r="M45" s="28">
        <v>0</v>
      </c>
      <c r="N45" s="28">
        <v>0</v>
      </c>
      <c r="O45" s="28">
        <v>0</v>
      </c>
      <c r="P45" s="28">
        <v>0</v>
      </c>
      <c r="Q45" s="28">
        <v>0</v>
      </c>
      <c r="R45" s="28">
        <v>0</v>
      </c>
      <c r="S45" s="28">
        <v>0</v>
      </c>
      <c r="T45" s="28">
        <v>0</v>
      </c>
      <c r="U45" s="28">
        <v>0</v>
      </c>
      <c r="V45" s="28">
        <v>0</v>
      </c>
      <c r="W45" s="28">
        <v>8555.4722225387832</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0</v>
      </c>
      <c r="D49" s="23">
        <v>0</v>
      </c>
      <c r="E49" s="23">
        <v>0</v>
      </c>
      <c r="F49" s="23">
        <v>6954.7704764250766</v>
      </c>
      <c r="G49" s="23">
        <v>0</v>
      </c>
      <c r="H49" s="23">
        <v>0</v>
      </c>
      <c r="I49" s="23">
        <v>0</v>
      </c>
      <c r="J49" s="23">
        <v>0</v>
      </c>
      <c r="K49" s="23">
        <v>0</v>
      </c>
      <c r="L49" s="23">
        <v>0</v>
      </c>
      <c r="M49" s="23">
        <v>0</v>
      </c>
      <c r="N49" s="23">
        <v>0</v>
      </c>
      <c r="O49" s="23">
        <v>0</v>
      </c>
      <c r="P49" s="23">
        <v>0</v>
      </c>
      <c r="Q49" s="23">
        <v>0</v>
      </c>
      <c r="R49" s="23">
        <v>0</v>
      </c>
      <c r="S49" s="23">
        <v>0</v>
      </c>
      <c r="T49" s="23">
        <v>0</v>
      </c>
      <c r="U49" s="23">
        <v>0</v>
      </c>
      <c r="V49" s="23">
        <v>0</v>
      </c>
      <c r="W49" s="23">
        <v>0</v>
      </c>
    </row>
    <row r="50" spans="1:23">
      <c r="A50" s="27" t="s">
        <v>121</v>
      </c>
      <c r="B50" s="27" t="s">
        <v>18</v>
      </c>
      <c r="C50" s="23">
        <v>0</v>
      </c>
      <c r="D50" s="23">
        <v>0</v>
      </c>
      <c r="E50" s="23">
        <v>0</v>
      </c>
      <c r="F50" s="23">
        <v>0</v>
      </c>
      <c r="G50" s="23">
        <v>0</v>
      </c>
      <c r="H50" s="23">
        <v>0</v>
      </c>
      <c r="I50" s="23">
        <v>0</v>
      </c>
      <c r="J50" s="23">
        <v>0</v>
      </c>
      <c r="K50" s="23">
        <v>0</v>
      </c>
      <c r="L50" s="23">
        <v>0</v>
      </c>
      <c r="M50" s="23">
        <v>0</v>
      </c>
      <c r="N50" s="23">
        <v>0</v>
      </c>
      <c r="O50" s="23">
        <v>0</v>
      </c>
      <c r="P50" s="23">
        <v>0</v>
      </c>
      <c r="Q50" s="23">
        <v>0</v>
      </c>
      <c r="R50" s="23">
        <v>0</v>
      </c>
      <c r="S50" s="23">
        <v>0</v>
      </c>
      <c r="T50" s="23">
        <v>0</v>
      </c>
      <c r="U50" s="23">
        <v>0</v>
      </c>
      <c r="V50" s="23">
        <v>0</v>
      </c>
      <c r="W50" s="23">
        <v>0</v>
      </c>
    </row>
    <row r="51" spans="1:23">
      <c r="A51" s="27" t="s">
        <v>121</v>
      </c>
      <c r="B51" s="27" t="s">
        <v>28</v>
      </c>
      <c r="C51" s="23">
        <v>0</v>
      </c>
      <c r="D51" s="23">
        <v>0</v>
      </c>
      <c r="E51" s="23">
        <v>0</v>
      </c>
      <c r="F51" s="23">
        <v>28597.294999999998</v>
      </c>
      <c r="G51" s="23">
        <v>0</v>
      </c>
      <c r="H51" s="23">
        <v>0</v>
      </c>
      <c r="I51" s="23">
        <v>0</v>
      </c>
      <c r="J51" s="23">
        <v>0</v>
      </c>
      <c r="K51" s="23">
        <v>0</v>
      </c>
      <c r="L51" s="23">
        <v>0</v>
      </c>
      <c r="M51" s="23">
        <v>0</v>
      </c>
      <c r="N51" s="23">
        <v>0</v>
      </c>
      <c r="O51" s="23">
        <v>0</v>
      </c>
      <c r="P51" s="23">
        <v>0</v>
      </c>
      <c r="Q51" s="23">
        <v>0</v>
      </c>
      <c r="R51" s="23">
        <v>0</v>
      </c>
      <c r="S51" s="23">
        <v>0</v>
      </c>
      <c r="T51" s="23">
        <v>0</v>
      </c>
      <c r="U51" s="23">
        <v>0</v>
      </c>
      <c r="V51" s="23">
        <v>0</v>
      </c>
      <c r="W51" s="23">
        <v>0</v>
      </c>
    </row>
    <row r="52" spans="1:23">
      <c r="A52" s="27" t="s">
        <v>121</v>
      </c>
      <c r="B52" s="27" t="s">
        <v>62</v>
      </c>
      <c r="C52" s="23">
        <v>0</v>
      </c>
      <c r="D52" s="23">
        <v>0</v>
      </c>
      <c r="E52" s="23">
        <v>0</v>
      </c>
      <c r="F52" s="23">
        <v>2352.1863710623434</v>
      </c>
      <c r="G52" s="23">
        <v>0</v>
      </c>
      <c r="H52" s="23">
        <v>0</v>
      </c>
      <c r="I52" s="23">
        <v>0</v>
      </c>
      <c r="J52" s="23">
        <v>0</v>
      </c>
      <c r="K52" s="23">
        <v>0</v>
      </c>
      <c r="L52" s="23">
        <v>0</v>
      </c>
      <c r="M52" s="23">
        <v>0</v>
      </c>
      <c r="N52" s="23">
        <v>0</v>
      </c>
      <c r="O52" s="23">
        <v>0</v>
      </c>
      <c r="P52" s="23">
        <v>0</v>
      </c>
      <c r="Q52" s="23">
        <v>0</v>
      </c>
      <c r="R52" s="23">
        <v>0</v>
      </c>
      <c r="S52" s="23">
        <v>0</v>
      </c>
      <c r="T52" s="23">
        <v>376.80803883414205</v>
      </c>
      <c r="U52" s="23">
        <v>0</v>
      </c>
      <c r="V52" s="23">
        <v>0</v>
      </c>
      <c r="W52" s="23">
        <v>0</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0</v>
      </c>
      <c r="D54" s="23">
        <v>0</v>
      </c>
      <c r="E54" s="23">
        <v>0</v>
      </c>
      <c r="F54" s="23">
        <v>0</v>
      </c>
      <c r="G54" s="23">
        <v>0</v>
      </c>
      <c r="H54" s="23">
        <v>0</v>
      </c>
      <c r="I54" s="23">
        <v>0</v>
      </c>
      <c r="J54" s="23">
        <v>0</v>
      </c>
      <c r="K54" s="23">
        <v>0</v>
      </c>
      <c r="L54" s="23">
        <v>0</v>
      </c>
      <c r="M54" s="23">
        <v>0</v>
      </c>
      <c r="N54" s="23">
        <v>0</v>
      </c>
      <c r="O54" s="23">
        <v>0</v>
      </c>
      <c r="P54" s="23">
        <v>0</v>
      </c>
      <c r="Q54" s="23">
        <v>0</v>
      </c>
      <c r="R54" s="23">
        <v>0</v>
      </c>
      <c r="S54" s="23">
        <v>0</v>
      </c>
      <c r="T54" s="23">
        <v>0</v>
      </c>
      <c r="U54" s="23">
        <v>0</v>
      </c>
      <c r="V54" s="23">
        <v>0</v>
      </c>
      <c r="W54" s="23">
        <v>0</v>
      </c>
    </row>
    <row r="55" spans="1:23">
      <c r="A55" s="27" t="s">
        <v>121</v>
      </c>
      <c r="B55" s="27" t="s">
        <v>64</v>
      </c>
      <c r="C55" s="23">
        <v>0</v>
      </c>
      <c r="D55" s="23">
        <v>0</v>
      </c>
      <c r="E55" s="23">
        <v>0</v>
      </c>
      <c r="F55" s="23">
        <v>0</v>
      </c>
      <c r="G55" s="23">
        <v>0</v>
      </c>
      <c r="H55" s="23">
        <v>0</v>
      </c>
      <c r="I55" s="23">
        <v>0</v>
      </c>
      <c r="J55" s="23">
        <v>0</v>
      </c>
      <c r="K55" s="23">
        <v>0</v>
      </c>
      <c r="L55" s="23">
        <v>0</v>
      </c>
      <c r="M55" s="23">
        <v>0</v>
      </c>
      <c r="N55" s="23">
        <v>0</v>
      </c>
      <c r="O55" s="23">
        <v>0</v>
      </c>
      <c r="P55" s="23">
        <v>0</v>
      </c>
      <c r="Q55" s="23">
        <v>0</v>
      </c>
      <c r="R55" s="23">
        <v>0</v>
      </c>
      <c r="S55" s="23">
        <v>0</v>
      </c>
      <c r="T55" s="23">
        <v>0</v>
      </c>
      <c r="U55" s="23">
        <v>0</v>
      </c>
      <c r="V55" s="23">
        <v>0</v>
      </c>
      <c r="W55" s="23">
        <v>0</v>
      </c>
    </row>
    <row r="56" spans="1:23">
      <c r="A56" s="27" t="s">
        <v>121</v>
      </c>
      <c r="B56" s="27" t="s">
        <v>32</v>
      </c>
      <c r="C56" s="23">
        <v>0</v>
      </c>
      <c r="D56" s="23">
        <v>0</v>
      </c>
      <c r="E56" s="23">
        <v>0</v>
      </c>
      <c r="F56" s="23">
        <v>0</v>
      </c>
      <c r="G56" s="23">
        <v>0</v>
      </c>
      <c r="H56" s="23">
        <v>0</v>
      </c>
      <c r="I56" s="23">
        <v>0</v>
      </c>
      <c r="J56" s="23">
        <v>0</v>
      </c>
      <c r="K56" s="23">
        <v>0</v>
      </c>
      <c r="L56" s="23">
        <v>0</v>
      </c>
      <c r="M56" s="23">
        <v>0</v>
      </c>
      <c r="N56" s="23">
        <v>0</v>
      </c>
      <c r="O56" s="23">
        <v>0</v>
      </c>
      <c r="P56" s="23">
        <v>0</v>
      </c>
      <c r="Q56" s="23">
        <v>0</v>
      </c>
      <c r="R56" s="23">
        <v>0</v>
      </c>
      <c r="S56" s="23">
        <v>0</v>
      </c>
      <c r="T56" s="23">
        <v>0</v>
      </c>
      <c r="U56" s="23">
        <v>0</v>
      </c>
      <c r="V56" s="23">
        <v>0</v>
      </c>
      <c r="W56" s="23">
        <v>0</v>
      </c>
    </row>
    <row r="57" spans="1:23">
      <c r="A57" s="27" t="s">
        <v>121</v>
      </c>
      <c r="B57" s="27" t="s">
        <v>69</v>
      </c>
      <c r="C57" s="23">
        <v>0</v>
      </c>
      <c r="D57" s="23">
        <v>0</v>
      </c>
      <c r="E57" s="23">
        <v>0</v>
      </c>
      <c r="F57" s="23">
        <v>0</v>
      </c>
      <c r="G57" s="23">
        <v>0</v>
      </c>
      <c r="H57" s="23">
        <v>0</v>
      </c>
      <c r="I57" s="23">
        <v>0</v>
      </c>
      <c r="J57" s="23">
        <v>0</v>
      </c>
      <c r="K57" s="23">
        <v>0</v>
      </c>
      <c r="L57" s="23">
        <v>0</v>
      </c>
      <c r="M57" s="23">
        <v>0</v>
      </c>
      <c r="N57" s="23">
        <v>0</v>
      </c>
      <c r="O57" s="23">
        <v>0</v>
      </c>
      <c r="P57" s="23">
        <v>0</v>
      </c>
      <c r="Q57" s="23">
        <v>0</v>
      </c>
      <c r="R57" s="23">
        <v>0</v>
      </c>
      <c r="S57" s="23">
        <v>0</v>
      </c>
      <c r="T57" s="23">
        <v>0</v>
      </c>
      <c r="U57" s="23">
        <v>0</v>
      </c>
      <c r="V57" s="23">
        <v>0</v>
      </c>
      <c r="W57" s="23">
        <v>0</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0</v>
      </c>
      <c r="D59" s="28">
        <v>0</v>
      </c>
      <c r="E59" s="28">
        <v>0</v>
      </c>
      <c r="F59" s="28">
        <v>37904.251847487416</v>
      </c>
      <c r="G59" s="28">
        <v>0</v>
      </c>
      <c r="H59" s="28">
        <v>0</v>
      </c>
      <c r="I59" s="28">
        <v>0</v>
      </c>
      <c r="J59" s="28">
        <v>0</v>
      </c>
      <c r="K59" s="28">
        <v>0</v>
      </c>
      <c r="L59" s="28">
        <v>0</v>
      </c>
      <c r="M59" s="28">
        <v>0</v>
      </c>
      <c r="N59" s="28">
        <v>0</v>
      </c>
      <c r="O59" s="28">
        <v>0</v>
      </c>
      <c r="P59" s="28">
        <v>0</v>
      </c>
      <c r="Q59" s="28">
        <v>0</v>
      </c>
      <c r="R59" s="28">
        <v>0</v>
      </c>
      <c r="S59" s="28">
        <v>0</v>
      </c>
      <c r="T59" s="28">
        <v>376.80803883414205</v>
      </c>
      <c r="U59" s="28">
        <v>0</v>
      </c>
      <c r="V59" s="28">
        <v>0</v>
      </c>
      <c r="W59" s="28">
        <v>0</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0</v>
      </c>
      <c r="D64" s="23">
        <v>0</v>
      </c>
      <c r="E64" s="23">
        <v>0</v>
      </c>
      <c r="F64" s="23">
        <v>0</v>
      </c>
      <c r="G64" s="23">
        <v>0</v>
      </c>
      <c r="H64" s="23">
        <v>0</v>
      </c>
      <c r="I64" s="23">
        <v>0</v>
      </c>
      <c r="J64" s="23">
        <v>0</v>
      </c>
      <c r="K64" s="23">
        <v>0</v>
      </c>
      <c r="L64" s="23">
        <v>0</v>
      </c>
      <c r="M64" s="23">
        <v>0</v>
      </c>
      <c r="N64" s="23">
        <v>0</v>
      </c>
      <c r="O64" s="23">
        <v>0</v>
      </c>
      <c r="P64" s="23">
        <v>0</v>
      </c>
      <c r="Q64" s="23">
        <v>0</v>
      </c>
      <c r="R64" s="23">
        <v>0</v>
      </c>
      <c r="S64" s="23">
        <v>0</v>
      </c>
      <c r="T64" s="23">
        <v>0</v>
      </c>
      <c r="U64" s="23">
        <v>0</v>
      </c>
      <c r="V64" s="23">
        <v>0</v>
      </c>
      <c r="W64" s="23">
        <v>0</v>
      </c>
    </row>
    <row r="65" spans="1:23">
      <c r="A65" s="27" t="s">
        <v>122</v>
      </c>
      <c r="B65" s="27" t="s">
        <v>28</v>
      </c>
      <c r="C65" s="23">
        <v>0</v>
      </c>
      <c r="D65" s="23">
        <v>0</v>
      </c>
      <c r="E65" s="23">
        <v>0</v>
      </c>
      <c r="F65" s="23">
        <v>37103.6656</v>
      </c>
      <c r="G65" s="23">
        <v>0</v>
      </c>
      <c r="H65" s="23">
        <v>0</v>
      </c>
      <c r="I65" s="23">
        <v>0</v>
      </c>
      <c r="J65" s="23">
        <v>0</v>
      </c>
      <c r="K65" s="23">
        <v>0</v>
      </c>
      <c r="L65" s="23">
        <v>0</v>
      </c>
      <c r="M65" s="23">
        <v>0</v>
      </c>
      <c r="N65" s="23">
        <v>0</v>
      </c>
      <c r="O65" s="23">
        <v>5.3127867419901994E-5</v>
      </c>
      <c r="P65" s="23">
        <v>0</v>
      </c>
      <c r="Q65" s="23">
        <v>0</v>
      </c>
      <c r="R65" s="23">
        <v>0</v>
      </c>
      <c r="S65" s="23">
        <v>0</v>
      </c>
      <c r="T65" s="23">
        <v>0</v>
      </c>
      <c r="U65" s="23">
        <v>0</v>
      </c>
      <c r="V65" s="23">
        <v>0</v>
      </c>
      <c r="W65" s="23">
        <v>0</v>
      </c>
    </row>
    <row r="66" spans="1:23">
      <c r="A66" s="27" t="s">
        <v>122</v>
      </c>
      <c r="B66" s="27" t="s">
        <v>62</v>
      </c>
      <c r="C66" s="23">
        <v>0</v>
      </c>
      <c r="D66" s="23">
        <v>0</v>
      </c>
      <c r="E66" s="23">
        <v>0</v>
      </c>
      <c r="F66" s="23">
        <v>3734.236098114699</v>
      </c>
      <c r="G66" s="23">
        <v>0</v>
      </c>
      <c r="H66" s="23">
        <v>0</v>
      </c>
      <c r="I66" s="23">
        <v>0</v>
      </c>
      <c r="J66" s="23">
        <v>1102.2246928545526</v>
      </c>
      <c r="K66" s="23">
        <v>312.77220208373802</v>
      </c>
      <c r="L66" s="23">
        <v>0</v>
      </c>
      <c r="M66" s="23">
        <v>0</v>
      </c>
      <c r="N66" s="23">
        <v>0</v>
      </c>
      <c r="O66" s="23">
        <v>177.44586272889399</v>
      </c>
      <c r="P66" s="23">
        <v>0</v>
      </c>
      <c r="Q66" s="23">
        <v>0</v>
      </c>
      <c r="R66" s="23">
        <v>0</v>
      </c>
      <c r="S66" s="23">
        <v>0</v>
      </c>
      <c r="T66" s="23">
        <v>0</v>
      </c>
      <c r="U66" s="23">
        <v>0</v>
      </c>
      <c r="V66" s="23">
        <v>0</v>
      </c>
      <c r="W66" s="23">
        <v>0</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0</v>
      </c>
      <c r="D68" s="23">
        <v>0</v>
      </c>
      <c r="E68" s="23">
        <v>0</v>
      </c>
      <c r="F68" s="23">
        <v>0</v>
      </c>
      <c r="G68" s="23">
        <v>0</v>
      </c>
      <c r="H68" s="23">
        <v>0</v>
      </c>
      <c r="I68" s="23">
        <v>0</v>
      </c>
      <c r="J68" s="23">
        <v>0</v>
      </c>
      <c r="K68" s="23">
        <v>0</v>
      </c>
      <c r="L68" s="23">
        <v>0</v>
      </c>
      <c r="M68" s="23">
        <v>0</v>
      </c>
      <c r="N68" s="23">
        <v>0</v>
      </c>
      <c r="O68" s="23">
        <v>0</v>
      </c>
      <c r="P68" s="23">
        <v>0</v>
      </c>
      <c r="Q68" s="23">
        <v>0</v>
      </c>
      <c r="R68" s="23">
        <v>0</v>
      </c>
      <c r="S68" s="23">
        <v>0</v>
      </c>
      <c r="T68" s="23">
        <v>0</v>
      </c>
      <c r="U68" s="23">
        <v>0</v>
      </c>
      <c r="V68" s="23">
        <v>0</v>
      </c>
      <c r="W68" s="23">
        <v>0</v>
      </c>
    </row>
    <row r="69" spans="1:23">
      <c r="A69" s="27" t="s">
        <v>122</v>
      </c>
      <c r="B69" s="27" t="s">
        <v>64</v>
      </c>
      <c r="C69" s="23">
        <v>0</v>
      </c>
      <c r="D69" s="23">
        <v>0</v>
      </c>
      <c r="E69" s="23">
        <v>0</v>
      </c>
      <c r="F69" s="23">
        <v>0</v>
      </c>
      <c r="G69" s="23">
        <v>0</v>
      </c>
      <c r="H69" s="23">
        <v>0</v>
      </c>
      <c r="I69" s="23">
        <v>0</v>
      </c>
      <c r="J69" s="23">
        <v>0</v>
      </c>
      <c r="K69" s="23">
        <v>0</v>
      </c>
      <c r="L69" s="23">
        <v>0</v>
      </c>
      <c r="M69" s="23">
        <v>0</v>
      </c>
      <c r="N69" s="23">
        <v>0</v>
      </c>
      <c r="O69" s="23">
        <v>0</v>
      </c>
      <c r="P69" s="23">
        <v>0</v>
      </c>
      <c r="Q69" s="23">
        <v>0</v>
      </c>
      <c r="R69" s="23">
        <v>0</v>
      </c>
      <c r="S69" s="23">
        <v>0</v>
      </c>
      <c r="T69" s="23">
        <v>0</v>
      </c>
      <c r="U69" s="23">
        <v>0</v>
      </c>
      <c r="V69" s="23">
        <v>0</v>
      </c>
      <c r="W69" s="23">
        <v>0</v>
      </c>
    </row>
    <row r="70" spans="1:23">
      <c r="A70" s="27" t="s">
        <v>122</v>
      </c>
      <c r="B70" s="27" t="s">
        <v>32</v>
      </c>
      <c r="C70" s="23">
        <v>0</v>
      </c>
      <c r="D70" s="23">
        <v>0</v>
      </c>
      <c r="E70" s="23">
        <v>0</v>
      </c>
      <c r="F70" s="23">
        <v>0</v>
      </c>
      <c r="G70" s="23">
        <v>0</v>
      </c>
      <c r="H70" s="23">
        <v>0</v>
      </c>
      <c r="I70" s="23">
        <v>0</v>
      </c>
      <c r="J70" s="23">
        <v>0</v>
      </c>
      <c r="K70" s="23">
        <v>0</v>
      </c>
      <c r="L70" s="23">
        <v>0</v>
      </c>
      <c r="M70" s="23">
        <v>0</v>
      </c>
      <c r="N70" s="23">
        <v>0</v>
      </c>
      <c r="O70" s="23">
        <v>0</v>
      </c>
      <c r="P70" s="23">
        <v>0</v>
      </c>
      <c r="Q70" s="23">
        <v>0</v>
      </c>
      <c r="R70" s="23">
        <v>0</v>
      </c>
      <c r="S70" s="23">
        <v>0</v>
      </c>
      <c r="T70" s="23">
        <v>0</v>
      </c>
      <c r="U70" s="23">
        <v>0</v>
      </c>
      <c r="V70" s="23">
        <v>0</v>
      </c>
      <c r="W70" s="23">
        <v>0</v>
      </c>
    </row>
    <row r="71" spans="1:23">
      <c r="A71" s="27" t="s">
        <v>122</v>
      </c>
      <c r="B71" s="27" t="s">
        <v>69</v>
      </c>
      <c r="C71" s="23">
        <v>0</v>
      </c>
      <c r="D71" s="23">
        <v>0</v>
      </c>
      <c r="E71" s="23">
        <v>0</v>
      </c>
      <c r="F71" s="23">
        <v>0</v>
      </c>
      <c r="G71" s="23">
        <v>0</v>
      </c>
      <c r="H71" s="23">
        <v>0</v>
      </c>
      <c r="I71" s="23">
        <v>0</v>
      </c>
      <c r="J71" s="23">
        <v>0</v>
      </c>
      <c r="K71" s="23">
        <v>0</v>
      </c>
      <c r="L71" s="23">
        <v>0</v>
      </c>
      <c r="M71" s="23">
        <v>0</v>
      </c>
      <c r="N71" s="23">
        <v>0</v>
      </c>
      <c r="O71" s="23">
        <v>0</v>
      </c>
      <c r="P71" s="23">
        <v>0</v>
      </c>
      <c r="Q71" s="23">
        <v>0</v>
      </c>
      <c r="R71" s="23">
        <v>0</v>
      </c>
      <c r="S71" s="23">
        <v>0</v>
      </c>
      <c r="T71" s="23">
        <v>0</v>
      </c>
      <c r="U71" s="23">
        <v>0</v>
      </c>
      <c r="V71" s="23">
        <v>0</v>
      </c>
      <c r="W71" s="23">
        <v>0</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0</v>
      </c>
      <c r="D73" s="28">
        <v>0</v>
      </c>
      <c r="E73" s="28">
        <v>0</v>
      </c>
      <c r="F73" s="28">
        <v>40837.9016981147</v>
      </c>
      <c r="G73" s="28">
        <v>0</v>
      </c>
      <c r="H73" s="28">
        <v>0</v>
      </c>
      <c r="I73" s="28">
        <v>0</v>
      </c>
      <c r="J73" s="28">
        <v>1102.2246928545526</v>
      </c>
      <c r="K73" s="28">
        <v>312.77220208373802</v>
      </c>
      <c r="L73" s="28">
        <v>0</v>
      </c>
      <c r="M73" s="28">
        <v>0</v>
      </c>
      <c r="N73" s="28">
        <v>0</v>
      </c>
      <c r="O73" s="28">
        <v>177.44591585676142</v>
      </c>
      <c r="P73" s="28">
        <v>0</v>
      </c>
      <c r="Q73" s="28">
        <v>0</v>
      </c>
      <c r="R73" s="28">
        <v>0</v>
      </c>
      <c r="S73" s="28">
        <v>0</v>
      </c>
      <c r="T73" s="28">
        <v>0</v>
      </c>
      <c r="U73" s="28">
        <v>0</v>
      </c>
      <c r="V73" s="28">
        <v>0</v>
      </c>
      <c r="W73" s="28">
        <v>0</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0</v>
      </c>
      <c r="D78" s="23">
        <v>0</v>
      </c>
      <c r="E78" s="23">
        <v>0</v>
      </c>
      <c r="F78" s="23">
        <v>15978.0129599999</v>
      </c>
      <c r="G78" s="23">
        <v>0</v>
      </c>
      <c r="H78" s="23">
        <v>0</v>
      </c>
      <c r="I78" s="23">
        <v>0</v>
      </c>
      <c r="J78" s="23">
        <v>0</v>
      </c>
      <c r="K78" s="23">
        <v>0</v>
      </c>
      <c r="L78" s="23">
        <v>0</v>
      </c>
      <c r="M78" s="23">
        <v>0</v>
      </c>
      <c r="N78" s="23">
        <v>0</v>
      </c>
      <c r="O78" s="23">
        <v>0</v>
      </c>
      <c r="P78" s="23">
        <v>0</v>
      </c>
      <c r="Q78" s="23">
        <v>0</v>
      </c>
      <c r="R78" s="23">
        <v>0</v>
      </c>
      <c r="S78" s="23">
        <v>0</v>
      </c>
      <c r="T78" s="23">
        <v>0</v>
      </c>
      <c r="U78" s="23">
        <v>0</v>
      </c>
      <c r="V78" s="23">
        <v>0</v>
      </c>
      <c r="W78" s="23">
        <v>0</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0</v>
      </c>
      <c r="D80" s="23">
        <v>0</v>
      </c>
      <c r="E80" s="23">
        <v>0</v>
      </c>
      <c r="F80" s="23">
        <v>2473.0719234634198</v>
      </c>
      <c r="G80" s="23">
        <v>0</v>
      </c>
      <c r="H80" s="23">
        <v>0</v>
      </c>
      <c r="I80" s="23">
        <v>0</v>
      </c>
      <c r="J80" s="23">
        <v>0</v>
      </c>
      <c r="K80" s="23">
        <v>0</v>
      </c>
      <c r="L80" s="23">
        <v>0</v>
      </c>
      <c r="M80" s="23">
        <v>0</v>
      </c>
      <c r="N80" s="23">
        <v>0</v>
      </c>
      <c r="O80" s="23">
        <v>0</v>
      </c>
      <c r="P80" s="23">
        <v>0</v>
      </c>
      <c r="Q80" s="23">
        <v>0</v>
      </c>
      <c r="R80" s="23">
        <v>0</v>
      </c>
      <c r="S80" s="23">
        <v>0</v>
      </c>
      <c r="T80" s="23">
        <v>0</v>
      </c>
      <c r="U80" s="23">
        <v>0</v>
      </c>
      <c r="V80" s="23">
        <v>0</v>
      </c>
      <c r="W80" s="23">
        <v>0</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0</v>
      </c>
      <c r="D82" s="23">
        <v>0</v>
      </c>
      <c r="E82" s="23">
        <v>0</v>
      </c>
      <c r="F82" s="23">
        <v>0</v>
      </c>
      <c r="G82" s="23">
        <v>0</v>
      </c>
      <c r="H82" s="23">
        <v>0</v>
      </c>
      <c r="I82" s="23">
        <v>0</v>
      </c>
      <c r="J82" s="23">
        <v>0</v>
      </c>
      <c r="K82" s="23">
        <v>0</v>
      </c>
      <c r="L82" s="23">
        <v>0</v>
      </c>
      <c r="M82" s="23">
        <v>0</v>
      </c>
      <c r="N82" s="23">
        <v>0</v>
      </c>
      <c r="O82" s="23">
        <v>0</v>
      </c>
      <c r="P82" s="23">
        <v>0</v>
      </c>
      <c r="Q82" s="23">
        <v>0</v>
      </c>
      <c r="R82" s="23">
        <v>0</v>
      </c>
      <c r="S82" s="23">
        <v>0</v>
      </c>
      <c r="T82" s="23">
        <v>0</v>
      </c>
      <c r="U82" s="23">
        <v>0</v>
      </c>
      <c r="V82" s="23">
        <v>0</v>
      </c>
      <c r="W82" s="23">
        <v>0</v>
      </c>
    </row>
    <row r="83" spans="1:23">
      <c r="A83" s="27" t="s">
        <v>123</v>
      </c>
      <c r="B83" s="27" t="s">
        <v>64</v>
      </c>
      <c r="C83" s="23">
        <v>0</v>
      </c>
      <c r="D83" s="23">
        <v>0</v>
      </c>
      <c r="E83" s="23">
        <v>0</v>
      </c>
      <c r="F83" s="23">
        <v>0</v>
      </c>
      <c r="G83" s="23">
        <v>0</v>
      </c>
      <c r="H83" s="23">
        <v>0</v>
      </c>
      <c r="I83" s="23">
        <v>0</v>
      </c>
      <c r="J83" s="23">
        <v>0</v>
      </c>
      <c r="K83" s="23">
        <v>0</v>
      </c>
      <c r="L83" s="23">
        <v>0</v>
      </c>
      <c r="M83" s="23">
        <v>0</v>
      </c>
      <c r="N83" s="23">
        <v>0</v>
      </c>
      <c r="O83" s="23">
        <v>0</v>
      </c>
      <c r="P83" s="23">
        <v>0</v>
      </c>
      <c r="Q83" s="23">
        <v>0</v>
      </c>
      <c r="R83" s="23">
        <v>0</v>
      </c>
      <c r="S83" s="23">
        <v>0</v>
      </c>
      <c r="T83" s="23">
        <v>0</v>
      </c>
      <c r="U83" s="23">
        <v>0</v>
      </c>
      <c r="V83" s="23">
        <v>0</v>
      </c>
      <c r="W83" s="23">
        <v>0</v>
      </c>
    </row>
    <row r="84" spans="1:23">
      <c r="A84" s="27" t="s">
        <v>123</v>
      </c>
      <c r="B84" s="27" t="s">
        <v>32</v>
      </c>
      <c r="C84" s="23">
        <v>0</v>
      </c>
      <c r="D84" s="23">
        <v>0</v>
      </c>
      <c r="E84" s="23">
        <v>0</v>
      </c>
      <c r="F84" s="23">
        <v>0</v>
      </c>
      <c r="G84" s="23">
        <v>0</v>
      </c>
      <c r="H84" s="23">
        <v>0</v>
      </c>
      <c r="I84" s="23">
        <v>0</v>
      </c>
      <c r="J84" s="23">
        <v>0</v>
      </c>
      <c r="K84" s="23">
        <v>0</v>
      </c>
      <c r="L84" s="23">
        <v>0</v>
      </c>
      <c r="M84" s="23">
        <v>0</v>
      </c>
      <c r="N84" s="23">
        <v>0</v>
      </c>
      <c r="O84" s="23">
        <v>0</v>
      </c>
      <c r="P84" s="23">
        <v>0</v>
      </c>
      <c r="Q84" s="23">
        <v>0</v>
      </c>
      <c r="R84" s="23">
        <v>0</v>
      </c>
      <c r="S84" s="23">
        <v>0</v>
      </c>
      <c r="T84" s="23">
        <v>0</v>
      </c>
      <c r="U84" s="23">
        <v>0</v>
      </c>
      <c r="V84" s="23">
        <v>0</v>
      </c>
      <c r="W84" s="23">
        <v>0</v>
      </c>
    </row>
    <row r="85" spans="1:23">
      <c r="A85" s="27" t="s">
        <v>123</v>
      </c>
      <c r="B85" s="27" t="s">
        <v>69</v>
      </c>
      <c r="C85" s="23">
        <v>0</v>
      </c>
      <c r="D85" s="23">
        <v>0</v>
      </c>
      <c r="E85" s="23">
        <v>0</v>
      </c>
      <c r="F85" s="23">
        <v>0</v>
      </c>
      <c r="G85" s="23">
        <v>0</v>
      </c>
      <c r="H85" s="23">
        <v>0</v>
      </c>
      <c r="I85" s="23">
        <v>0</v>
      </c>
      <c r="J85" s="23">
        <v>0</v>
      </c>
      <c r="K85" s="23">
        <v>0</v>
      </c>
      <c r="L85" s="23">
        <v>0</v>
      </c>
      <c r="M85" s="23">
        <v>0</v>
      </c>
      <c r="N85" s="23">
        <v>0</v>
      </c>
      <c r="O85" s="23">
        <v>0</v>
      </c>
      <c r="P85" s="23">
        <v>0</v>
      </c>
      <c r="Q85" s="23">
        <v>0</v>
      </c>
      <c r="R85" s="23">
        <v>0</v>
      </c>
      <c r="S85" s="23">
        <v>0</v>
      </c>
      <c r="T85" s="23">
        <v>0</v>
      </c>
      <c r="U85" s="23">
        <v>0</v>
      </c>
      <c r="V85" s="23">
        <v>0</v>
      </c>
      <c r="W85" s="23">
        <v>0</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0</v>
      </c>
      <c r="D87" s="28">
        <v>0</v>
      </c>
      <c r="E87" s="28">
        <v>0</v>
      </c>
      <c r="F87" s="28">
        <v>18451.084883463322</v>
      </c>
      <c r="G87" s="28">
        <v>0</v>
      </c>
      <c r="H87" s="28">
        <v>0</v>
      </c>
      <c r="I87" s="28">
        <v>0</v>
      </c>
      <c r="J87" s="28">
        <v>0</v>
      </c>
      <c r="K87" s="28">
        <v>0</v>
      </c>
      <c r="L87" s="28">
        <v>0</v>
      </c>
      <c r="M87" s="28">
        <v>0</v>
      </c>
      <c r="N87" s="28">
        <v>0</v>
      </c>
      <c r="O87" s="28">
        <v>0</v>
      </c>
      <c r="P87" s="28">
        <v>0</v>
      </c>
      <c r="Q87" s="28">
        <v>0</v>
      </c>
      <c r="R87" s="28">
        <v>0</v>
      </c>
      <c r="S87" s="28">
        <v>0</v>
      </c>
      <c r="T87" s="28">
        <v>0</v>
      </c>
      <c r="U87" s="28">
        <v>0</v>
      </c>
      <c r="V87" s="28">
        <v>0</v>
      </c>
      <c r="W87" s="28">
        <v>0</v>
      </c>
    </row>
    <row r="89" spans="1:23" collapsed="1"/>
    <row r="90" spans="1:23">
      <c r="A90" s="7" t="s">
        <v>93</v>
      </c>
    </row>
  </sheetData>
  <sheetProtection algorithmName="SHA-512" hashValue="jc/v6Zc57x2xJ4hthBBQSyb8j2FS62fyqSAQZVIdFwdnvHMx99hvVlTy/yuTOVKwDML2Q1FjUlubvQAvlD6d2Q==" saltValue="Y8ONSUCbEmd/HdoUi3dPCg=="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B14891"/>
  </sheetPr>
  <dimension ref="A1:W1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152</v>
      </c>
      <c r="B1" s="17"/>
      <c r="C1" s="17"/>
      <c r="D1" s="17"/>
      <c r="E1" s="17"/>
      <c r="F1" s="17"/>
      <c r="G1" s="17"/>
      <c r="H1" s="17"/>
      <c r="I1" s="17"/>
      <c r="J1" s="17"/>
      <c r="K1" s="17"/>
      <c r="L1" s="17"/>
      <c r="M1" s="17"/>
      <c r="N1" s="17"/>
      <c r="O1" s="17"/>
      <c r="P1" s="17"/>
      <c r="Q1" s="17"/>
      <c r="R1" s="17"/>
      <c r="S1" s="17"/>
      <c r="T1" s="17"/>
      <c r="U1" s="17"/>
      <c r="V1" s="17"/>
      <c r="W1" s="17"/>
    </row>
    <row r="2" spans="1:23">
      <c r="A2" s="26" t="s">
        <v>139</v>
      </c>
      <c r="B2" s="16" t="s">
        <v>140</v>
      </c>
    </row>
    <row r="3" spans="1:23">
      <c r="A3" s="17" t="s">
        <v>96</v>
      </c>
      <c r="B3" s="17" t="s">
        <v>141</v>
      </c>
      <c r="C3" s="17" t="s">
        <v>75</v>
      </c>
      <c r="D3" s="17" t="s">
        <v>98</v>
      </c>
      <c r="E3" s="17" t="s">
        <v>99</v>
      </c>
      <c r="F3" s="17" t="s">
        <v>100</v>
      </c>
      <c r="G3" s="17" t="s">
        <v>101</v>
      </c>
      <c r="H3" s="17" t="s">
        <v>102</v>
      </c>
      <c r="I3" s="17" t="s">
        <v>103</v>
      </c>
      <c r="J3" s="17" t="s">
        <v>104</v>
      </c>
      <c r="K3" s="17" t="s">
        <v>105</v>
      </c>
      <c r="L3" s="17" t="s">
        <v>106</v>
      </c>
      <c r="M3" s="17" t="s">
        <v>107</v>
      </c>
      <c r="N3" s="17" t="s">
        <v>108</v>
      </c>
      <c r="O3" s="17" t="s">
        <v>109</v>
      </c>
      <c r="P3" s="17" t="s">
        <v>110</v>
      </c>
      <c r="Q3" s="17" t="s">
        <v>111</v>
      </c>
      <c r="R3" s="17" t="s">
        <v>112</v>
      </c>
      <c r="S3" s="17" t="s">
        <v>113</v>
      </c>
      <c r="T3" s="17" t="s">
        <v>114</v>
      </c>
      <c r="U3" s="17" t="s">
        <v>115</v>
      </c>
      <c r="V3" s="17" t="s">
        <v>116</v>
      </c>
      <c r="W3" s="17" t="s">
        <v>117</v>
      </c>
    </row>
    <row r="4" spans="1:23">
      <c r="A4" s="27" t="s">
        <v>119</v>
      </c>
      <c r="B4" s="27" t="s">
        <v>70</v>
      </c>
      <c r="C4" s="23">
        <v>1.6192665164803499E-4</v>
      </c>
      <c r="D4" s="23">
        <v>1.6678787778208869E-4</v>
      </c>
      <c r="E4" s="23">
        <v>1.6355595197414479E-4</v>
      </c>
      <c r="F4" s="23">
        <v>1.6821747512887E-4</v>
      </c>
      <c r="G4" s="23">
        <v>1.707425932809424E-4</v>
      </c>
      <c r="H4" s="23">
        <v>1.7226251560638171E-4</v>
      </c>
      <c r="I4" s="23">
        <v>1.630981149897743E-4</v>
      </c>
      <c r="J4" s="23">
        <v>1.597945842169576E-4</v>
      </c>
      <c r="K4" s="23">
        <v>1.6509708415164608E-4</v>
      </c>
      <c r="L4" s="23">
        <v>1.9607619196556058E-4</v>
      </c>
      <c r="M4" s="23">
        <v>1.8951955749520262E-4</v>
      </c>
      <c r="N4" s="23">
        <v>2.6026735007234032E-4</v>
      </c>
      <c r="O4" s="23">
        <v>3.3571010938061619E-4</v>
      </c>
      <c r="P4" s="23">
        <v>3.1700671318908943E-4</v>
      </c>
      <c r="Q4" s="23">
        <v>15902.092111796712</v>
      </c>
      <c r="R4" s="23">
        <v>15647.771307646603</v>
      </c>
      <c r="S4" s="23">
        <v>15481.76932684139</v>
      </c>
      <c r="T4" s="23">
        <v>14619.23448688684</v>
      </c>
      <c r="U4" s="23">
        <v>13841.488415956152</v>
      </c>
      <c r="V4" s="23">
        <v>13033.603747840509</v>
      </c>
      <c r="W4" s="23">
        <v>20607.718688765999</v>
      </c>
    </row>
    <row r="5" spans="1:23">
      <c r="A5" s="27" t="s">
        <v>120</v>
      </c>
      <c r="B5" s="27" t="s">
        <v>70</v>
      </c>
      <c r="C5" s="23">
        <v>1.4195486617476E-4</v>
      </c>
      <c r="D5" s="23">
        <v>1.5541981387858338E-4</v>
      </c>
      <c r="E5" s="23">
        <v>1.5617935740795043E-4</v>
      </c>
      <c r="F5" s="23">
        <v>1.5979717521650809E-4</v>
      </c>
      <c r="G5" s="23">
        <v>2.4645860588597504E-4</v>
      </c>
      <c r="H5" s="23">
        <v>2.6348018773243297E-4</v>
      </c>
      <c r="I5" s="23">
        <v>4.32553705135837E-4</v>
      </c>
      <c r="J5" s="23">
        <v>4.6084416797930301E-4</v>
      </c>
      <c r="K5" s="23">
        <v>8696.480442395241</v>
      </c>
      <c r="L5" s="23">
        <v>8211.9739749371129</v>
      </c>
      <c r="M5" s="23">
        <v>7775.0953011608617</v>
      </c>
      <c r="N5" s="23">
        <v>7321.2871238062435</v>
      </c>
      <c r="O5" s="23">
        <v>6913.3967197448055</v>
      </c>
      <c r="P5" s="23">
        <v>6528.2311051554425</v>
      </c>
      <c r="Q5" s="23">
        <v>27055.925417081977</v>
      </c>
      <c r="R5" s="23">
        <v>25476.75483582784</v>
      </c>
      <c r="S5" s="23">
        <v>53159.876289933163</v>
      </c>
      <c r="T5" s="23">
        <v>50198.183450778961</v>
      </c>
      <c r="U5" s="23">
        <v>47527.629954276767</v>
      </c>
      <c r="V5" s="23">
        <v>48497.782735754859</v>
      </c>
      <c r="W5" s="23">
        <v>55752.301555608166</v>
      </c>
    </row>
    <row r="6" spans="1:23">
      <c r="A6" s="27" t="s">
        <v>121</v>
      </c>
      <c r="B6" s="27" t="s">
        <v>70</v>
      </c>
      <c r="C6" s="23">
        <v>3.5659915874327095E-5</v>
      </c>
      <c r="D6" s="23">
        <v>3.3673197225953357E-5</v>
      </c>
      <c r="E6" s="23">
        <v>3.1881776333634499E-5</v>
      </c>
      <c r="F6" s="23">
        <v>3.0020935776210068E-5</v>
      </c>
      <c r="G6" s="23">
        <v>2.8348381271078189E-5</v>
      </c>
      <c r="H6" s="23">
        <v>2.6769009689806297E-5</v>
      </c>
      <c r="I6" s="23">
        <v>2.5344892968628342E-5</v>
      </c>
      <c r="J6" s="23">
        <v>2.3865590050683622E-5</v>
      </c>
      <c r="K6" s="23">
        <v>2.2535967934489247E-5</v>
      </c>
      <c r="L6" s="23">
        <v>2.1280422971556861E-5</v>
      </c>
      <c r="M6" s="23">
        <v>2.0148300172144059E-5</v>
      </c>
      <c r="N6" s="23">
        <v>1.8972306283624921E-5</v>
      </c>
      <c r="O6" s="23">
        <v>1.7915303377920523E-5</v>
      </c>
      <c r="P6" s="23">
        <v>1.6917189208565178E-5</v>
      </c>
      <c r="Q6" s="23">
        <v>1.6017191326446147E-5</v>
      </c>
      <c r="R6" s="23">
        <v>1.508231746859164E-5</v>
      </c>
      <c r="S6" s="23">
        <v>1.424203726487085E-5</v>
      </c>
      <c r="T6" s="23">
        <v>1.3448571539245839E-5</v>
      </c>
      <c r="U6" s="23">
        <v>1.2733104817580312E-5</v>
      </c>
      <c r="V6" s="23">
        <v>1.1989912919533719E-5</v>
      </c>
      <c r="W6" s="23">
        <v>1.1321919655792909E-5</v>
      </c>
    </row>
    <row r="7" spans="1:23">
      <c r="A7" s="27" t="s">
        <v>122</v>
      </c>
      <c r="B7" s="27" t="s">
        <v>70</v>
      </c>
      <c r="C7" s="23">
        <v>1.3835614635544126E-4</v>
      </c>
      <c r="D7" s="23">
        <v>1.469990679245768E-4</v>
      </c>
      <c r="E7" s="23">
        <v>1.5752006620375002E-4</v>
      </c>
      <c r="F7" s="23">
        <v>1.5173623383458253E-4</v>
      </c>
      <c r="G7" s="23">
        <v>1.6027219441784718E-4</v>
      </c>
      <c r="H7" s="23">
        <v>1.7916343195743375E-4</v>
      </c>
      <c r="I7" s="23">
        <v>1.7503373457025223E-4</v>
      </c>
      <c r="J7" s="23">
        <v>2.1578789820576893E-4</v>
      </c>
      <c r="K7" s="23">
        <v>2.5493293783317188E-4</v>
      </c>
      <c r="L7" s="23">
        <v>3.9458829656408413E-4</v>
      </c>
      <c r="M7" s="23">
        <v>3.9323968236781723E-4</v>
      </c>
      <c r="N7" s="23">
        <v>1754.6778042639778</v>
      </c>
      <c r="O7" s="23">
        <v>1656.9195502110322</v>
      </c>
      <c r="P7" s="23">
        <v>1564.607695612553</v>
      </c>
      <c r="Q7" s="23">
        <v>1615.1329928157049</v>
      </c>
      <c r="R7" s="23">
        <v>3566.9199166825397</v>
      </c>
      <c r="S7" s="23">
        <v>8651.3973448320212</v>
      </c>
      <c r="T7" s="23">
        <v>8894.313694362545</v>
      </c>
      <c r="U7" s="23">
        <v>13431.920384390321</v>
      </c>
      <c r="V7" s="23">
        <v>12647.94078571241</v>
      </c>
      <c r="W7" s="23">
        <v>11943.286886321708</v>
      </c>
    </row>
    <row r="8" spans="1:23">
      <c r="A8" s="27" t="s">
        <v>123</v>
      </c>
      <c r="B8" s="27" t="s">
        <v>70</v>
      </c>
      <c r="C8" s="23">
        <v>0</v>
      </c>
      <c r="D8" s="23">
        <v>0</v>
      </c>
      <c r="E8" s="23">
        <v>0</v>
      </c>
      <c r="F8" s="23">
        <v>0</v>
      </c>
      <c r="G8" s="23">
        <v>0</v>
      </c>
      <c r="H8" s="23">
        <v>0</v>
      </c>
      <c r="I8" s="23">
        <v>0</v>
      </c>
      <c r="J8" s="23">
        <v>0</v>
      </c>
      <c r="K8" s="23">
        <v>0</v>
      </c>
      <c r="L8" s="23">
        <v>602.39900962980903</v>
      </c>
      <c r="M8" s="23">
        <v>1136.897517417282</v>
      </c>
      <c r="N8" s="23">
        <v>1866.088838654282</v>
      </c>
      <c r="O8" s="23">
        <v>2513.3511334392838</v>
      </c>
      <c r="P8" s="23">
        <v>2373.3249599532792</v>
      </c>
      <c r="Q8" s="23">
        <v>2247.0635928192592</v>
      </c>
      <c r="R8" s="23">
        <v>2115.909449308801</v>
      </c>
      <c r="S8" s="23">
        <v>1998.025919352448</v>
      </c>
      <c r="T8" s="23">
        <v>1886.7100270799931</v>
      </c>
      <c r="U8" s="23">
        <v>1786.3366726408847</v>
      </c>
      <c r="V8" s="23">
        <v>1682.0737327444631</v>
      </c>
      <c r="W8" s="23">
        <v>1588.360464755832</v>
      </c>
    </row>
    <row r="9" spans="1:23">
      <c r="A9" s="21" t="s">
        <v>36</v>
      </c>
      <c r="B9" s="21" t="s">
        <v>142</v>
      </c>
      <c r="C9" s="28">
        <v>4.778975800525634E-4</v>
      </c>
      <c r="D9" s="28">
        <v>5.0287995681120223E-4</v>
      </c>
      <c r="E9" s="28">
        <v>5.0913715191947982E-4</v>
      </c>
      <c r="F9" s="28">
        <v>5.0977181995617068E-4</v>
      </c>
      <c r="G9" s="28">
        <v>6.0582177485584278E-4</v>
      </c>
      <c r="H9" s="28">
        <v>6.4167514498605471E-4</v>
      </c>
      <c r="I9" s="28">
        <v>7.9603044766449194E-4</v>
      </c>
      <c r="J9" s="28">
        <v>8.6029224045271321E-4</v>
      </c>
      <c r="K9" s="28">
        <v>8696.4808849612309</v>
      </c>
      <c r="L9" s="28">
        <v>8814.3735965118321</v>
      </c>
      <c r="M9" s="28">
        <v>8911.9934214856839</v>
      </c>
      <c r="N9" s="28">
        <v>10942.05404596416</v>
      </c>
      <c r="O9" s="28">
        <v>11083.667757020534</v>
      </c>
      <c r="P9" s="28">
        <v>10466.164094645177</v>
      </c>
      <c r="Q9" s="28">
        <v>46820.21413053084</v>
      </c>
      <c r="R9" s="28">
        <v>46807.355524548104</v>
      </c>
      <c r="S9" s="28">
        <v>79291.068895201053</v>
      </c>
      <c r="T9" s="28">
        <v>75598.441672556917</v>
      </c>
      <c r="U9" s="28">
        <v>76587.375439997224</v>
      </c>
      <c r="V9" s="28">
        <v>75861.40101404216</v>
      </c>
      <c r="W9" s="28">
        <v>89891.667606773626</v>
      </c>
    </row>
    <row r="12" spans="1:23">
      <c r="A12" s="7" t="s">
        <v>93</v>
      </c>
    </row>
  </sheetData>
  <sheetProtection algorithmName="SHA-512" hashValue="phlA2OuHvWMyXoT4JP4lwOBgzdl+1M2khyd5/86ZxXSSufJODPMOxpgZdG4n0nCfUvT/HtV3IiQmwTRos1BiMw==" saltValue="OwL6M7SVGw7ruweKXbYa2w==" spinCount="100000" sheet="1" objects="1" scenarios="1"/>
  <pageMargins left="0.7" right="0.7" top="0.75" bottom="0.75" header="0.3" footer="0.3"/>
  <pageSetup paperSize="9" orientation="portrait" horizontalDpi="300"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B14891"/>
  </sheetPr>
  <dimension ref="A1:W1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153</v>
      </c>
      <c r="B1" s="17"/>
      <c r="C1" s="17"/>
      <c r="D1" s="17"/>
      <c r="E1" s="17"/>
      <c r="F1" s="17"/>
      <c r="G1" s="17"/>
      <c r="H1" s="17"/>
      <c r="I1" s="17"/>
      <c r="J1" s="17"/>
      <c r="K1" s="17"/>
      <c r="L1" s="17"/>
      <c r="M1" s="17"/>
      <c r="N1" s="17"/>
      <c r="O1" s="17"/>
      <c r="P1" s="17"/>
      <c r="Q1" s="17"/>
      <c r="R1" s="17"/>
      <c r="S1" s="17"/>
      <c r="T1" s="17"/>
      <c r="U1" s="17"/>
      <c r="V1" s="17"/>
      <c r="W1" s="17"/>
    </row>
    <row r="2" spans="1:23">
      <c r="A2" s="26" t="s">
        <v>63</v>
      </c>
      <c r="B2" s="16" t="s">
        <v>130</v>
      </c>
    </row>
    <row r="3" spans="1:23">
      <c r="A3" s="17" t="s">
        <v>96</v>
      </c>
      <c r="B3" s="17" t="s">
        <v>141</v>
      </c>
      <c r="C3" s="17" t="s">
        <v>75</v>
      </c>
      <c r="D3" s="17" t="s">
        <v>98</v>
      </c>
      <c r="E3" s="17" t="s">
        <v>99</v>
      </c>
      <c r="F3" s="17" t="s">
        <v>100</v>
      </c>
      <c r="G3" s="17" t="s">
        <v>101</v>
      </c>
      <c r="H3" s="17" t="s">
        <v>102</v>
      </c>
      <c r="I3" s="17" t="s">
        <v>103</v>
      </c>
      <c r="J3" s="17" t="s">
        <v>104</v>
      </c>
      <c r="K3" s="17" t="s">
        <v>105</v>
      </c>
      <c r="L3" s="17" t="s">
        <v>106</v>
      </c>
      <c r="M3" s="17" t="s">
        <v>107</v>
      </c>
      <c r="N3" s="17" t="s">
        <v>108</v>
      </c>
      <c r="O3" s="17" t="s">
        <v>109</v>
      </c>
      <c r="P3" s="17" t="s">
        <v>110</v>
      </c>
      <c r="Q3" s="17" t="s">
        <v>111</v>
      </c>
      <c r="R3" s="17" t="s">
        <v>112</v>
      </c>
      <c r="S3" s="17" t="s">
        <v>113</v>
      </c>
      <c r="T3" s="17" t="s">
        <v>114</v>
      </c>
      <c r="U3" s="17" t="s">
        <v>115</v>
      </c>
      <c r="V3" s="17" t="s">
        <v>116</v>
      </c>
      <c r="W3" s="17" t="s">
        <v>117</v>
      </c>
    </row>
    <row r="4" spans="1:23">
      <c r="A4" s="27" t="s">
        <v>119</v>
      </c>
      <c r="B4" s="27" t="s">
        <v>63</v>
      </c>
      <c r="C4" s="23">
        <v>3.9799573499999999E-4</v>
      </c>
      <c r="D4" s="23">
        <v>3.9777210399999998E-4</v>
      </c>
      <c r="E4" s="23">
        <v>4.0057456999999995E-4</v>
      </c>
      <c r="F4" s="23">
        <v>1353.7424125999999</v>
      </c>
      <c r="G4" s="23">
        <v>4.0536139399999986E-4</v>
      </c>
      <c r="H4" s="23">
        <v>4.0590940099999995E-4</v>
      </c>
      <c r="I4" s="23">
        <v>4.0286170500000007E-4</v>
      </c>
      <c r="J4" s="23">
        <v>179.59017361506002</v>
      </c>
      <c r="K4" s="23">
        <v>4.0777839599999985E-4</v>
      </c>
      <c r="L4" s="23">
        <v>4.17716935E-4</v>
      </c>
      <c r="M4" s="23">
        <v>94.20872301675</v>
      </c>
      <c r="N4" s="23">
        <v>687.17024967563987</v>
      </c>
      <c r="O4" s="23">
        <v>29248.028846999998</v>
      </c>
      <c r="P4" s="23">
        <v>96.195507117325008</v>
      </c>
      <c r="Q4" s="23">
        <v>1694.9303308878</v>
      </c>
      <c r="R4" s="23">
        <v>787.51631173980002</v>
      </c>
      <c r="S4" s="23">
        <v>2706.6262817884599</v>
      </c>
      <c r="T4" s="23">
        <v>4.28362286E-4</v>
      </c>
      <c r="U4" s="23">
        <v>958.4862411533901</v>
      </c>
      <c r="V4" s="23">
        <v>4.3162089000000004E-4</v>
      </c>
      <c r="W4" s="23">
        <v>941.79218169143405</v>
      </c>
    </row>
    <row r="5" spans="1:23">
      <c r="A5" s="27" t="s">
        <v>120</v>
      </c>
      <c r="B5" s="27" t="s">
        <v>63</v>
      </c>
      <c r="C5" s="23">
        <v>4.7358356399999999E-4</v>
      </c>
      <c r="D5" s="23">
        <v>4.7272304500000002E-4</v>
      </c>
      <c r="E5" s="23">
        <v>4.7451186999999999E-4</v>
      </c>
      <c r="F5" s="23">
        <v>4.7691917500000002E-4</v>
      </c>
      <c r="G5" s="23">
        <v>4.7835885900000005E-4</v>
      </c>
      <c r="H5" s="23">
        <v>4.7816886399999992E-4</v>
      </c>
      <c r="I5" s="23">
        <v>4.7672911499999993E-4</v>
      </c>
      <c r="J5" s="23">
        <v>4.7684615800000003E-4</v>
      </c>
      <c r="K5" s="23">
        <v>4.7713217499999996E-4</v>
      </c>
      <c r="L5" s="23">
        <v>4.8250826400000001E-4</v>
      </c>
      <c r="M5" s="23">
        <v>4.8485606000000001E-4</v>
      </c>
      <c r="N5" s="23">
        <v>1028.89971724518</v>
      </c>
      <c r="O5" s="23">
        <v>6146.475514036295</v>
      </c>
      <c r="P5" s="23">
        <v>4.8776807000000001E-4</v>
      </c>
      <c r="Q5" s="23">
        <v>750.90655312227989</v>
      </c>
      <c r="R5" s="23">
        <v>6533.2979368074457</v>
      </c>
      <c r="S5" s="23">
        <v>12478.624707753064</v>
      </c>
      <c r="T5" s="23">
        <v>4.9873927399999999E-4</v>
      </c>
      <c r="U5" s="23">
        <v>5936.2277156137397</v>
      </c>
      <c r="V5" s="23">
        <v>5.0219801399999998E-4</v>
      </c>
      <c r="W5" s="23">
        <v>941.06903637521384</v>
      </c>
    </row>
    <row r="6" spans="1:23">
      <c r="A6" s="27" t="s">
        <v>121</v>
      </c>
      <c r="B6" s="27" t="s">
        <v>63</v>
      </c>
      <c r="C6" s="23">
        <v>8.2910010766990041</v>
      </c>
      <c r="D6" s="23">
        <v>4.1801981300000006E-4</v>
      </c>
      <c r="E6" s="23">
        <v>11.873819188900002</v>
      </c>
      <c r="F6" s="23">
        <v>4.2303905399999989E-4</v>
      </c>
      <c r="G6" s="23">
        <v>4.2382463500000001E-4</v>
      </c>
      <c r="H6" s="23">
        <v>572.64818559409002</v>
      </c>
      <c r="I6" s="23">
        <v>4.2597049699999993E-4</v>
      </c>
      <c r="J6" s="23">
        <v>105.73420054027899</v>
      </c>
      <c r="K6" s="23">
        <v>4.2917796999999996E-4</v>
      </c>
      <c r="L6" s="23">
        <v>4.3963304299999992E-4</v>
      </c>
      <c r="M6" s="23">
        <v>95.613988911583988</v>
      </c>
      <c r="N6" s="23">
        <v>567.07375048186702</v>
      </c>
      <c r="O6" s="23">
        <v>4.4726854100000002E-4</v>
      </c>
      <c r="P6" s="23">
        <v>4.4026450899999992E-4</v>
      </c>
      <c r="Q6" s="23">
        <v>743.448509674923</v>
      </c>
      <c r="R6" s="23">
        <v>4.4036479199999987E-4</v>
      </c>
      <c r="S6" s="23">
        <v>760.27646465299608</v>
      </c>
      <c r="T6" s="23">
        <v>4.4447315799999999E-4</v>
      </c>
      <c r="U6" s="23">
        <v>582.90820256818995</v>
      </c>
      <c r="V6" s="23">
        <v>4.4644822399999998E-4</v>
      </c>
      <c r="W6" s="23">
        <v>869.82345344027601</v>
      </c>
    </row>
    <row r="7" spans="1:23">
      <c r="A7" s="27" t="s">
        <v>122</v>
      </c>
      <c r="B7" s="27" t="s">
        <v>63</v>
      </c>
      <c r="C7" s="23">
        <v>3.9695927999999992E-4</v>
      </c>
      <c r="D7" s="23">
        <v>3.9544689900000002E-4</v>
      </c>
      <c r="E7" s="23">
        <v>3.7897576159650002</v>
      </c>
      <c r="F7" s="23">
        <v>4.0110061399999998E-4</v>
      </c>
      <c r="G7" s="23">
        <v>4.0295301699999999E-4</v>
      </c>
      <c r="H7" s="23">
        <v>734.36330390000001</v>
      </c>
      <c r="I7" s="23">
        <v>19.866158587164001</v>
      </c>
      <c r="J7" s="23">
        <v>218.72788365873998</v>
      </c>
      <c r="K7" s="23">
        <v>3.9996261799999999E-4</v>
      </c>
      <c r="L7" s="23">
        <v>4.0981171600000001E-4</v>
      </c>
      <c r="M7" s="23">
        <v>62.960538174675001</v>
      </c>
      <c r="N7" s="23">
        <v>2266.5494970044301</v>
      </c>
      <c r="O7" s="23">
        <v>4.1525905599999985E-4</v>
      </c>
      <c r="P7" s="23">
        <v>4.0748449200000004E-4</v>
      </c>
      <c r="Q7" s="23">
        <v>631.44606918911984</v>
      </c>
      <c r="R7" s="23">
        <v>741.83631362360984</v>
      </c>
      <c r="S7" s="23">
        <v>843.00096317650991</v>
      </c>
      <c r="T7" s="23">
        <v>5.3875917307350001</v>
      </c>
      <c r="U7" s="23">
        <v>556.26314768447003</v>
      </c>
      <c r="V7" s="23">
        <v>4.1003520699999993E-4</v>
      </c>
      <c r="W7" s="23">
        <v>706.69266993003703</v>
      </c>
    </row>
    <row r="8" spans="1:23">
      <c r="A8" s="27" t="s">
        <v>123</v>
      </c>
      <c r="B8" s="27" t="s">
        <v>63</v>
      </c>
      <c r="C8" s="23">
        <v>2.3614900599999998E-4</v>
      </c>
      <c r="D8" s="23">
        <v>2.3468202999999999E-4</v>
      </c>
      <c r="E8" s="23">
        <v>2.3629871000000003E-4</v>
      </c>
      <c r="F8" s="23">
        <v>2.3547956000000001E-4</v>
      </c>
      <c r="G8" s="23">
        <v>2.3432456999999997E-4</v>
      </c>
      <c r="H8" s="23">
        <v>2.34682094E-4</v>
      </c>
      <c r="I8" s="23">
        <v>2.3612990400000001E-4</v>
      </c>
      <c r="J8" s="23">
        <v>2.3553712E-4</v>
      </c>
      <c r="K8" s="23">
        <v>2.3621969500000001E-4</v>
      </c>
      <c r="L8" s="23">
        <v>2.3623728000000003E-4</v>
      </c>
      <c r="M8" s="23">
        <v>2.3900879399999997E-4</v>
      </c>
      <c r="N8" s="23">
        <v>61.086901030370001</v>
      </c>
      <c r="O8" s="23">
        <v>2.417493E-4</v>
      </c>
      <c r="P8" s="23">
        <v>2.4082167500000002E-4</v>
      </c>
      <c r="Q8" s="23">
        <v>53.8370584389599</v>
      </c>
      <c r="R8" s="23">
        <v>2.4111456900000001E-4</v>
      </c>
      <c r="S8" s="23">
        <v>64.581095238564004</v>
      </c>
      <c r="T8" s="23">
        <v>2.4261658100000001E-4</v>
      </c>
      <c r="U8" s="23">
        <v>44.753188422599997</v>
      </c>
      <c r="V8" s="23">
        <v>2.4200736E-4</v>
      </c>
      <c r="W8" s="23">
        <v>103.1913729403</v>
      </c>
    </row>
    <row r="9" spans="1:23">
      <c r="A9" s="21" t="s">
        <v>36</v>
      </c>
      <c r="B9" s="21" t="s">
        <v>142</v>
      </c>
      <c r="C9" s="28">
        <v>8.2925057642840034</v>
      </c>
      <c r="D9" s="28">
        <v>1.9186438910000004E-3</v>
      </c>
      <c r="E9" s="28">
        <v>15.664688190015003</v>
      </c>
      <c r="F9" s="28">
        <v>1353.743949138403</v>
      </c>
      <c r="G9" s="28">
        <v>1.944822475E-3</v>
      </c>
      <c r="H9" s="28">
        <v>1307.0126082544491</v>
      </c>
      <c r="I9" s="28">
        <v>19.867700278385001</v>
      </c>
      <c r="J9" s="28">
        <v>504.05297019735696</v>
      </c>
      <c r="K9" s="28">
        <v>1.9502708539999997E-3</v>
      </c>
      <c r="L9" s="28">
        <v>1.9859072379999998E-3</v>
      </c>
      <c r="M9" s="28">
        <v>252.78397396786301</v>
      </c>
      <c r="N9" s="28">
        <v>4610.7801154374874</v>
      </c>
      <c r="O9" s="28">
        <v>35394.505465313188</v>
      </c>
      <c r="P9" s="28">
        <v>96.197083456071013</v>
      </c>
      <c r="Q9" s="28">
        <v>3874.5685213130828</v>
      </c>
      <c r="R9" s="28">
        <v>8062.6512436502162</v>
      </c>
      <c r="S9" s="28">
        <v>16853.109512609597</v>
      </c>
      <c r="T9" s="28">
        <v>5.3892059220339998</v>
      </c>
      <c r="U9" s="28">
        <v>8078.6384954423902</v>
      </c>
      <c r="V9" s="28">
        <v>2.0323096950000002E-3</v>
      </c>
      <c r="W9" s="28">
        <v>3562.5687143772607</v>
      </c>
    </row>
    <row r="12" spans="1:23">
      <c r="A12" s="7" t="s">
        <v>93</v>
      </c>
    </row>
  </sheetData>
  <sheetProtection algorithmName="SHA-512" hashValue="hUIPFhRg1dEP5sdg5k5gYhFDSdMERd3JLl5+jN7I7WVdkffZoYKzDp/Nasbq8Xb0Komp6t6Zy5n70Y+JgQXYkQ==" saltValue="x2/dQcLrFHAXIji6PpekTQ==" spinCount="100000" sheet="1" objects="1" scenarios="1"/>
  <pageMargins left="0.7" right="0.7" top="0.75" bottom="0.75" header="0.3" footer="0.3"/>
  <pageSetup paperSize="9" orientation="portrait" horizontalDpi="300"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B14891"/>
  </sheetPr>
  <dimension ref="A1:W8"/>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154</v>
      </c>
      <c r="B1" s="17"/>
      <c r="C1" s="17"/>
      <c r="D1" s="17"/>
      <c r="E1" s="17"/>
      <c r="F1" s="17"/>
      <c r="G1" s="17"/>
      <c r="H1" s="17"/>
      <c r="I1" s="17"/>
      <c r="J1" s="17"/>
      <c r="K1" s="17"/>
      <c r="L1" s="17"/>
      <c r="M1" s="17"/>
      <c r="N1" s="17"/>
      <c r="O1" s="17"/>
      <c r="P1" s="17"/>
      <c r="Q1" s="17"/>
      <c r="R1" s="17"/>
      <c r="S1" s="17"/>
      <c r="T1" s="17"/>
      <c r="U1" s="17"/>
      <c r="V1" s="17"/>
      <c r="W1" s="17"/>
    </row>
    <row r="2" spans="1:23">
      <c r="A2" s="26" t="s">
        <v>71</v>
      </c>
      <c r="B2" s="16" t="s">
        <v>130</v>
      </c>
    </row>
    <row r="3" spans="1:23">
      <c r="A3" s="17" t="s">
        <v>96</v>
      </c>
      <c r="B3" s="17" t="s">
        <v>141</v>
      </c>
      <c r="C3" s="17" t="s">
        <v>75</v>
      </c>
      <c r="D3" s="17" t="s">
        <v>98</v>
      </c>
      <c r="E3" s="17" t="s">
        <v>99</v>
      </c>
      <c r="F3" s="17" t="s">
        <v>100</v>
      </c>
      <c r="G3" s="17" t="s">
        <v>101</v>
      </c>
      <c r="H3" s="17" t="s">
        <v>102</v>
      </c>
      <c r="I3" s="17" t="s">
        <v>103</v>
      </c>
      <c r="J3" s="17" t="s">
        <v>104</v>
      </c>
      <c r="K3" s="17" t="s">
        <v>105</v>
      </c>
      <c r="L3" s="17" t="s">
        <v>106</v>
      </c>
      <c r="M3" s="17" t="s">
        <v>107</v>
      </c>
      <c r="N3" s="17" t="s">
        <v>108</v>
      </c>
      <c r="O3" s="17" t="s">
        <v>109</v>
      </c>
      <c r="P3" s="17" t="s">
        <v>110</v>
      </c>
      <c r="Q3" s="17" t="s">
        <v>111</v>
      </c>
      <c r="R3" s="17" t="s">
        <v>112</v>
      </c>
      <c r="S3" s="17" t="s">
        <v>113</v>
      </c>
      <c r="T3" s="17" t="s">
        <v>114</v>
      </c>
      <c r="U3" s="17" t="s">
        <v>115</v>
      </c>
      <c r="V3" s="17" t="s">
        <v>116</v>
      </c>
      <c r="W3" s="17" t="s">
        <v>117</v>
      </c>
    </row>
    <row r="4" spans="1:23">
      <c r="A4" s="27" t="s">
        <v>123</v>
      </c>
      <c r="B4" s="27" t="s">
        <v>71</v>
      </c>
      <c r="C4" s="23">
        <v>1491.5512465410441</v>
      </c>
      <c r="D4" s="23">
        <v>1430.5048365417399</v>
      </c>
      <c r="E4" s="23">
        <v>1582.1919967499898</v>
      </c>
      <c r="F4" s="23">
        <v>1172.2402582</v>
      </c>
      <c r="G4" s="23">
        <v>1060.892922</v>
      </c>
      <c r="H4" s="23">
        <v>1380.3922719999998</v>
      </c>
      <c r="I4" s="23">
        <v>1052.3081199999999</v>
      </c>
      <c r="J4" s="23">
        <v>1093.4113900000002</v>
      </c>
      <c r="K4" s="23">
        <v>1214.64338</v>
      </c>
      <c r="L4" s="23">
        <v>1092.7027399999999</v>
      </c>
      <c r="M4" s="23">
        <v>1626.2361500000002</v>
      </c>
      <c r="N4" s="23">
        <v>1617.2182599999999</v>
      </c>
      <c r="O4" s="23">
        <v>1545.0575800000001</v>
      </c>
      <c r="P4" s="23">
        <v>1854.133</v>
      </c>
      <c r="Q4" s="23">
        <v>1578.37653</v>
      </c>
      <c r="R4" s="23">
        <v>1716.41956</v>
      </c>
      <c r="S4" s="23">
        <v>1392.9062099999999</v>
      </c>
      <c r="T4" s="23">
        <v>1438.2203200000001</v>
      </c>
      <c r="U4" s="23">
        <v>1317.8723900000002</v>
      </c>
      <c r="V4" s="23">
        <v>1244.2555699999998</v>
      </c>
      <c r="W4" s="23">
        <v>1215.8923300000001</v>
      </c>
    </row>
    <row r="5" spans="1:23">
      <c r="A5" s="21" t="s">
        <v>36</v>
      </c>
      <c r="B5" s="21" t="s">
        <v>142</v>
      </c>
      <c r="C5" s="28">
        <v>1491.5512465410441</v>
      </c>
      <c r="D5" s="28">
        <v>1430.5048365417399</v>
      </c>
      <c r="E5" s="28">
        <v>1582.1919967499898</v>
      </c>
      <c r="F5" s="28">
        <v>1172.2402582</v>
      </c>
      <c r="G5" s="28">
        <v>1060.892922</v>
      </c>
      <c r="H5" s="28">
        <v>1380.3922719999998</v>
      </c>
      <c r="I5" s="28">
        <v>1052.3081199999999</v>
      </c>
      <c r="J5" s="28">
        <v>1093.4113900000002</v>
      </c>
      <c r="K5" s="28">
        <v>1214.64338</v>
      </c>
      <c r="L5" s="28">
        <v>1092.7027399999999</v>
      </c>
      <c r="M5" s="28">
        <v>1626.2361500000002</v>
      </c>
      <c r="N5" s="28">
        <v>1617.2182599999999</v>
      </c>
      <c r="O5" s="28">
        <v>1545.0575800000001</v>
      </c>
      <c r="P5" s="28">
        <v>1854.133</v>
      </c>
      <c r="Q5" s="28">
        <v>1578.37653</v>
      </c>
      <c r="R5" s="28">
        <v>1716.41956</v>
      </c>
      <c r="S5" s="28">
        <v>1392.9062099999999</v>
      </c>
      <c r="T5" s="28">
        <v>1438.2203200000001</v>
      </c>
      <c r="U5" s="28">
        <v>1317.8723900000002</v>
      </c>
      <c r="V5" s="28">
        <v>1244.2555699999998</v>
      </c>
      <c r="W5" s="28">
        <v>1215.8923300000001</v>
      </c>
    </row>
    <row r="8" spans="1:23">
      <c r="A8" s="7" t="s">
        <v>93</v>
      </c>
    </row>
  </sheetData>
  <sheetProtection algorithmName="SHA-512" hashValue="xtA+fTVgFwoRqUonNQszppLco9tZVN9v9ki9564F5OFxsa0kd/XOrWw0wk/1c25PJRJ55+FYJ/1HKLCRPrZlcQ==" saltValue="bw89i1wJYUGiN5pe1P9aaw==" spinCount="100000" sheet="1" objects="1" scenarios="1"/>
  <pageMargins left="0.7" right="0.7" top="0.75" bottom="0.75" header="0.3" footer="0.3"/>
  <pageSetup paperSize="9"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E600"/>
  </sheetPr>
  <dimension ref="A1:C33"/>
  <sheetViews>
    <sheetView showGridLines="0" zoomScale="85" zoomScaleNormal="85" workbookViewId="0"/>
  </sheetViews>
  <sheetFormatPr defaultRowHeight="15"/>
  <cols>
    <col min="1" max="1" width="11.85546875" bestFit="1" customWidth="1"/>
    <col min="2" max="2" width="4.5703125" bestFit="1" customWidth="1"/>
    <col min="3" max="3" width="42.85546875" bestFit="1" customWidth="1"/>
  </cols>
  <sheetData>
    <row r="1" spans="1:3">
      <c r="A1" s="2" t="s">
        <v>15</v>
      </c>
    </row>
    <row r="3" spans="1:3">
      <c r="A3" s="3">
        <v>44144</v>
      </c>
      <c r="B3" s="5">
        <v>1</v>
      </c>
      <c r="C3" t="s">
        <v>16</v>
      </c>
    </row>
    <row r="4" spans="1:3">
      <c r="A4" s="3"/>
      <c r="B4" s="5"/>
    </row>
    <row r="5" spans="1:3">
      <c r="A5" s="3"/>
      <c r="B5" s="5"/>
    </row>
    <row r="6" spans="1:3">
      <c r="A6" s="3"/>
      <c r="B6" s="5"/>
    </row>
    <row r="7" spans="1:3">
      <c r="A7" s="3"/>
      <c r="B7" s="5"/>
    </row>
    <row r="8" spans="1:3">
      <c r="A8" s="3"/>
      <c r="B8" s="5"/>
    </row>
    <row r="9" spans="1:3">
      <c r="A9" s="3"/>
      <c r="B9" s="5"/>
    </row>
    <row r="10" spans="1:3">
      <c r="A10" s="3"/>
      <c r="B10" s="5"/>
    </row>
    <row r="11" spans="1:3">
      <c r="A11" s="3"/>
      <c r="B11" s="5"/>
    </row>
    <row r="12" spans="1:3">
      <c r="A12" s="3"/>
      <c r="B12" s="5"/>
    </row>
    <row r="13" spans="1:3">
      <c r="A13" s="3"/>
      <c r="B13" s="3"/>
      <c r="C13" s="3"/>
    </row>
    <row r="14" spans="1:3">
      <c r="A14" s="3"/>
      <c r="B14" s="3"/>
      <c r="C14" s="3"/>
    </row>
    <row r="15" spans="1:3">
      <c r="A15" s="3"/>
      <c r="B15" s="3"/>
      <c r="C15" s="3"/>
    </row>
    <row r="16" spans="1:3">
      <c r="A16" s="3"/>
      <c r="B16" s="3"/>
      <c r="C16" s="3"/>
    </row>
    <row r="17" spans="1:3">
      <c r="A17" s="3"/>
      <c r="B17" s="3"/>
      <c r="C17" s="3"/>
    </row>
    <row r="18" spans="1:3">
      <c r="A18" s="3"/>
      <c r="B18" s="3"/>
      <c r="C18" s="3"/>
    </row>
    <row r="19" spans="1:3">
      <c r="A19" s="3"/>
      <c r="B19" s="3"/>
      <c r="C19" s="3"/>
    </row>
    <row r="20" spans="1:3">
      <c r="A20" s="3"/>
      <c r="B20" s="3"/>
      <c r="C20" s="3"/>
    </row>
    <row r="21" spans="1:3">
      <c r="A21" s="3"/>
      <c r="B21" s="3"/>
      <c r="C21" s="3"/>
    </row>
    <row r="22" spans="1:3">
      <c r="A22" s="3"/>
      <c r="B22" s="3"/>
      <c r="C22" s="3"/>
    </row>
    <row r="23" spans="1:3">
      <c r="A23" s="3"/>
      <c r="B23" s="3"/>
      <c r="C23" s="3"/>
    </row>
    <row r="24" spans="1:3">
      <c r="A24" s="3"/>
      <c r="B24" s="3"/>
      <c r="C24" s="3"/>
    </row>
    <row r="25" spans="1:3">
      <c r="A25" s="3"/>
      <c r="B25" s="3"/>
      <c r="C25" s="3"/>
    </row>
    <row r="26" spans="1:3">
      <c r="A26" s="3"/>
      <c r="B26" s="3"/>
      <c r="C26" s="3"/>
    </row>
    <row r="27" spans="1:3">
      <c r="A27" s="3"/>
      <c r="B27" s="3"/>
      <c r="C27" s="3"/>
    </row>
    <row r="28" spans="1:3">
      <c r="A28" s="3"/>
      <c r="B28" s="3"/>
      <c r="C28" s="3"/>
    </row>
    <row r="29" spans="1:3">
      <c r="A29" s="3"/>
      <c r="B29" s="3"/>
      <c r="C29" s="3"/>
    </row>
    <row r="30" spans="1:3">
      <c r="A30" s="3"/>
      <c r="B30" s="3"/>
      <c r="C30" s="3"/>
    </row>
    <row r="31" spans="1:3">
      <c r="A31" s="3"/>
      <c r="B31" s="3"/>
      <c r="C31" s="3"/>
    </row>
    <row r="32" spans="1:3">
      <c r="A32" s="3"/>
      <c r="B32" s="3"/>
      <c r="C32" s="3"/>
    </row>
    <row r="33" spans="1:3">
      <c r="A33" s="3"/>
      <c r="B33" s="3"/>
      <c r="C33" s="3"/>
    </row>
  </sheetData>
  <sheetProtection algorithmName="SHA-512" hashValue="f+WGOa+8lHKQAsib/pkBH85hIIbKi4DtF1KzvqmVuXX5VJ3Gf6zKB6+gQa2+87OLXuaN8BVswldoJGQ3spqTgA==" saltValue="rssk5pG5lOZUw6hh3hq6NQ==" spinCount="100000" sheet="1" objects="1" scenarios="1"/>
  <pageMargins left="0.7" right="0.7" top="0.75" bottom="0.75" header="0.3" footer="0.3"/>
  <pageSetup paperSize="9" orientation="portrait" horizontalDpi="30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E600"/>
  </sheetPr>
  <dimension ref="A1:B31"/>
  <sheetViews>
    <sheetView showGridLines="0" zoomScale="85" zoomScaleNormal="85" workbookViewId="0"/>
  </sheetViews>
  <sheetFormatPr defaultRowHeight="15"/>
  <cols>
    <col min="1" max="1" width="16" customWidth="1"/>
    <col min="2" max="2" width="4.5703125" bestFit="1" customWidth="1"/>
    <col min="3" max="3" width="42.85546875" bestFit="1" customWidth="1"/>
  </cols>
  <sheetData>
    <row r="1" spans="1:2">
      <c r="A1" s="2" t="s">
        <v>17</v>
      </c>
    </row>
    <row r="3" spans="1:2">
      <c r="A3" t="s">
        <v>18</v>
      </c>
      <c r="B3" s="5" t="s">
        <v>19</v>
      </c>
    </row>
    <row r="4" spans="1:2">
      <c r="A4" s="3" t="s">
        <v>20</v>
      </c>
      <c r="B4" t="s">
        <v>21</v>
      </c>
    </row>
    <row r="5" spans="1:2">
      <c r="A5" t="s">
        <v>22</v>
      </c>
      <c r="B5" s="5" t="s">
        <v>23</v>
      </c>
    </row>
    <row r="6" spans="1:2">
      <c r="A6" t="s">
        <v>24</v>
      </c>
      <c r="B6" s="5" t="s">
        <v>25</v>
      </c>
    </row>
    <row r="7" spans="1:2">
      <c r="A7" t="s">
        <v>26</v>
      </c>
      <c r="B7" s="5" t="s">
        <v>27</v>
      </c>
    </row>
    <row r="8" spans="1:2">
      <c r="A8" t="s">
        <v>28</v>
      </c>
      <c r="B8" t="s">
        <v>29</v>
      </c>
    </row>
    <row r="9" spans="1:2">
      <c r="A9" t="s">
        <v>30</v>
      </c>
      <c r="B9" s="5" t="s">
        <v>31</v>
      </c>
    </row>
    <row r="10" spans="1:2">
      <c r="A10" t="s">
        <v>32</v>
      </c>
      <c r="B10" s="5" t="s">
        <v>33</v>
      </c>
    </row>
    <row r="11" spans="1:2">
      <c r="A11" t="s">
        <v>34</v>
      </c>
      <c r="B11" s="5" t="s">
        <v>35</v>
      </c>
    </row>
    <row r="12" spans="1:2">
      <c r="A12" t="s">
        <v>36</v>
      </c>
      <c r="B12" s="5" t="s">
        <v>37</v>
      </c>
    </row>
    <row r="13" spans="1:2">
      <c r="A13" t="s">
        <v>38</v>
      </c>
      <c r="B13" s="5" t="s">
        <v>39</v>
      </c>
    </row>
    <row r="14" spans="1:2">
      <c r="A14" t="s">
        <v>40</v>
      </c>
      <c r="B14" s="5" t="s">
        <v>41</v>
      </c>
    </row>
    <row r="15" spans="1:2">
      <c r="A15" t="s">
        <v>42</v>
      </c>
      <c r="B15" s="5" t="s">
        <v>43</v>
      </c>
    </row>
    <row r="16" spans="1:2">
      <c r="A16" t="s">
        <v>44</v>
      </c>
      <c r="B16" s="5" t="s">
        <v>45</v>
      </c>
    </row>
    <row r="17" spans="1:2">
      <c r="A17" t="s">
        <v>46</v>
      </c>
      <c r="B17" s="5" t="s">
        <v>47</v>
      </c>
    </row>
    <row r="18" spans="1:2">
      <c r="A18" t="s">
        <v>48</v>
      </c>
      <c r="B18" s="5" t="s">
        <v>49</v>
      </c>
    </row>
    <row r="19" spans="1:2">
      <c r="A19" t="s">
        <v>50</v>
      </c>
      <c r="B19" s="5" t="s">
        <v>51</v>
      </c>
    </row>
    <row r="20" spans="1:2">
      <c r="A20" t="s">
        <v>52</v>
      </c>
      <c r="B20" s="5" t="s">
        <v>53</v>
      </c>
    </row>
    <row r="22" spans="1:2">
      <c r="A22" s="2" t="s">
        <v>54</v>
      </c>
    </row>
    <row r="24" spans="1:2">
      <c r="A24" t="s">
        <v>55</v>
      </c>
    </row>
    <row r="25" spans="1:2">
      <c r="A25" t="s">
        <v>56</v>
      </c>
    </row>
    <row r="26" spans="1:2">
      <c r="A26" t="s">
        <v>57</v>
      </c>
    </row>
    <row r="27" spans="1:2">
      <c r="A27" t="s">
        <v>58</v>
      </c>
    </row>
    <row r="28" spans="1:2">
      <c r="A28" s="6" t="s">
        <v>59</v>
      </c>
    </row>
    <row r="31" spans="1:2">
      <c r="A31" s="7"/>
    </row>
  </sheetData>
  <sheetProtection algorithmName="SHA-512" hashValue="DOUBOOrNDvUUv/BtjMZn6M4bfxyULh7tg5Yf1zZB5VwxdfCk5N3YvCA1i10LMczlc/3D1hpykgG9MDtbFhhuTA==" saltValue="PbxTa2nEMf7ItGzOUQ0xrA==" spinCount="100000" sheet="1" objects="1" scenarios="1"/>
  <pageMargins left="0.7" right="0.7" top="0.75" bottom="0.75" header="0.3" footer="0.3"/>
  <pageSetup paperSize="9" orientation="portrait" horizontalDpi="30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6D00"/>
  </sheetPr>
  <dimension ref="A1:AC67"/>
  <sheetViews>
    <sheetView zoomScale="85" zoomScaleNormal="85" workbookViewId="0"/>
  </sheetViews>
  <sheetFormatPr defaultColWidth="9.140625" defaultRowHeight="15"/>
  <cols>
    <col min="1" max="1" width="12.5703125" style="7" bestFit="1" customWidth="1"/>
    <col min="2" max="2" width="9.140625" style="7"/>
    <col min="3" max="3" width="22.28515625" style="7" customWidth="1"/>
    <col min="4" max="4" width="7.7109375" style="7" customWidth="1"/>
    <col min="5" max="5" width="22.28515625" style="7" customWidth="1"/>
    <col min="6" max="6" width="8.42578125" style="7" customWidth="1"/>
    <col min="7" max="7" width="9.140625" style="7"/>
    <col min="8" max="8" width="45.5703125" style="7" bestFit="1" customWidth="1"/>
    <col min="9" max="9" width="9.5703125" style="7" customWidth="1"/>
    <col min="10" max="19" width="9.28515625" style="7" bestFit="1" customWidth="1"/>
    <col min="20" max="21" width="9.5703125" style="7" bestFit="1" customWidth="1"/>
    <col min="22" max="22" width="9.28515625" style="7" bestFit="1" customWidth="1"/>
    <col min="23" max="29" width="9.5703125" style="7" bestFit="1" customWidth="1"/>
    <col min="30" max="16384" width="9.140625" style="7"/>
  </cols>
  <sheetData>
    <row r="1" spans="1:29" ht="23.25">
      <c r="A1" s="9" t="s">
        <v>78</v>
      </c>
      <c r="B1" s="10"/>
      <c r="C1" s="11" t="s">
        <v>79</v>
      </c>
      <c r="D1" s="9" t="s">
        <v>80</v>
      </c>
      <c r="E1" s="11" t="s">
        <v>81</v>
      </c>
      <c r="I1" s="12">
        <v>0</v>
      </c>
      <c r="J1" s="12">
        <v>1</v>
      </c>
      <c r="K1" s="12">
        <v>2</v>
      </c>
      <c r="L1" s="12">
        <v>3</v>
      </c>
      <c r="M1" s="12">
        <v>4</v>
      </c>
      <c r="N1" s="12">
        <v>5</v>
      </c>
      <c r="O1" s="12">
        <v>6</v>
      </c>
      <c r="P1" s="12">
        <v>7</v>
      </c>
      <c r="Q1" s="12">
        <v>8</v>
      </c>
      <c r="R1" s="12">
        <v>9</v>
      </c>
      <c r="S1" s="12">
        <v>10</v>
      </c>
      <c r="T1" s="12">
        <v>11</v>
      </c>
      <c r="U1" s="12">
        <v>12</v>
      </c>
      <c r="V1" s="12">
        <v>13</v>
      </c>
      <c r="W1" s="12">
        <v>14</v>
      </c>
      <c r="X1" s="12">
        <v>15</v>
      </c>
      <c r="Y1" s="12">
        <v>16</v>
      </c>
      <c r="Z1" s="12">
        <v>17</v>
      </c>
      <c r="AA1" s="12">
        <v>18</v>
      </c>
      <c r="AB1" s="12">
        <v>19</v>
      </c>
      <c r="AC1" s="12">
        <v>20</v>
      </c>
    </row>
    <row r="3" spans="1:29" ht="23.25">
      <c r="A3" s="13" t="str">
        <f xml:space="preserve"> B4&amp; " discounted gross market benefits by year"</f>
        <v>NEM discounted gross market benefits by year</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row>
    <row r="4" spans="1:29">
      <c r="A4" s="15" t="s">
        <v>82</v>
      </c>
      <c r="B4" s="8" t="s">
        <v>36</v>
      </c>
    </row>
    <row r="6" spans="1:29">
      <c r="H6" s="16" t="s">
        <v>83</v>
      </c>
      <c r="I6" s="17" t="s">
        <v>75</v>
      </c>
      <c r="J6" s="17" t="str">
        <f>LEFT(I6,4)+1&amp;RIGHT(I6,3)-1</f>
        <v>2022-23</v>
      </c>
      <c r="K6" s="17" t="str">
        <f t="shared" ref="K6:AC6" si="0">LEFT(J6,4)+1&amp;RIGHT(J6,3)-1</f>
        <v>2023-24</v>
      </c>
      <c r="L6" s="17" t="str">
        <f t="shared" si="0"/>
        <v>2024-25</v>
      </c>
      <c r="M6" s="17" t="str">
        <f t="shared" si="0"/>
        <v>2025-26</v>
      </c>
      <c r="N6" s="17" t="str">
        <f t="shared" si="0"/>
        <v>2026-27</v>
      </c>
      <c r="O6" s="17" t="str">
        <f t="shared" si="0"/>
        <v>2027-28</v>
      </c>
      <c r="P6" s="17" t="str">
        <f t="shared" si="0"/>
        <v>2028-29</v>
      </c>
      <c r="Q6" s="17" t="str">
        <f t="shared" si="0"/>
        <v>2029-30</v>
      </c>
      <c r="R6" s="17" t="str">
        <f t="shared" si="0"/>
        <v>2030-31</v>
      </c>
      <c r="S6" s="17" t="str">
        <f t="shared" si="0"/>
        <v>2031-32</v>
      </c>
      <c r="T6" s="17" t="str">
        <f t="shared" si="0"/>
        <v>2032-33</v>
      </c>
      <c r="U6" s="17" t="str">
        <f t="shared" si="0"/>
        <v>2033-34</v>
      </c>
      <c r="V6" s="17" t="str">
        <f t="shared" si="0"/>
        <v>2034-35</v>
      </c>
      <c r="W6" s="17" t="str">
        <f t="shared" si="0"/>
        <v>2035-36</v>
      </c>
      <c r="X6" s="17" t="str">
        <f t="shared" si="0"/>
        <v>2036-37</v>
      </c>
      <c r="Y6" s="17" t="str">
        <f t="shared" si="0"/>
        <v>2037-38</v>
      </c>
      <c r="Z6" s="17" t="str">
        <f t="shared" si="0"/>
        <v>2038-39</v>
      </c>
      <c r="AA6" s="17" t="str">
        <f t="shared" si="0"/>
        <v>2039-40</v>
      </c>
      <c r="AB6" s="17" t="str">
        <f t="shared" si="0"/>
        <v>2040-41</v>
      </c>
      <c r="AC6" s="17" t="str">
        <f t="shared" si="0"/>
        <v>2041-42</v>
      </c>
    </row>
    <row r="7" spans="1:29">
      <c r="E7" s="18" t="s">
        <v>84</v>
      </c>
      <c r="H7" s="19" t="s">
        <v>85</v>
      </c>
      <c r="I7" s="20">
        <f t="shared" ref="I7:X14" ca="1" si="1">(SUMIFS(OFFSET(INDIRECT("'"&amp;$E$1 &amp; "_"&amp;$E7 &amp; " Cost'!C:C"), 0, I$1), INDIRECT("'"&amp;$E$1 &amp; "_"&amp;$E7 &amp; " Cost'!A:A"), $B$4)-SUMIFS(OFFSET(INDIRECT("'"&amp;$C$1 &amp; "_"&amp;$E7 &amp; " Cost'!C:C"), 0, I$1), INDIRECT("'"&amp;$C$1 &amp; "_"&amp;$E7 &amp; " Cost'!A:A"), $B$4))/1000</f>
        <v>4.8974763380728038E-6</v>
      </c>
      <c r="J7" s="20">
        <f t="shared" ca="1" si="1"/>
        <v>5.0962256472861997E-6</v>
      </c>
      <c r="K7" s="20">
        <f t="shared" ca="1" si="1"/>
        <v>5.8448867021070328E-6</v>
      </c>
      <c r="L7" s="20">
        <f t="shared" ca="1" si="1"/>
        <v>6.4188391843345019E-6</v>
      </c>
      <c r="M7" s="20">
        <f t="shared" ca="1" si="1"/>
        <v>8.2375245122966591E-4</v>
      </c>
      <c r="N7" s="20">
        <f t="shared" ca="1" si="1"/>
        <v>-1.7170318454154767E-3</v>
      </c>
      <c r="O7" s="20">
        <f t="shared" ca="1" si="1"/>
        <v>-5.7660029808757826E-3</v>
      </c>
      <c r="P7" s="20">
        <f t="shared" ca="1" si="1"/>
        <v>-6.3594587871572003E-2</v>
      </c>
      <c r="Q7" s="20">
        <f t="shared" ca="1" si="1"/>
        <v>-1.7475653178116772E-2</v>
      </c>
      <c r="R7" s="20">
        <f t="shared" ca="1" si="1"/>
        <v>1.558988845397369</v>
      </c>
      <c r="S7" s="20">
        <f t="shared" ca="1" si="1"/>
        <v>55.325999913074661</v>
      </c>
      <c r="T7" s="20">
        <f t="shared" ca="1" si="1"/>
        <v>97.047730149475044</v>
      </c>
      <c r="U7" s="20">
        <f t="shared" ca="1" si="1"/>
        <v>109.31861915894284</v>
      </c>
      <c r="V7" s="20">
        <f t="shared" ca="1" si="1"/>
        <v>108.21565418983589</v>
      </c>
      <c r="W7" s="20">
        <f t="shared" ca="1" si="1"/>
        <v>97.766439814331704</v>
      </c>
      <c r="X7" s="20">
        <f t="shared" ca="1" si="1"/>
        <v>67.529976487015844</v>
      </c>
      <c r="Y7" s="20">
        <f t="shared" ref="Y7:AC14" ca="1" si="2">(SUMIFS(OFFSET(INDIRECT("'"&amp;$E$1 &amp; "_"&amp;$E7 &amp; " Cost'!C:C"), 0, Y$1), INDIRECT("'"&amp;$E$1 &amp; "_"&amp;$E7 &amp; " Cost'!A:A"), $B$4)-SUMIFS(OFFSET(INDIRECT("'"&amp;$C$1 &amp; "_"&amp;$E7 &amp; " Cost'!C:C"), 0, Y$1), INDIRECT("'"&amp;$C$1 &amp; "_"&amp;$E7 &amp; " Cost'!A:A"), $B$4))/1000</f>
        <v>104.34967309444281</v>
      </c>
      <c r="Z7" s="20">
        <f t="shared" ca="1" si="2"/>
        <v>84.289951535413039</v>
      </c>
      <c r="AA7" s="20">
        <f t="shared" ca="1" si="2"/>
        <v>80.114530929077887</v>
      </c>
      <c r="AB7" s="20">
        <f t="shared" ca="1" si="2"/>
        <v>90.907451556621581</v>
      </c>
      <c r="AC7" s="20">
        <f t="shared" ca="1" si="2"/>
        <v>81.79305171878822</v>
      </c>
    </row>
    <row r="8" spans="1:29">
      <c r="E8" s="18" t="str">
        <f>H8</f>
        <v>FOM</v>
      </c>
      <c r="H8" s="19" t="s">
        <v>26</v>
      </c>
      <c r="I8" s="20">
        <f t="shared" ca="1" si="1"/>
        <v>8.6759331093581602E-7</v>
      </c>
      <c r="J8" s="20">
        <f t="shared" ca="1" si="1"/>
        <v>9.168528456458568E-7</v>
      </c>
      <c r="K8" s="20">
        <f t="shared" ca="1" si="1"/>
        <v>9.1933302701363573E-7</v>
      </c>
      <c r="L8" s="20">
        <f t="shared" ca="1" si="1"/>
        <v>-6.3701882356677668</v>
      </c>
      <c r="M8" s="20">
        <f t="shared" ca="1" si="1"/>
        <v>-25.083576141279075</v>
      </c>
      <c r="N8" s="20">
        <f t="shared" ca="1" si="1"/>
        <v>-8.1984032574466248</v>
      </c>
      <c r="O8" s="20">
        <f t="shared" ca="1" si="1"/>
        <v>-8.7677076004536936</v>
      </c>
      <c r="P8" s="20">
        <f t="shared" ca="1" si="1"/>
        <v>-7.32361087939376</v>
      </c>
      <c r="Q8" s="20">
        <f t="shared" ca="1" si="1"/>
        <v>-1.4901691649418354</v>
      </c>
      <c r="R8" s="20">
        <f t="shared" ca="1" si="1"/>
        <v>0.43900356429849491</v>
      </c>
      <c r="S8" s="20">
        <f t="shared" ca="1" si="1"/>
        <v>9.8279318097478825</v>
      </c>
      <c r="T8" s="20">
        <f t="shared" ca="1" si="1"/>
        <v>20.100159395901485</v>
      </c>
      <c r="U8" s="20">
        <f t="shared" ca="1" si="1"/>
        <v>20.445267145400109</v>
      </c>
      <c r="V8" s="20">
        <f t="shared" ca="1" si="1"/>
        <v>21.334860824234696</v>
      </c>
      <c r="W8" s="20">
        <f t="shared" ca="1" si="1"/>
        <v>20.392455377689679</v>
      </c>
      <c r="X8" s="20">
        <f t="shared" ca="1" si="1"/>
        <v>15.441720193268033</v>
      </c>
      <c r="Y8" s="20">
        <f t="shared" ca="1" si="2"/>
        <v>24.784807324461639</v>
      </c>
      <c r="Z8" s="20">
        <f t="shared" ca="1" si="2"/>
        <v>19.935851582527395</v>
      </c>
      <c r="AA8" s="20">
        <f t="shared" ca="1" si="2"/>
        <v>20.321761372077745</v>
      </c>
      <c r="AB8" s="20">
        <f t="shared" ca="1" si="2"/>
        <v>23.081580060280686</v>
      </c>
      <c r="AC8" s="20">
        <f t="shared" ca="1" si="2"/>
        <v>21.589346965544568</v>
      </c>
    </row>
    <row r="9" spans="1:29">
      <c r="E9" s="18" t="str">
        <f>H9</f>
        <v>Fuel</v>
      </c>
      <c r="H9" s="19" t="s">
        <v>76</v>
      </c>
      <c r="I9" s="20">
        <f t="shared" ca="1" si="1"/>
        <v>-9.0173455653712157E-4</v>
      </c>
      <c r="J9" s="20">
        <f t="shared" ca="1" si="1"/>
        <v>-1.3722216981116218</v>
      </c>
      <c r="K9" s="20">
        <f t="shared" ca="1" si="1"/>
        <v>-0.38541435901983639</v>
      </c>
      <c r="L9" s="20">
        <f t="shared" ca="1" si="1"/>
        <v>3.0410993940753395</v>
      </c>
      <c r="M9" s="20">
        <f t="shared" ca="1" si="1"/>
        <v>-2.5768065856401807</v>
      </c>
      <c r="N9" s="20">
        <f t="shared" ca="1" si="1"/>
        <v>-2.9176283362943214</v>
      </c>
      <c r="O9" s="20">
        <f t="shared" ca="1" si="1"/>
        <v>-6.9300029806687959</v>
      </c>
      <c r="P9" s="20">
        <f t="shared" ca="1" si="1"/>
        <v>-3.099049026417779</v>
      </c>
      <c r="Q9" s="20">
        <f t="shared" ca="1" si="1"/>
        <v>-12.049666224682005</v>
      </c>
      <c r="R9" s="20">
        <f t="shared" ca="1" si="1"/>
        <v>-4.3183923405329701</v>
      </c>
      <c r="S9" s="20">
        <f t="shared" ca="1" si="1"/>
        <v>15.624828846404329</v>
      </c>
      <c r="T9" s="20">
        <f t="shared" ca="1" si="1"/>
        <v>24.180546591360006</v>
      </c>
      <c r="U9" s="20">
        <f t="shared" ca="1" si="1"/>
        <v>19.273660169996088</v>
      </c>
      <c r="V9" s="20">
        <f t="shared" ca="1" si="1"/>
        <v>26.023025386396796</v>
      </c>
      <c r="W9" s="20">
        <f t="shared" ca="1" si="1"/>
        <v>52.929011447512195</v>
      </c>
      <c r="X9" s="20">
        <f t="shared" ca="1" si="1"/>
        <v>40.845465728275592</v>
      </c>
      <c r="Y9" s="20">
        <f t="shared" ca="1" si="2"/>
        <v>30.737294895515429</v>
      </c>
      <c r="Z9" s="20">
        <f t="shared" ca="1" si="2"/>
        <v>32.419096672844141</v>
      </c>
      <c r="AA9" s="20">
        <f t="shared" ca="1" si="2"/>
        <v>26.01717375003075</v>
      </c>
      <c r="AB9" s="20">
        <f t="shared" ca="1" si="2"/>
        <v>41.535722538001252</v>
      </c>
      <c r="AC9" s="20">
        <f t="shared" ca="1" si="2"/>
        <v>27.671681577530048</v>
      </c>
    </row>
    <row r="10" spans="1:29">
      <c r="E10" s="18" t="str">
        <f>H10</f>
        <v>VOM</v>
      </c>
      <c r="H10" s="19" t="s">
        <v>50</v>
      </c>
      <c r="I10" s="20">
        <f t="shared" ca="1" si="1"/>
        <v>2.2985577781219036E-4</v>
      </c>
      <c r="J10" s="20">
        <f t="shared" ca="1" si="1"/>
        <v>0.21306879372429102</v>
      </c>
      <c r="K10" s="20">
        <f t="shared" ca="1" si="1"/>
        <v>6.6201151516288526E-2</v>
      </c>
      <c r="L10" s="20">
        <f t="shared" ca="1" si="1"/>
        <v>0.69781965063005924</v>
      </c>
      <c r="M10" s="20">
        <f t="shared" ca="1" si="1"/>
        <v>3.3592890208074242</v>
      </c>
      <c r="N10" s="20">
        <f t="shared" ca="1" si="1"/>
        <v>3.0942703391166289</v>
      </c>
      <c r="O10" s="20">
        <f t="shared" ca="1" si="1"/>
        <v>3.3801155602648505</v>
      </c>
      <c r="P10" s="20">
        <f t="shared" ca="1" si="1"/>
        <v>2.5836171533414163</v>
      </c>
      <c r="Q10" s="20">
        <f t="shared" ca="1" si="1"/>
        <v>2.2799751121897134</v>
      </c>
      <c r="R10" s="20">
        <f t="shared" ca="1" si="1"/>
        <v>2.2255811548726632</v>
      </c>
      <c r="S10" s="20">
        <f t="shared" ca="1" si="1"/>
        <v>-1.730740279767313</v>
      </c>
      <c r="T10" s="20">
        <f t="shared" ca="1" si="1"/>
        <v>-1.2487557286072406</v>
      </c>
      <c r="U10" s="20">
        <f t="shared" ca="1" si="1"/>
        <v>-3.4662638476442664</v>
      </c>
      <c r="V10" s="20">
        <f t="shared" ca="1" si="1"/>
        <v>-3.2657720546716011</v>
      </c>
      <c r="W10" s="20">
        <f t="shared" ca="1" si="1"/>
        <v>-4.1981574753136668</v>
      </c>
      <c r="X10" s="20">
        <f t="shared" ca="1" si="1"/>
        <v>-0.55502942479605555</v>
      </c>
      <c r="Y10" s="20">
        <f t="shared" ca="1" si="2"/>
        <v>-4.6788478976032053</v>
      </c>
      <c r="Z10" s="20">
        <f t="shared" ca="1" si="2"/>
        <v>-2.2685096403954956</v>
      </c>
      <c r="AA10" s="20">
        <f t="shared" ca="1" si="2"/>
        <v>-2.1290183383638794</v>
      </c>
      <c r="AB10" s="20">
        <f t="shared" ca="1" si="2"/>
        <v>-4.4882836568180648</v>
      </c>
      <c r="AC10" s="20">
        <f t="shared" ca="1" si="2"/>
        <v>-3.0228623096860536</v>
      </c>
    </row>
    <row r="11" spans="1:29">
      <c r="E11" s="18" t="str">
        <f>H11</f>
        <v>REHAB</v>
      </c>
      <c r="H11" s="19" t="s">
        <v>77</v>
      </c>
      <c r="I11" s="20">
        <f t="shared" ca="1" si="1"/>
        <v>0</v>
      </c>
      <c r="J11" s="20">
        <f t="shared" ca="1" si="1"/>
        <v>0</v>
      </c>
      <c r="K11" s="20">
        <f t="shared" ca="1" si="1"/>
        <v>0</v>
      </c>
      <c r="L11" s="20">
        <f t="shared" ca="1" si="1"/>
        <v>2.326496125100908</v>
      </c>
      <c r="M11" s="20">
        <f t="shared" ca="1" si="1"/>
        <v>1.3521737585512601</v>
      </c>
      <c r="N11" s="20">
        <f t="shared" ca="1" si="1"/>
        <v>-0.18984153196097123</v>
      </c>
      <c r="O11" s="20">
        <f t="shared" ca="1" si="1"/>
        <v>0.17821449354913374</v>
      </c>
      <c r="P11" s="20">
        <f t="shared" ca="1" si="1"/>
        <v>4.3395737498030941E-7</v>
      </c>
      <c r="Q11" s="20">
        <f t="shared" ca="1" si="1"/>
        <v>-6.1263373208930717E-7</v>
      </c>
      <c r="R11" s="20">
        <f t="shared" ca="1" si="1"/>
        <v>0</v>
      </c>
      <c r="S11" s="20">
        <f t="shared" ca="1" si="1"/>
        <v>0</v>
      </c>
      <c r="T11" s="20">
        <f t="shared" ca="1" si="1"/>
        <v>0</v>
      </c>
      <c r="U11" s="20">
        <f t="shared" ca="1" si="1"/>
        <v>-0.17744591585676142</v>
      </c>
      <c r="V11" s="20">
        <f t="shared" ca="1" si="1"/>
        <v>-5.3862873841132995E-2</v>
      </c>
      <c r="W11" s="20">
        <f t="shared" ca="1" si="1"/>
        <v>0</v>
      </c>
      <c r="X11" s="20">
        <f t="shared" ca="1" si="1"/>
        <v>0</v>
      </c>
      <c r="Y11" s="20">
        <f t="shared" ca="1" si="2"/>
        <v>0</v>
      </c>
      <c r="Z11" s="20">
        <f t="shared" ca="1" si="2"/>
        <v>5.0482085214298421E-8</v>
      </c>
      <c r="AA11" s="20">
        <f t="shared" ca="1" si="2"/>
        <v>0</v>
      </c>
      <c r="AB11" s="20">
        <f t="shared" ca="1" si="2"/>
        <v>0</v>
      </c>
      <c r="AC11" s="20">
        <f t="shared" ca="1" si="2"/>
        <v>2.1588635718217118E-8</v>
      </c>
    </row>
    <row r="12" spans="1:29">
      <c r="E12" s="18" t="s">
        <v>86</v>
      </c>
      <c r="H12" s="19" t="s">
        <v>87</v>
      </c>
      <c r="I12" s="20">
        <f t="shared" ca="1" si="1"/>
        <v>1.9846464626211044E-7</v>
      </c>
      <c r="J12" s="20">
        <f t="shared" ca="1" si="1"/>
        <v>2.0953335683455054E-7</v>
      </c>
      <c r="K12" s="20">
        <f t="shared" ca="1" si="1"/>
        <v>2.1192635578811747E-7</v>
      </c>
      <c r="L12" s="20">
        <f t="shared" ca="1" si="1"/>
        <v>2.1446788502292179E-7</v>
      </c>
      <c r="M12" s="20">
        <f t="shared" ca="1" si="1"/>
        <v>2.5192126217209599E-7</v>
      </c>
      <c r="N12" s="20">
        <f t="shared" ca="1" si="1"/>
        <v>2.6391379233548331E-7</v>
      </c>
      <c r="O12" s="20">
        <f t="shared" ca="1" si="1"/>
        <v>3.2660629907911489E-7</v>
      </c>
      <c r="P12" s="20">
        <f t="shared" ca="1" si="1"/>
        <v>5.1492590481383157E-7</v>
      </c>
      <c r="Q12" s="20">
        <f t="shared" ca="1" si="1"/>
        <v>-0.11434698905845835</v>
      </c>
      <c r="R12" s="20">
        <f t="shared" ca="1" si="1"/>
        <v>-0.15565428815400992</v>
      </c>
      <c r="S12" s="20">
        <f t="shared" ca="1" si="1"/>
        <v>0.10417811016168525</v>
      </c>
      <c r="T12" s="20">
        <f t="shared" ca="1" si="1"/>
        <v>3.8928292121163066</v>
      </c>
      <c r="U12" s="20">
        <f t="shared" ca="1" si="1"/>
        <v>4.128862318368558</v>
      </c>
      <c r="V12" s="20">
        <f t="shared" ca="1" si="1"/>
        <v>5.0358847670634388</v>
      </c>
      <c r="W12" s="20">
        <f t="shared" ca="1" si="1"/>
        <v>2.7425879057542626</v>
      </c>
      <c r="X12" s="20">
        <f t="shared" ca="1" si="1"/>
        <v>5.1291483111012637</v>
      </c>
      <c r="Y12" s="20">
        <f t="shared" ca="1" si="2"/>
        <v>21.958666037248129</v>
      </c>
      <c r="Z12" s="20">
        <f t="shared" ca="1" si="2"/>
        <v>22.15173275467135</v>
      </c>
      <c r="AA12" s="20">
        <f t="shared" ca="1" si="2"/>
        <v>23.292149883118807</v>
      </c>
      <c r="AB12" s="20">
        <f t="shared" ca="1" si="2"/>
        <v>24.753429275250411</v>
      </c>
      <c r="AC12" s="20">
        <f t="shared" ca="1" si="2"/>
        <v>25.163202127146739</v>
      </c>
    </row>
    <row r="13" spans="1:29">
      <c r="E13" s="18" t="s">
        <v>88</v>
      </c>
      <c r="H13" s="19" t="s">
        <v>88</v>
      </c>
      <c r="I13" s="20">
        <f t="shared" ca="1" si="1"/>
        <v>7.9937431399379476E-7</v>
      </c>
      <c r="J13" s="20">
        <f t="shared" ca="1" si="1"/>
        <v>7.9713913999999762E-7</v>
      </c>
      <c r="K13" s="20">
        <f t="shared" ca="1" si="1"/>
        <v>8.0288487699498033E-7</v>
      </c>
      <c r="L13" s="20">
        <f t="shared" ca="1" si="1"/>
        <v>-1.1606151004798448E-5</v>
      </c>
      <c r="M13" s="20">
        <f t="shared" ca="1" si="1"/>
        <v>8.0430043599999996E-7</v>
      </c>
      <c r="N13" s="20">
        <f t="shared" ca="1" si="1"/>
        <v>1.4906796594146809</v>
      </c>
      <c r="O13" s="20">
        <f t="shared" ca="1" si="1"/>
        <v>7.9838702199808156E-7</v>
      </c>
      <c r="P13" s="20">
        <f t="shared" ca="1" si="1"/>
        <v>-1.2330962820929017E-2</v>
      </c>
      <c r="Q13" s="20">
        <f t="shared" ca="1" si="1"/>
        <v>7.9841453400000037E-7</v>
      </c>
      <c r="R13" s="20">
        <f t="shared" ca="1" si="1"/>
        <v>8.0511565199999815E-7</v>
      </c>
      <c r="S13" s="20">
        <f t="shared" ca="1" si="1"/>
        <v>0.96662252726104614</v>
      </c>
      <c r="T13" s="20">
        <f t="shared" ca="1" si="1"/>
        <v>-1.8808251172009163</v>
      </c>
      <c r="U13" s="20">
        <f t="shared" ca="1" si="1"/>
        <v>-28.974376154102909</v>
      </c>
      <c r="V13" s="20">
        <f t="shared" ca="1" si="1"/>
        <v>1.9574126116360628</v>
      </c>
      <c r="W13" s="20">
        <f t="shared" ca="1" si="1"/>
        <v>-0.28875786608416865</v>
      </c>
      <c r="X13" s="20">
        <f t="shared" ca="1" si="1"/>
        <v>1.452059549880818</v>
      </c>
      <c r="Y13" s="20">
        <f t="shared" ca="1" si="2"/>
        <v>-0.48920301710903552</v>
      </c>
      <c r="Z13" s="20">
        <f t="shared" ca="1" si="2"/>
        <v>-5.3863364286610002E-3</v>
      </c>
      <c r="AA13" s="20">
        <f t="shared" ca="1" si="2"/>
        <v>0.1392849749981997</v>
      </c>
      <c r="AB13" s="20">
        <f t="shared" ca="1" si="2"/>
        <v>0.35116870406430106</v>
      </c>
      <c r="AC13" s="20">
        <f t="shared" ca="1" si="2"/>
        <v>3.9613070641386381</v>
      </c>
    </row>
    <row r="14" spans="1:29">
      <c r="E14" s="18" t="str">
        <f>H14</f>
        <v>SyncCon</v>
      </c>
      <c r="H14" s="19" t="s">
        <v>71</v>
      </c>
      <c r="I14" s="20">
        <f t="shared" ca="1" si="1"/>
        <v>-2.4580397141562571E-6</v>
      </c>
      <c r="J14" s="20">
        <f t="shared" ca="1" si="1"/>
        <v>-5.7522480353100038E-3</v>
      </c>
      <c r="K14" s="20">
        <f t="shared" ca="1" si="1"/>
        <v>-2.4482179570400149E-3</v>
      </c>
      <c r="L14" s="20">
        <f t="shared" ca="1" si="1"/>
        <v>1.2667441099999906E-2</v>
      </c>
      <c r="M14" s="20">
        <f t="shared" ca="1" si="1"/>
        <v>-0.58527078750000006</v>
      </c>
      <c r="N14" s="20">
        <f t="shared" ca="1" si="1"/>
        <v>-0.71058566199999984</v>
      </c>
      <c r="O14" s="20">
        <f t="shared" ca="1" si="1"/>
        <v>-0.56098278299999993</v>
      </c>
      <c r="P14" s="20">
        <f t="shared" ca="1" si="1"/>
        <v>-0.40397219600000028</v>
      </c>
      <c r="Q14" s="20">
        <f t="shared" ca="1" si="1"/>
        <v>-0.44915483599999995</v>
      </c>
      <c r="R14" s="20">
        <f t="shared" ca="1" si="1"/>
        <v>-0.10836765000000002</v>
      </c>
      <c r="S14" s="20">
        <f t="shared" ca="1" si="1"/>
        <v>-0.35565423700000021</v>
      </c>
      <c r="T14" s="20">
        <f t="shared" ca="1" si="1"/>
        <v>-0.38459367300000008</v>
      </c>
      <c r="U14" s="20">
        <f t="shared" ca="1" si="1"/>
        <v>-0.2753292100000001</v>
      </c>
      <c r="V14" s="20">
        <f t="shared" ca="1" si="1"/>
        <v>-0.37047180000000002</v>
      </c>
      <c r="W14" s="20">
        <f t="shared" ca="1" si="1"/>
        <v>-5.7022959999999331E-3</v>
      </c>
      <c r="X14" s="20">
        <f t="shared" ca="1" si="1"/>
        <v>-0.11145658600000001</v>
      </c>
      <c r="Y14" s="20">
        <f t="shared" ca="1" si="2"/>
        <v>0.13676218000000018</v>
      </c>
      <c r="Z14" s="20">
        <f t="shared" ca="1" si="2"/>
        <v>6.371486000000004E-2</v>
      </c>
      <c r="AA14" s="20">
        <f t="shared" ca="1" si="2"/>
        <v>0.13103854699999964</v>
      </c>
      <c r="AB14" s="20">
        <f t="shared" ca="1" si="2"/>
        <v>0.29044850000000022</v>
      </c>
      <c r="AC14" s="20">
        <f t="shared" ca="1" si="2"/>
        <v>0.12995663400000013</v>
      </c>
    </row>
    <row r="15" spans="1:29">
      <c r="H15" s="21" t="s">
        <v>89</v>
      </c>
      <c r="I15" s="22">
        <f ca="1">SUM(I7:I14)</f>
        <v>-6.67573909829823E-4</v>
      </c>
      <c r="J15" s="22">
        <f ca="1">I15 + SUM(J7:J14)</f>
        <v>-1.1655657065814808</v>
      </c>
      <c r="K15" s="22">
        <f t="shared" ref="K15:AC15" ca="1" si="3">J15 + SUM(K7:K14)</f>
        <v>-1.4872193530111069</v>
      </c>
      <c r="L15" s="22">
        <f t="shared" ca="1" si="3"/>
        <v>-1.7793299506165023</v>
      </c>
      <c r="M15" s="22">
        <f t="shared" ca="1" si="3"/>
        <v>-25.312695877004153</v>
      </c>
      <c r="N15" s="22">
        <f t="shared" ca="1" si="3"/>
        <v>-32.745921434106378</v>
      </c>
      <c r="O15" s="22">
        <f t="shared" ca="1" si="3"/>
        <v>-45.452049622402441</v>
      </c>
      <c r="P15" s="22">
        <f t="shared" ca="1" si="3"/>
        <v>-53.770989172681787</v>
      </c>
      <c r="Q15" s="22">
        <f t="shared" ca="1" si="3"/>
        <v>-65.611826742571679</v>
      </c>
      <c r="R15" s="22">
        <f t="shared" ca="1" si="3"/>
        <v>-65.970666651574476</v>
      </c>
      <c r="S15" s="22">
        <f t="shared" ca="1" si="3"/>
        <v>13.792500038307821</v>
      </c>
      <c r="T15" s="22">
        <f t="shared" ca="1" si="3"/>
        <v>155.4995908683525</v>
      </c>
      <c r="U15" s="22">
        <f t="shared" ca="1" si="3"/>
        <v>275.77258453345615</v>
      </c>
      <c r="V15" s="22">
        <f t="shared" ca="1" si="3"/>
        <v>434.64931558411035</v>
      </c>
      <c r="W15" s="22">
        <f t="shared" ca="1" si="3"/>
        <v>603.9871924920003</v>
      </c>
      <c r="X15" s="22">
        <f t="shared" ca="1" si="3"/>
        <v>733.71907675074578</v>
      </c>
      <c r="Y15" s="22">
        <f t="shared" ca="1" si="3"/>
        <v>910.51822936770145</v>
      </c>
      <c r="Z15" s="22">
        <f t="shared" ca="1" si="3"/>
        <v>1067.1046808468152</v>
      </c>
      <c r="AA15" s="22">
        <f t="shared" ca="1" si="3"/>
        <v>1214.9916019647546</v>
      </c>
      <c r="AB15" s="22">
        <f t="shared" ca="1" si="3"/>
        <v>1391.4231189421548</v>
      </c>
      <c r="AC15" s="22">
        <f t="shared" ca="1" si="3"/>
        <v>1548.7088027412055</v>
      </c>
    </row>
    <row r="22" spans="1:29" ht="23.25">
      <c r="A22" s="13" t="str">
        <f>B23&amp;" capacity difference by year"</f>
        <v>NEM capacity difference by year</v>
      </c>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row>
    <row r="23" spans="1:29">
      <c r="A23" s="15" t="s">
        <v>82</v>
      </c>
      <c r="B23" s="8" t="s">
        <v>36</v>
      </c>
    </row>
    <row r="25" spans="1:29">
      <c r="H25" t="s">
        <v>90</v>
      </c>
      <c r="I25" s="17" t="s">
        <v>75</v>
      </c>
      <c r="J25" s="17" t="str">
        <f>LEFT(I25,4)+1&amp;RIGHT(I25,3)-1</f>
        <v>2022-23</v>
      </c>
      <c r="K25" s="17" t="str">
        <f t="shared" ref="K25:AC25" si="4">LEFT(J25,4)+1&amp;RIGHT(J25,3)-1</f>
        <v>2023-24</v>
      </c>
      <c r="L25" s="17" t="str">
        <f t="shared" si="4"/>
        <v>2024-25</v>
      </c>
      <c r="M25" s="17" t="str">
        <f t="shared" si="4"/>
        <v>2025-26</v>
      </c>
      <c r="N25" s="17" t="str">
        <f t="shared" si="4"/>
        <v>2026-27</v>
      </c>
      <c r="O25" s="17" t="str">
        <f t="shared" si="4"/>
        <v>2027-28</v>
      </c>
      <c r="P25" s="17" t="str">
        <f t="shared" si="4"/>
        <v>2028-29</v>
      </c>
      <c r="Q25" s="17" t="str">
        <f t="shared" si="4"/>
        <v>2029-30</v>
      </c>
      <c r="R25" s="17" t="str">
        <f t="shared" si="4"/>
        <v>2030-31</v>
      </c>
      <c r="S25" s="17" t="str">
        <f t="shared" si="4"/>
        <v>2031-32</v>
      </c>
      <c r="T25" s="17" t="str">
        <f t="shared" si="4"/>
        <v>2032-33</v>
      </c>
      <c r="U25" s="17" t="str">
        <f t="shared" si="4"/>
        <v>2033-34</v>
      </c>
      <c r="V25" s="17" t="str">
        <f t="shared" si="4"/>
        <v>2034-35</v>
      </c>
      <c r="W25" s="17" t="str">
        <f t="shared" si="4"/>
        <v>2035-36</v>
      </c>
      <c r="X25" s="17" t="str">
        <f t="shared" si="4"/>
        <v>2036-37</v>
      </c>
      <c r="Y25" s="17" t="str">
        <f t="shared" si="4"/>
        <v>2037-38</v>
      </c>
      <c r="Z25" s="17" t="str">
        <f t="shared" si="4"/>
        <v>2038-39</v>
      </c>
      <c r="AA25" s="17" t="str">
        <f t="shared" si="4"/>
        <v>2039-40</v>
      </c>
      <c r="AB25" s="17" t="str">
        <f t="shared" si="4"/>
        <v>2040-41</v>
      </c>
      <c r="AC25" s="17" t="str">
        <f t="shared" si="4"/>
        <v>2041-42</v>
      </c>
    </row>
    <row r="26" spans="1:29">
      <c r="H26" s="19" t="s">
        <v>60</v>
      </c>
      <c r="I26" s="23">
        <f ca="1">-SUMIFS(OFFSET(INDIRECT("'"&amp;$E$1 &amp; "_Capacity'!C:C"), 0, I$1), INDIRECT("'"&amp;$E$1 &amp; "_Capacity'!B:B"),$H26, INDIRECT("'"&amp;$E$1 &amp; "_Capacity'!A:A"),$B$23) +SUMIFS(OFFSET(INDIRECT("'"&amp;$C$1 &amp; "_Capacity'!C:C"), 0, I$1), INDIRECT("'"&amp;$C$1 &amp; "_Capacity'!B:B"),$H26, INDIRECT("'"&amp;$C$1 &amp; "_Capacity'!A:A"),$B$23)</f>
        <v>0</v>
      </c>
      <c r="J26" s="23">
        <f t="shared" ref="J26:AC36" ca="1" si="5">-SUMIFS(OFFSET(INDIRECT("'"&amp;$E$1 &amp; "_Capacity'!C:C"), 0, J$1), INDIRECT("'"&amp;$E$1 &amp; "_Capacity'!B:B"),$H26, INDIRECT("'"&amp;$E$1 &amp; "_Capacity'!A:A"),$B$23) +SUMIFS(OFFSET(INDIRECT("'"&amp;$C$1 &amp; "_Capacity'!C:C"), 0, J$1), INDIRECT("'"&amp;$C$1 &amp; "_Capacity'!B:B"),$H26, INDIRECT("'"&amp;$C$1 &amp; "_Capacity'!A:A"),$B$23)</f>
        <v>0</v>
      </c>
      <c r="K26" s="23">
        <f t="shared" ca="1" si="5"/>
        <v>0</v>
      </c>
      <c r="L26" s="23">
        <f t="shared" ca="1" si="5"/>
        <v>-18.777098999998998</v>
      </c>
      <c r="M26" s="23">
        <f t="shared" ca="1" si="5"/>
        <v>-23.53724918386979</v>
      </c>
      <c r="N26" s="23">
        <f t="shared" ca="1" si="5"/>
        <v>-34.572747534301016</v>
      </c>
      <c r="O26" s="23">
        <f t="shared" ca="1" si="5"/>
        <v>-3.5162576319507934</v>
      </c>
      <c r="P26" s="23">
        <f t="shared" ca="1" si="5"/>
        <v>-34.572747749511109</v>
      </c>
      <c r="Q26" s="23">
        <f t="shared" ca="1" si="5"/>
        <v>-34.572747470223476</v>
      </c>
      <c r="R26" s="23">
        <f t="shared" ca="1" si="5"/>
        <v>-34.572747625490592</v>
      </c>
      <c r="S26" s="23">
        <f t="shared" ca="1" si="5"/>
        <v>-34.572747627542412</v>
      </c>
      <c r="T26" s="23">
        <f t="shared" ca="1" si="5"/>
        <v>59.267653245899055</v>
      </c>
      <c r="U26" s="23">
        <f t="shared" ca="1" si="5"/>
        <v>59.267653251999945</v>
      </c>
      <c r="V26" s="23">
        <f t="shared" ca="1" si="5"/>
        <v>59.267653458200584</v>
      </c>
      <c r="W26" s="23">
        <f t="shared" ca="1" si="5"/>
        <v>0</v>
      </c>
      <c r="X26" s="23">
        <f t="shared" ca="1" si="5"/>
        <v>0</v>
      </c>
      <c r="Y26" s="23">
        <f t="shared" ca="1" si="5"/>
        <v>0</v>
      </c>
      <c r="Z26" s="23">
        <f t="shared" ca="1" si="5"/>
        <v>0</v>
      </c>
      <c r="AA26" s="23">
        <f t="shared" ca="1" si="5"/>
        <v>0</v>
      </c>
      <c r="AB26" s="23">
        <f t="shared" ca="1" si="5"/>
        <v>0</v>
      </c>
      <c r="AC26" s="23">
        <f t="shared" ca="1" si="5"/>
        <v>0</v>
      </c>
    </row>
    <row r="27" spans="1:29">
      <c r="H27" s="19" t="s">
        <v>67</v>
      </c>
      <c r="I27" s="23">
        <f t="shared" ref="I27:X40" ca="1" si="6">-SUMIFS(OFFSET(INDIRECT("'"&amp;$E$1 &amp; "_Capacity'!C:C"), 0, I$1), INDIRECT("'"&amp;$E$1 &amp; "_Capacity'!B:B"),$H27, INDIRECT("'"&amp;$E$1 &amp; "_Capacity'!A:A"),$B$23) +SUMIFS(OFFSET(INDIRECT("'"&amp;$C$1 &amp; "_Capacity'!C:C"), 0, I$1), INDIRECT("'"&amp;$C$1 &amp; "_Capacity'!B:B"),$H27, INDIRECT("'"&amp;$C$1 &amp; "_Capacity'!A:A"),$B$23)</f>
        <v>0</v>
      </c>
      <c r="J27" s="23">
        <f t="shared" ca="1" si="6"/>
        <v>0</v>
      </c>
      <c r="K27" s="23">
        <f t="shared" ca="1" si="6"/>
        <v>0</v>
      </c>
      <c r="L27" s="23">
        <f t="shared" ca="1" si="6"/>
        <v>57.886729999999261</v>
      </c>
      <c r="M27" s="23">
        <f t="shared" ca="1" si="6"/>
        <v>89.326269999999568</v>
      </c>
      <c r="N27" s="23">
        <f t="shared" ca="1" si="6"/>
        <v>89.326269999999568</v>
      </c>
      <c r="O27" s="23">
        <f t="shared" ca="1" si="6"/>
        <v>89.326269999999568</v>
      </c>
      <c r="P27" s="23">
        <f t="shared" ca="1" si="6"/>
        <v>89.326269999999568</v>
      </c>
      <c r="Q27" s="23">
        <f t="shared" ca="1" si="6"/>
        <v>23.087430000000495</v>
      </c>
      <c r="R27" s="23">
        <f t="shared" ca="1" si="6"/>
        <v>0</v>
      </c>
      <c r="S27" s="23">
        <f t="shared" ca="1" si="6"/>
        <v>0</v>
      </c>
      <c r="T27" s="23">
        <f t="shared" ca="1" si="6"/>
        <v>0</v>
      </c>
      <c r="U27" s="23">
        <f t="shared" ca="1" si="6"/>
        <v>0</v>
      </c>
      <c r="V27" s="23">
        <f t="shared" ca="1" si="6"/>
        <v>0</v>
      </c>
      <c r="W27" s="23">
        <f t="shared" ca="1" si="6"/>
        <v>0</v>
      </c>
      <c r="X27" s="23">
        <f t="shared" ca="1" si="6"/>
        <v>0</v>
      </c>
      <c r="Y27" s="23">
        <f t="shared" ca="1" si="5"/>
        <v>0</v>
      </c>
      <c r="Z27" s="23">
        <f t="shared" ca="1" si="5"/>
        <v>0</v>
      </c>
      <c r="AA27" s="23">
        <f t="shared" ca="1" si="5"/>
        <v>0</v>
      </c>
      <c r="AB27" s="23">
        <f t="shared" ca="1" si="5"/>
        <v>0</v>
      </c>
      <c r="AC27" s="23">
        <f t="shared" ca="1" si="5"/>
        <v>0</v>
      </c>
    </row>
    <row r="28" spans="1:29">
      <c r="H28" s="19" t="s">
        <v>18</v>
      </c>
      <c r="I28" s="23">
        <f t="shared" ca="1" si="6"/>
        <v>0</v>
      </c>
      <c r="J28" s="23">
        <f t="shared" ca="1" si="6"/>
        <v>0</v>
      </c>
      <c r="K28" s="23">
        <f t="shared" ca="1" si="6"/>
        <v>0</v>
      </c>
      <c r="L28" s="23">
        <f t="shared" ca="1" si="6"/>
        <v>0</v>
      </c>
      <c r="M28" s="23">
        <f t="shared" ca="1" si="6"/>
        <v>0</v>
      </c>
      <c r="N28" s="23">
        <f t="shared" ca="1" si="6"/>
        <v>0</v>
      </c>
      <c r="O28" s="23">
        <f t="shared" ca="1" si="6"/>
        <v>0</v>
      </c>
      <c r="P28" s="23">
        <f t="shared" ca="1" si="6"/>
        <v>0</v>
      </c>
      <c r="Q28" s="23">
        <f t="shared" ca="1" si="6"/>
        <v>0</v>
      </c>
      <c r="R28" s="23">
        <f t="shared" ca="1" si="5"/>
        <v>0</v>
      </c>
      <c r="S28" s="23">
        <f t="shared" ca="1" si="5"/>
        <v>0</v>
      </c>
      <c r="T28" s="23">
        <f t="shared" ca="1" si="5"/>
        <v>0</v>
      </c>
      <c r="U28" s="23">
        <f t="shared" ca="1" si="5"/>
        <v>0</v>
      </c>
      <c r="V28" s="23">
        <f t="shared" ca="1" si="5"/>
        <v>0</v>
      </c>
      <c r="W28" s="23">
        <f t="shared" ca="1" si="5"/>
        <v>0</v>
      </c>
      <c r="X28" s="23">
        <f t="shared" ca="1" si="5"/>
        <v>0</v>
      </c>
      <c r="Y28" s="23">
        <f t="shared" ca="1" si="5"/>
        <v>0</v>
      </c>
      <c r="Z28" s="23">
        <f t="shared" ca="1" si="5"/>
        <v>0</v>
      </c>
      <c r="AA28" s="23">
        <f t="shared" ca="1" si="5"/>
        <v>0</v>
      </c>
      <c r="AB28" s="23">
        <f t="shared" ca="1" si="5"/>
        <v>0</v>
      </c>
      <c r="AC28" s="23">
        <f t="shared" ca="1" si="5"/>
        <v>0</v>
      </c>
    </row>
    <row r="29" spans="1:29">
      <c r="H29" s="19" t="s">
        <v>28</v>
      </c>
      <c r="I29" s="23">
        <f t="shared" ca="1" si="6"/>
        <v>0</v>
      </c>
      <c r="J29" s="23">
        <f t="shared" ca="1" si="6"/>
        <v>0</v>
      </c>
      <c r="K29" s="23">
        <f t="shared" ca="1" si="6"/>
        <v>0</v>
      </c>
      <c r="L29" s="23">
        <f t="shared" ca="1" si="6"/>
        <v>0</v>
      </c>
      <c r="M29" s="23">
        <f t="shared" ca="1" si="6"/>
        <v>0</v>
      </c>
      <c r="N29" s="23">
        <f t="shared" ca="1" si="6"/>
        <v>0</v>
      </c>
      <c r="O29" s="23">
        <f t="shared" ca="1" si="6"/>
        <v>0</v>
      </c>
      <c r="P29" s="23">
        <f t="shared" ca="1" si="6"/>
        <v>0</v>
      </c>
      <c r="Q29" s="23">
        <f t="shared" ca="1" si="6"/>
        <v>0</v>
      </c>
      <c r="R29" s="23">
        <f t="shared" ca="1" si="5"/>
        <v>0</v>
      </c>
      <c r="S29" s="23">
        <f t="shared" ca="1" si="5"/>
        <v>0</v>
      </c>
      <c r="T29" s="23">
        <f t="shared" ca="1" si="5"/>
        <v>0</v>
      </c>
      <c r="U29" s="23">
        <f t="shared" ca="1" si="5"/>
        <v>0</v>
      </c>
      <c r="V29" s="23">
        <f t="shared" ca="1" si="5"/>
        <v>0</v>
      </c>
      <c r="W29" s="23">
        <f t="shared" ca="1" si="5"/>
        <v>0</v>
      </c>
      <c r="X29" s="23">
        <f t="shared" ca="1" si="5"/>
        <v>0</v>
      </c>
      <c r="Y29" s="23">
        <f t="shared" ca="1" si="5"/>
        <v>0</v>
      </c>
      <c r="Z29" s="23">
        <f t="shared" ca="1" si="5"/>
        <v>0</v>
      </c>
      <c r="AA29" s="23">
        <f t="shared" ca="1" si="5"/>
        <v>0</v>
      </c>
      <c r="AB29" s="23">
        <f t="shared" ca="1" si="5"/>
        <v>0</v>
      </c>
      <c r="AC29" s="23">
        <f t="shared" ca="1" si="5"/>
        <v>0</v>
      </c>
    </row>
    <row r="30" spans="1:29">
      <c r="H30" s="19" t="s">
        <v>62</v>
      </c>
      <c r="I30" s="23">
        <f t="shared" ca="1" si="6"/>
        <v>0</v>
      </c>
      <c r="J30" s="23">
        <f t="shared" ca="1" si="6"/>
        <v>0</v>
      </c>
      <c r="K30" s="23">
        <f t="shared" ca="1" si="6"/>
        <v>0</v>
      </c>
      <c r="L30" s="23">
        <f t="shared" ca="1" si="6"/>
        <v>73.312473827960275</v>
      </c>
      <c r="M30" s="23">
        <f t="shared" ca="1" si="6"/>
        <v>73.312473830681483</v>
      </c>
      <c r="N30" s="23">
        <f t="shared" ca="1" si="6"/>
        <v>73.312473831420903</v>
      </c>
      <c r="O30" s="23">
        <f t="shared" ca="1" si="6"/>
        <v>73.312473842875079</v>
      </c>
      <c r="P30" s="23">
        <f t="shared" ca="1" si="6"/>
        <v>73.312486108559824</v>
      </c>
      <c r="Q30" s="23">
        <f t="shared" ca="1" si="6"/>
        <v>73.312446604480101</v>
      </c>
      <c r="R30" s="23">
        <f t="shared" ca="1" si="5"/>
        <v>73.312446604789329</v>
      </c>
      <c r="S30" s="23">
        <f t="shared" ca="1" si="5"/>
        <v>73.312446605049445</v>
      </c>
      <c r="T30" s="23">
        <f t="shared" ca="1" si="5"/>
        <v>73.312446605380501</v>
      </c>
      <c r="U30" s="23">
        <f t="shared" ca="1" si="5"/>
        <v>-6.6872600128708655</v>
      </c>
      <c r="V30" s="23">
        <f t="shared" ca="1" si="5"/>
        <v>-93.687361999999666</v>
      </c>
      <c r="W30" s="23">
        <f t="shared" ca="1" si="5"/>
        <v>36.312638000000334</v>
      </c>
      <c r="X30" s="23">
        <f t="shared" ca="1" si="5"/>
        <v>235.61842799999977</v>
      </c>
      <c r="Y30" s="23">
        <f t="shared" ca="1" si="5"/>
        <v>235.61842799999977</v>
      </c>
      <c r="Z30" s="23">
        <f t="shared" ca="1" si="5"/>
        <v>235.61844799999926</v>
      </c>
      <c r="AA30" s="23">
        <f t="shared" ca="1" si="5"/>
        <v>235.61844799999926</v>
      </c>
      <c r="AB30" s="23">
        <f t="shared" ca="1" si="5"/>
        <v>235.61844799999926</v>
      </c>
      <c r="AC30" s="23">
        <f t="shared" ca="1" si="5"/>
        <v>235.61844799999926</v>
      </c>
    </row>
    <row r="31" spans="1:29">
      <c r="H31" s="19" t="s">
        <v>61</v>
      </c>
      <c r="I31" s="23">
        <f t="shared" ca="1" si="6"/>
        <v>0</v>
      </c>
      <c r="J31" s="23">
        <f t="shared" ca="1" si="6"/>
        <v>0</v>
      </c>
      <c r="K31" s="23">
        <f t="shared" ca="1" si="6"/>
        <v>0</v>
      </c>
      <c r="L31" s="23">
        <f t="shared" ca="1" si="6"/>
        <v>0</v>
      </c>
      <c r="M31" s="23">
        <f t="shared" ca="1" si="6"/>
        <v>0</v>
      </c>
      <c r="N31" s="23">
        <f t="shared" ca="1" si="6"/>
        <v>0</v>
      </c>
      <c r="O31" s="23">
        <f t="shared" ca="1" si="6"/>
        <v>0</v>
      </c>
      <c r="P31" s="23">
        <f t="shared" ca="1" si="6"/>
        <v>0</v>
      </c>
      <c r="Q31" s="23">
        <f t="shared" ca="1" si="6"/>
        <v>0</v>
      </c>
      <c r="R31" s="23">
        <f t="shared" ca="1" si="5"/>
        <v>0</v>
      </c>
      <c r="S31" s="23">
        <f t="shared" ca="1" si="5"/>
        <v>250</v>
      </c>
      <c r="T31" s="23">
        <f t="shared" ca="1" si="5"/>
        <v>250</v>
      </c>
      <c r="U31" s="23">
        <f t="shared" ca="1" si="5"/>
        <v>250</v>
      </c>
      <c r="V31" s="23">
        <f t="shared" ca="1" si="5"/>
        <v>250</v>
      </c>
      <c r="W31" s="23">
        <f t="shared" ca="1" si="5"/>
        <v>250</v>
      </c>
      <c r="X31" s="23">
        <f t="shared" ca="1" si="5"/>
        <v>250</v>
      </c>
      <c r="Y31" s="23">
        <f t="shared" ca="1" si="5"/>
        <v>250</v>
      </c>
      <c r="Z31" s="23">
        <f t="shared" ca="1" si="5"/>
        <v>250</v>
      </c>
      <c r="AA31" s="23">
        <f t="shared" ca="1" si="5"/>
        <v>250</v>
      </c>
      <c r="AB31" s="23">
        <f t="shared" ca="1" si="5"/>
        <v>250</v>
      </c>
      <c r="AC31" s="23">
        <f t="shared" ca="1" si="5"/>
        <v>250</v>
      </c>
    </row>
    <row r="32" spans="1:29">
      <c r="H32" s="19" t="s">
        <v>65</v>
      </c>
      <c r="I32" s="23">
        <f t="shared" ca="1" si="6"/>
        <v>0</v>
      </c>
      <c r="J32" s="23">
        <f t="shared" ca="1" si="6"/>
        <v>0</v>
      </c>
      <c r="K32" s="23">
        <f t="shared" ca="1" si="6"/>
        <v>1.0000001566368155E-5</v>
      </c>
      <c r="L32" s="23">
        <f t="shared" ca="1" si="6"/>
        <v>1.5000001440057531E-5</v>
      </c>
      <c r="M32" s="23">
        <f t="shared" ca="1" si="6"/>
        <v>-0.32834530000036466</v>
      </c>
      <c r="N32" s="23">
        <f t="shared" ca="1" si="6"/>
        <v>-0.30242999999791209</v>
      </c>
      <c r="O32" s="23">
        <f t="shared" ca="1" si="6"/>
        <v>-0.25665999999910127</v>
      </c>
      <c r="P32" s="23">
        <f t="shared" ca="1" si="6"/>
        <v>0.13915000000088185</v>
      </c>
      <c r="Q32" s="23">
        <f t="shared" ca="1" si="6"/>
        <v>-0.39842924950062297</v>
      </c>
      <c r="R32" s="23">
        <f t="shared" ca="1" si="5"/>
        <v>-0.80002924940163211</v>
      </c>
      <c r="S32" s="23">
        <f t="shared" ca="1" si="5"/>
        <v>-157.04623924899897</v>
      </c>
      <c r="T32" s="23">
        <f t="shared" ca="1" si="5"/>
        <v>-1237.681204999999</v>
      </c>
      <c r="U32" s="23">
        <f t="shared" ca="1" si="5"/>
        <v>-1083.7298303637399</v>
      </c>
      <c r="V32" s="23">
        <f t="shared" ca="1" si="5"/>
        <v>-1168.029740359907</v>
      </c>
      <c r="W32" s="23">
        <f t="shared" ca="1" si="5"/>
        <v>-1208.5442339100955</v>
      </c>
      <c r="X32" s="23">
        <f t="shared" ca="1" si="5"/>
        <v>-1176.7712689850268</v>
      </c>
      <c r="Y32" s="23">
        <f t="shared" ca="1" si="5"/>
        <v>-1708.4782603587591</v>
      </c>
      <c r="Z32" s="23">
        <f t="shared" ca="1" si="5"/>
        <v>-1611.7500604074085</v>
      </c>
      <c r="AA32" s="23">
        <f t="shared" ca="1" si="5"/>
        <v>-1833.53048586152</v>
      </c>
      <c r="AB32" s="23">
        <f t="shared" ca="1" si="5"/>
        <v>-1949.7332569628561</v>
      </c>
      <c r="AC32" s="23">
        <f t="shared" ca="1" si="5"/>
        <v>-2029.910998942476</v>
      </c>
    </row>
    <row r="33" spans="1:29">
      <c r="H33" s="19" t="s">
        <v>64</v>
      </c>
      <c r="I33" s="23">
        <f t="shared" ca="1" si="6"/>
        <v>0</v>
      </c>
      <c r="J33" s="23">
        <f t="shared" ca="1" si="6"/>
        <v>0</v>
      </c>
      <c r="K33" s="23">
        <f t="shared" ca="1" si="6"/>
        <v>0</v>
      </c>
      <c r="L33" s="23">
        <f t="shared" ca="1" si="6"/>
        <v>0</v>
      </c>
      <c r="M33" s="23">
        <f t="shared" ca="1" si="6"/>
        <v>0</v>
      </c>
      <c r="N33" s="23">
        <f t="shared" ca="1" si="6"/>
        <v>0</v>
      </c>
      <c r="O33" s="23">
        <f t="shared" ca="1" si="6"/>
        <v>0</v>
      </c>
      <c r="P33" s="23">
        <f t="shared" ca="1" si="6"/>
        <v>0.55011999999987893</v>
      </c>
      <c r="Q33" s="23">
        <f t="shared" ca="1" si="6"/>
        <v>0.55011999999987893</v>
      </c>
      <c r="R33" s="23">
        <f t="shared" ca="1" si="5"/>
        <v>8.489366699999664</v>
      </c>
      <c r="S33" s="23">
        <f t="shared" ca="1" si="5"/>
        <v>-595.8495069999999</v>
      </c>
      <c r="T33" s="23">
        <f t="shared" ca="1" si="5"/>
        <v>311.80864005458534</v>
      </c>
      <c r="U33" s="23">
        <f t="shared" ca="1" si="5"/>
        <v>-26.674819944539195</v>
      </c>
      <c r="V33" s="23">
        <f t="shared" ca="1" si="5"/>
        <v>-26.674819944018964</v>
      </c>
      <c r="W33" s="23">
        <f t="shared" ca="1" si="5"/>
        <v>-110.63844294333103</v>
      </c>
      <c r="X33" s="23">
        <f t="shared" ca="1" si="5"/>
        <v>272.00512345694915</v>
      </c>
      <c r="Y33" s="23">
        <f t="shared" ca="1" si="5"/>
        <v>-229.68822979474498</v>
      </c>
      <c r="Z33" s="23">
        <f t="shared" ca="1" si="5"/>
        <v>244.37252018273466</v>
      </c>
      <c r="AA33" s="23">
        <f t="shared" ca="1" si="5"/>
        <v>244.37252017259743</v>
      </c>
      <c r="AB33" s="23">
        <f t="shared" ca="1" si="5"/>
        <v>-374.85063881764472</v>
      </c>
      <c r="AC33" s="23">
        <f t="shared" ca="1" si="5"/>
        <v>-184.32047881686049</v>
      </c>
    </row>
    <row r="34" spans="1:29">
      <c r="H34" s="19" t="s">
        <v>32</v>
      </c>
      <c r="I34" s="23">
        <f t="shared" ca="1" si="6"/>
        <v>0</v>
      </c>
      <c r="J34" s="23">
        <f t="shared" ca="1" si="6"/>
        <v>0</v>
      </c>
      <c r="K34" s="23">
        <f t="shared" ca="1" si="6"/>
        <v>0</v>
      </c>
      <c r="L34" s="23">
        <f t="shared" ca="1" si="6"/>
        <v>0</v>
      </c>
      <c r="M34" s="23">
        <f t="shared" ca="1" si="6"/>
        <v>0</v>
      </c>
      <c r="N34" s="23">
        <f t="shared" ca="1" si="6"/>
        <v>0</v>
      </c>
      <c r="O34" s="23">
        <f t="shared" ca="1" si="6"/>
        <v>0</v>
      </c>
      <c r="P34" s="23">
        <f t="shared" ca="1" si="6"/>
        <v>0</v>
      </c>
      <c r="Q34" s="23">
        <f t="shared" ca="1" si="6"/>
        <v>0</v>
      </c>
      <c r="R34" s="23">
        <f t="shared" ca="1" si="5"/>
        <v>1.0427000000000248</v>
      </c>
      <c r="S34" s="23">
        <f t="shared" ca="1" si="5"/>
        <v>-248.30312999999904</v>
      </c>
      <c r="T34" s="23">
        <f t="shared" ca="1" si="5"/>
        <v>-283.06749066513908</v>
      </c>
      <c r="U34" s="23">
        <f t="shared" ca="1" si="5"/>
        <v>-616.77765570202894</v>
      </c>
      <c r="V34" s="23">
        <f t="shared" ca="1" si="5"/>
        <v>-616.77765570220504</v>
      </c>
      <c r="W34" s="23">
        <f t="shared" ca="1" si="5"/>
        <v>-59.583955080110172</v>
      </c>
      <c r="X34" s="23">
        <f t="shared" ca="1" si="5"/>
        <v>-59.58608282750015</v>
      </c>
      <c r="Y34" s="23">
        <f t="shared" ca="1" si="5"/>
        <v>-59.586082831699969</v>
      </c>
      <c r="Z34" s="23">
        <f t="shared" ca="1" si="5"/>
        <v>-59.586082833500086</v>
      </c>
      <c r="AA34" s="23">
        <f t="shared" ca="1" si="5"/>
        <v>-95.213964362118986</v>
      </c>
      <c r="AB34" s="23">
        <f t="shared" ca="1" si="5"/>
        <v>-95.21396436546911</v>
      </c>
      <c r="AC34" s="23">
        <f t="shared" ca="1" si="5"/>
        <v>-115.55482653279887</v>
      </c>
    </row>
    <row r="35" spans="1:29">
      <c r="H35" s="19" t="s">
        <v>69</v>
      </c>
      <c r="I35" s="23">
        <f t="shared" ca="1" si="6"/>
        <v>0</v>
      </c>
      <c r="J35" s="23">
        <f t="shared" ca="1" si="6"/>
        <v>0</v>
      </c>
      <c r="K35" s="23">
        <f t="shared" ca="1" si="6"/>
        <v>0</v>
      </c>
      <c r="L35" s="23">
        <f t="shared" ca="1" si="6"/>
        <v>0</v>
      </c>
      <c r="M35" s="23">
        <f t="shared" ca="1" si="6"/>
        <v>0</v>
      </c>
      <c r="N35" s="23">
        <f t="shared" ca="1" si="6"/>
        <v>0</v>
      </c>
      <c r="O35" s="23">
        <f t="shared" ca="1" si="6"/>
        <v>0</v>
      </c>
      <c r="P35" s="23">
        <f t="shared" ca="1" si="6"/>
        <v>0</v>
      </c>
      <c r="Q35" s="23">
        <f t="shared" ca="1" si="6"/>
        <v>0</v>
      </c>
      <c r="R35" s="23">
        <f t="shared" ca="1" si="5"/>
        <v>-17.659392999999909</v>
      </c>
      <c r="S35" s="23">
        <f t="shared" ca="1" si="5"/>
        <v>-87.406924999998864</v>
      </c>
      <c r="T35" s="23">
        <f t="shared" ca="1" si="5"/>
        <v>-96.79923000000008</v>
      </c>
      <c r="U35" s="23">
        <f t="shared" ca="1" si="5"/>
        <v>-96.79923000000008</v>
      </c>
      <c r="V35" s="23">
        <f t="shared" ca="1" si="5"/>
        <v>-96.79923000000008</v>
      </c>
      <c r="W35" s="23">
        <f t="shared" ca="1" si="5"/>
        <v>-270.07318475942975</v>
      </c>
      <c r="X35" s="23">
        <f t="shared" ca="1" si="5"/>
        <v>-176.56601092130131</v>
      </c>
      <c r="Y35" s="23">
        <f t="shared" ca="1" si="5"/>
        <v>-185.14995085900136</v>
      </c>
      <c r="Z35" s="23">
        <f t="shared" ca="1" si="5"/>
        <v>-185.14995085890223</v>
      </c>
      <c r="AA35" s="23">
        <f t="shared" ca="1" si="5"/>
        <v>25.47968043669789</v>
      </c>
      <c r="AB35" s="23">
        <f t="shared" ca="1" si="5"/>
        <v>25.479680434998045</v>
      </c>
      <c r="AC35" s="23">
        <f t="shared" ca="1" si="5"/>
        <v>8.9074302605986304</v>
      </c>
    </row>
    <row r="36" spans="1:29">
      <c r="H36" s="19" t="s">
        <v>52</v>
      </c>
      <c r="I36" s="23">
        <f t="shared" ca="1" si="6"/>
        <v>0</v>
      </c>
      <c r="J36" s="23">
        <f t="shared" ca="1" si="6"/>
        <v>0</v>
      </c>
      <c r="K36" s="23">
        <f t="shared" ca="1" si="6"/>
        <v>0</v>
      </c>
      <c r="L36" s="23">
        <f t="shared" ca="1" si="6"/>
        <v>0</v>
      </c>
      <c r="M36" s="23">
        <f t="shared" ca="1" si="6"/>
        <v>0</v>
      </c>
      <c r="N36" s="23">
        <f t="shared" ca="1" si="6"/>
        <v>0</v>
      </c>
      <c r="O36" s="23">
        <f t="shared" ca="1" si="6"/>
        <v>0</v>
      </c>
      <c r="P36" s="23">
        <f t="shared" ca="1" si="6"/>
        <v>0</v>
      </c>
      <c r="Q36" s="23">
        <f t="shared" ca="1" si="6"/>
        <v>0</v>
      </c>
      <c r="R36" s="23">
        <f t="shared" ca="1" si="5"/>
        <v>0</v>
      </c>
      <c r="S36" s="23">
        <f t="shared" ca="1" si="5"/>
        <v>0</v>
      </c>
      <c r="T36" s="23">
        <f t="shared" ca="1" si="5"/>
        <v>0</v>
      </c>
      <c r="U36" s="23">
        <f t="shared" ca="1" si="5"/>
        <v>0</v>
      </c>
      <c r="V36" s="23">
        <f t="shared" ca="1" si="5"/>
        <v>0</v>
      </c>
      <c r="W36" s="23">
        <f t="shared" ca="1" si="5"/>
        <v>0</v>
      </c>
      <c r="X36" s="23">
        <f t="shared" ca="1" si="5"/>
        <v>0</v>
      </c>
      <c r="Y36" s="23">
        <f t="shared" ca="1" si="5"/>
        <v>0</v>
      </c>
      <c r="Z36" s="23">
        <f t="shared" ca="1" si="5"/>
        <v>0</v>
      </c>
      <c r="AA36" s="23">
        <f t="shared" ca="1" si="5"/>
        <v>0</v>
      </c>
      <c r="AB36" s="23">
        <f t="shared" ca="1" si="5"/>
        <v>0</v>
      </c>
      <c r="AC36" s="23">
        <f t="shared" ca="1" si="5"/>
        <v>0</v>
      </c>
    </row>
    <row r="38" spans="1:29">
      <c r="H38" s="19" t="s">
        <v>66</v>
      </c>
      <c r="I38" s="23">
        <f t="shared" ca="1" si="6"/>
        <v>0</v>
      </c>
      <c r="J38" s="23">
        <f t="shared" ca="1" si="6"/>
        <v>0</v>
      </c>
      <c r="K38" s="23">
        <f t="shared" ca="1" si="6"/>
        <v>0</v>
      </c>
      <c r="L38" s="23">
        <f t="shared" ca="1" si="6"/>
        <v>0</v>
      </c>
      <c r="M38" s="23">
        <f t="shared" ca="1" si="6"/>
        <v>0</v>
      </c>
      <c r="N38" s="23">
        <f t="shared" ca="1" si="6"/>
        <v>0</v>
      </c>
      <c r="O38" s="23">
        <f t="shared" ca="1" si="6"/>
        <v>0</v>
      </c>
      <c r="P38" s="23">
        <f t="shared" ca="1" si="6"/>
        <v>0</v>
      </c>
      <c r="Q38" s="23">
        <f t="shared" ca="1" si="6"/>
        <v>0</v>
      </c>
      <c r="R38" s="23">
        <f t="shared" ca="1" si="6"/>
        <v>1.0427000000000248</v>
      </c>
      <c r="S38" s="23">
        <f t="shared" ca="1" si="6"/>
        <v>-248.30312999999904</v>
      </c>
      <c r="T38" s="23">
        <f t="shared" ca="1" si="6"/>
        <v>-283.06749066513908</v>
      </c>
      <c r="U38" s="23">
        <f t="shared" ca="1" si="6"/>
        <v>-616.77765570202894</v>
      </c>
      <c r="V38" s="23">
        <f t="shared" ca="1" si="6"/>
        <v>-616.77765570220504</v>
      </c>
      <c r="W38" s="23">
        <f t="shared" ca="1" si="6"/>
        <v>-59.583955080110172</v>
      </c>
      <c r="X38" s="23">
        <f t="shared" ca="1" si="6"/>
        <v>-59.58608282750015</v>
      </c>
      <c r="Y38" s="23">
        <f t="shared" ref="Y38:AC40" ca="1" si="7">-SUMIFS(OFFSET(INDIRECT("'"&amp;$E$1 &amp; "_Capacity'!C:C"), 0, Y$1), INDIRECT("'"&amp;$E$1 &amp; "_Capacity'!B:B"),$H38, INDIRECT("'"&amp;$E$1 &amp; "_Capacity'!A:A"),$B$23) +SUMIFS(OFFSET(INDIRECT("'"&amp;$C$1 &amp; "_Capacity'!C:C"), 0, Y$1), INDIRECT("'"&amp;$C$1 &amp; "_Capacity'!B:B"),$H38, INDIRECT("'"&amp;$C$1 &amp; "_Capacity'!A:A"),$B$23)</f>
        <v>-59.586082831699969</v>
      </c>
      <c r="Z38" s="23">
        <f t="shared" ca="1" si="7"/>
        <v>-59.586082833500086</v>
      </c>
      <c r="AA38" s="23">
        <f t="shared" ca="1" si="7"/>
        <v>-95.213964362118986</v>
      </c>
      <c r="AB38" s="23">
        <f t="shared" ca="1" si="7"/>
        <v>-95.21396436546911</v>
      </c>
      <c r="AC38" s="23">
        <f t="shared" ca="1" si="7"/>
        <v>-115.55482653279887</v>
      </c>
    </row>
    <row r="39" spans="1:29">
      <c r="H39" s="19" t="s">
        <v>68</v>
      </c>
      <c r="I39" s="23">
        <f t="shared" ca="1" si="6"/>
        <v>0</v>
      </c>
      <c r="J39" s="23">
        <f t="shared" ca="1" si="6"/>
        <v>0</v>
      </c>
      <c r="K39" s="23">
        <f t="shared" ca="1" si="6"/>
        <v>0</v>
      </c>
      <c r="L39" s="23">
        <f t="shared" ca="1" si="6"/>
        <v>0</v>
      </c>
      <c r="M39" s="23">
        <f t="shared" ca="1" si="6"/>
        <v>0</v>
      </c>
      <c r="N39" s="23">
        <f t="shared" ca="1" si="6"/>
        <v>0</v>
      </c>
      <c r="O39" s="23">
        <f t="shared" ca="1" si="6"/>
        <v>0</v>
      </c>
      <c r="P39" s="23">
        <f t="shared" ca="1" si="6"/>
        <v>0</v>
      </c>
      <c r="Q39" s="23">
        <f t="shared" ca="1" si="6"/>
        <v>0</v>
      </c>
      <c r="R39" s="23">
        <f t="shared" ca="1" si="6"/>
        <v>-17.659392999999909</v>
      </c>
      <c r="S39" s="23">
        <f t="shared" ca="1" si="6"/>
        <v>-87.406924999998864</v>
      </c>
      <c r="T39" s="23">
        <f t="shared" ca="1" si="6"/>
        <v>-96.79923000000008</v>
      </c>
      <c r="U39" s="23">
        <f t="shared" ca="1" si="6"/>
        <v>-96.79923000000008</v>
      </c>
      <c r="V39" s="23">
        <f t="shared" ca="1" si="6"/>
        <v>-96.79923000000008</v>
      </c>
      <c r="W39" s="23">
        <f t="shared" ca="1" si="6"/>
        <v>-270.07318475942975</v>
      </c>
      <c r="X39" s="23">
        <f t="shared" ca="1" si="6"/>
        <v>-176.56601092130131</v>
      </c>
      <c r="Y39" s="23">
        <f t="shared" ca="1" si="7"/>
        <v>-185.14995085900136</v>
      </c>
      <c r="Z39" s="23">
        <f t="shared" ca="1" si="7"/>
        <v>-185.14995085890132</v>
      </c>
      <c r="AA39" s="23">
        <f t="shared" ca="1" si="7"/>
        <v>25.47968043669789</v>
      </c>
      <c r="AB39" s="23">
        <f t="shared" ca="1" si="7"/>
        <v>25.479680434998954</v>
      </c>
      <c r="AC39" s="23">
        <f t="shared" ca="1" si="7"/>
        <v>8.9074302605995399</v>
      </c>
    </row>
    <row r="40" spans="1:29">
      <c r="H40" s="19" t="s">
        <v>72</v>
      </c>
      <c r="I40" s="23">
        <f t="shared" ca="1" si="6"/>
        <v>0</v>
      </c>
      <c r="J40" s="23">
        <f t="shared" ca="1" si="6"/>
        <v>0</v>
      </c>
      <c r="K40" s="23">
        <f t="shared" ca="1" si="6"/>
        <v>0</v>
      </c>
      <c r="L40" s="23">
        <f t="shared" ca="1" si="6"/>
        <v>0</v>
      </c>
      <c r="M40" s="23">
        <f t="shared" ca="1" si="6"/>
        <v>0</v>
      </c>
      <c r="N40" s="23">
        <f t="shared" ca="1" si="6"/>
        <v>0</v>
      </c>
      <c r="O40" s="23">
        <f t="shared" ca="1" si="6"/>
        <v>0</v>
      </c>
      <c r="P40" s="23">
        <f t="shared" ca="1" si="6"/>
        <v>0</v>
      </c>
      <c r="Q40" s="23">
        <f t="shared" ca="1" si="6"/>
        <v>0</v>
      </c>
      <c r="R40" s="23">
        <f t="shared" ca="1" si="6"/>
        <v>0</v>
      </c>
      <c r="S40" s="23">
        <f t="shared" ca="1" si="6"/>
        <v>0</v>
      </c>
      <c r="T40" s="23">
        <f t="shared" ca="1" si="6"/>
        <v>0</v>
      </c>
      <c r="U40" s="23">
        <f t="shared" ca="1" si="6"/>
        <v>0</v>
      </c>
      <c r="V40" s="23">
        <f t="shared" ca="1" si="6"/>
        <v>0</v>
      </c>
      <c r="W40" s="23">
        <f t="shared" ca="1" si="6"/>
        <v>0</v>
      </c>
      <c r="X40" s="23">
        <f t="shared" ca="1" si="6"/>
        <v>0</v>
      </c>
      <c r="Y40" s="23">
        <f t="shared" ca="1" si="7"/>
        <v>0</v>
      </c>
      <c r="Z40" s="23">
        <f t="shared" ca="1" si="7"/>
        <v>0</v>
      </c>
      <c r="AA40" s="23">
        <f t="shared" ca="1" si="7"/>
        <v>0</v>
      </c>
      <c r="AB40" s="23">
        <f t="shared" ca="1" si="7"/>
        <v>0</v>
      </c>
      <c r="AC40" s="23">
        <f t="shared" ca="1" si="7"/>
        <v>0</v>
      </c>
    </row>
    <row r="43" spans="1:29" ht="23.25">
      <c r="A43" s="13" t="str">
        <f>B44&amp;" generation difference by year"</f>
        <v>NEM generation difference by year</v>
      </c>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row>
    <row r="44" spans="1:29">
      <c r="A44" s="15" t="s">
        <v>82</v>
      </c>
      <c r="B44" s="8" t="s">
        <v>36</v>
      </c>
    </row>
    <row r="46" spans="1:29">
      <c r="H46" t="s">
        <v>91</v>
      </c>
      <c r="I46" s="17" t="s">
        <v>75</v>
      </c>
      <c r="J46" s="17" t="str">
        <f>LEFT(I46,4)+1&amp;RIGHT(I46,3)-1</f>
        <v>2022-23</v>
      </c>
      <c r="K46" s="17" t="str">
        <f t="shared" ref="K46:AC46" si="8">LEFT(J46,4)+1&amp;RIGHT(J46,3)-1</f>
        <v>2023-24</v>
      </c>
      <c r="L46" s="17" t="str">
        <f t="shared" si="8"/>
        <v>2024-25</v>
      </c>
      <c r="M46" s="17" t="str">
        <f t="shared" si="8"/>
        <v>2025-26</v>
      </c>
      <c r="N46" s="17" t="str">
        <f t="shared" si="8"/>
        <v>2026-27</v>
      </c>
      <c r="O46" s="17" t="str">
        <f t="shared" si="8"/>
        <v>2027-28</v>
      </c>
      <c r="P46" s="17" t="str">
        <f t="shared" si="8"/>
        <v>2028-29</v>
      </c>
      <c r="Q46" s="17" t="str">
        <f t="shared" si="8"/>
        <v>2029-30</v>
      </c>
      <c r="R46" s="17" t="str">
        <f t="shared" si="8"/>
        <v>2030-31</v>
      </c>
      <c r="S46" s="17" t="str">
        <f t="shared" si="8"/>
        <v>2031-32</v>
      </c>
      <c r="T46" s="17" t="str">
        <f t="shared" si="8"/>
        <v>2032-33</v>
      </c>
      <c r="U46" s="17" t="str">
        <f t="shared" si="8"/>
        <v>2033-34</v>
      </c>
      <c r="V46" s="17" t="str">
        <f t="shared" si="8"/>
        <v>2034-35</v>
      </c>
      <c r="W46" s="17" t="str">
        <f t="shared" si="8"/>
        <v>2035-36</v>
      </c>
      <c r="X46" s="17" t="str">
        <f t="shared" si="8"/>
        <v>2036-37</v>
      </c>
      <c r="Y46" s="17" t="str">
        <f t="shared" si="8"/>
        <v>2037-38</v>
      </c>
      <c r="Z46" s="17" t="str">
        <f t="shared" si="8"/>
        <v>2038-39</v>
      </c>
      <c r="AA46" s="17" t="str">
        <f t="shared" si="8"/>
        <v>2039-40</v>
      </c>
      <c r="AB46" s="17" t="str">
        <f t="shared" si="8"/>
        <v>2040-41</v>
      </c>
      <c r="AC46" s="17" t="str">
        <f t="shared" si="8"/>
        <v>2041-42</v>
      </c>
    </row>
    <row r="47" spans="1:29">
      <c r="H47" s="19" t="s">
        <v>60</v>
      </c>
      <c r="I47" s="23">
        <f ca="1">-SUMIFS(OFFSET(INDIRECT("'"&amp;$E$1 &amp; "_Generation'!C:C"), 0, I$1), INDIRECT("'"&amp;$E$1 &amp; "_Generation'!B:B"),$H47, INDIRECT("'"&amp;$E$1 &amp; "_Generation'!A:A"),$B$44) + SUMIFS(OFFSET(INDIRECT("'"&amp;$C$1 &amp; "_Generation'!C:C"), 0, I$1), INDIRECT("'"&amp;$C$1 &amp; "_Generation'!B:B"),$H47, INDIRECT("'"&amp;$C$1 &amp; "_Generation'!A:A"),$B$44)</f>
        <v>2.7600000001257285E-2</v>
      </c>
      <c r="J47" s="23">
        <f t="shared" ref="J47:Y57" ca="1" si="9">-SUMIFS(OFFSET(INDIRECT("'"&amp;$E$1 &amp; "_Generation'!C:C"), 0, J$1), INDIRECT("'"&amp;$E$1 &amp; "_Generation'!B:B"),$H47, INDIRECT("'"&amp;$E$1 &amp; "_Generation'!A:A"),$B$44) + SUMIFS(OFFSET(INDIRECT("'"&amp;$C$1 &amp; "_Generation'!C:C"), 0, J$1), INDIRECT("'"&amp;$C$1 &amp; "_Generation'!B:B"),$H47, INDIRECT("'"&amp;$C$1 &amp; "_Generation'!A:A"),$B$44)</f>
        <v>64.066070000029868</v>
      </c>
      <c r="K47" s="23">
        <f t="shared" ca="1" si="9"/>
        <v>20.459000000002561</v>
      </c>
      <c r="L47" s="23">
        <f t="shared" ca="1" si="9"/>
        <v>-285.50388899999962</v>
      </c>
      <c r="M47" s="23">
        <f t="shared" ca="1" si="9"/>
        <v>-70.777430786503828</v>
      </c>
      <c r="N47" s="23">
        <f t="shared" ca="1" si="9"/>
        <v>-121.62186741782352</v>
      </c>
      <c r="O47" s="23">
        <f t="shared" ca="1" si="9"/>
        <v>425.64990078471601</v>
      </c>
      <c r="P47" s="23">
        <f t="shared" ca="1" si="9"/>
        <v>126.19115812292148</v>
      </c>
      <c r="Q47" s="23">
        <f t="shared" ca="1" si="9"/>
        <v>805.07320272910874</v>
      </c>
      <c r="R47" s="23">
        <f t="shared" ca="1" si="9"/>
        <v>-333.20806796658144</v>
      </c>
      <c r="S47" s="23">
        <f t="shared" ca="1" si="9"/>
        <v>-210.02626087149838</v>
      </c>
      <c r="T47" s="23">
        <f t="shared" ca="1" si="9"/>
        <v>912.52309393459291</v>
      </c>
      <c r="U47" s="23">
        <f t="shared" ca="1" si="9"/>
        <v>751.5999435025733</v>
      </c>
      <c r="V47" s="23">
        <f t="shared" ca="1" si="9"/>
        <v>825.35793751863821</v>
      </c>
      <c r="W47" s="23">
        <f t="shared" ca="1" si="9"/>
        <v>438.94100000000617</v>
      </c>
      <c r="X47" s="23">
        <f t="shared" ca="1" si="9"/>
        <v>317.31770000001416</v>
      </c>
      <c r="Y47" s="23">
        <f t="shared" ca="1" si="9"/>
        <v>327.96609999999782</v>
      </c>
      <c r="Z47" s="23">
        <f t="shared" ref="Z47:AC57" ca="1" si="10">-SUMIFS(OFFSET(INDIRECT("'"&amp;$E$1 &amp; "_Generation'!C:C"), 0, Z$1), INDIRECT("'"&amp;$E$1 &amp; "_Generation'!B:B"),$H47, INDIRECT("'"&amp;$E$1 &amp; "_Generation'!A:A"),$B$44) + SUMIFS(OFFSET(INDIRECT("'"&amp;$C$1 &amp; "_Generation'!C:C"), 0, Z$1), INDIRECT("'"&amp;$C$1 &amp; "_Generation'!B:B"),$H47, INDIRECT("'"&amp;$C$1 &amp; "_Generation'!A:A"),$B$44)</f>
        <v>278.81670000000304</v>
      </c>
      <c r="AA47" s="23">
        <f t="shared" ca="1" si="10"/>
        <v>1122.3933999999972</v>
      </c>
      <c r="AB47" s="23">
        <f t="shared" ca="1" si="10"/>
        <v>989.95139999999446</v>
      </c>
      <c r="AC47" s="23">
        <f t="shared" ca="1" si="10"/>
        <v>1119.7737887502553</v>
      </c>
    </row>
    <row r="48" spans="1:29">
      <c r="H48" s="19" t="s">
        <v>67</v>
      </c>
      <c r="I48" s="23">
        <f t="shared" ref="I48:I57" ca="1" si="11">-SUMIFS(OFFSET(INDIRECT("'"&amp;$E$1 &amp; "_Generation'!C:C"), 0, I$1), INDIRECT("'"&amp;$E$1 &amp; "_Generation'!B:B"),$H48, INDIRECT("'"&amp;$E$1 &amp; "_Generation'!A:A"),$B$44) + SUMIFS(OFFSET(INDIRECT("'"&amp;$C$1 &amp; "_Generation'!C:C"), 0, I$1), INDIRECT("'"&amp;$C$1 &amp; "_Generation'!B:B"),$H48, INDIRECT("'"&amp;$C$1 &amp; "_Generation'!A:A"),$B$44)</f>
        <v>1.0000000474974513E-4</v>
      </c>
      <c r="J48" s="23">
        <f t="shared" ca="1" si="9"/>
        <v>1.7000000007101335E-3</v>
      </c>
      <c r="K48" s="23">
        <f t="shared" ca="1" si="9"/>
        <v>-4.1146999999982654</v>
      </c>
      <c r="L48" s="23">
        <f t="shared" ca="1" si="9"/>
        <v>341.54999999999927</v>
      </c>
      <c r="M48" s="23">
        <f t="shared" ca="1" si="9"/>
        <v>1141.8344499999948</v>
      </c>
      <c r="N48" s="23">
        <f t="shared" ca="1" si="9"/>
        <v>1360.2727599999998</v>
      </c>
      <c r="O48" s="23">
        <f t="shared" ca="1" si="9"/>
        <v>840.02226000000519</v>
      </c>
      <c r="P48" s="23">
        <f t="shared" ca="1" si="9"/>
        <v>795.23293000001286</v>
      </c>
      <c r="Q48" s="23">
        <f t="shared" ca="1" si="9"/>
        <v>310.51660000001721</v>
      </c>
      <c r="R48" s="23">
        <f t="shared" ca="1" si="9"/>
        <v>21.759500000014668</v>
      </c>
      <c r="S48" s="23">
        <f t="shared" ca="1" si="9"/>
        <v>141.80919999999969</v>
      </c>
      <c r="T48" s="23">
        <f t="shared" ca="1" si="9"/>
        <v>317.64799999999377</v>
      </c>
      <c r="U48" s="23">
        <f t="shared" ca="1" si="9"/>
        <v>256.31190000001516</v>
      </c>
      <c r="V48" s="23">
        <f t="shared" ca="1" si="9"/>
        <v>140.47660000000542</v>
      </c>
      <c r="W48" s="23">
        <f t="shared" ca="1" si="9"/>
        <v>158.05439999998998</v>
      </c>
      <c r="X48" s="23">
        <f t="shared" ca="1" si="9"/>
        <v>70.53240000000369</v>
      </c>
      <c r="Y48" s="23">
        <f t="shared" ca="1" si="9"/>
        <v>363.03340000000026</v>
      </c>
      <c r="Z48" s="23">
        <f t="shared" ca="1" si="10"/>
        <v>174.57819999999629</v>
      </c>
      <c r="AA48" s="23">
        <f t="shared" ca="1" si="10"/>
        <v>214.58129999999073</v>
      </c>
      <c r="AB48" s="23">
        <f t="shared" ca="1" si="10"/>
        <v>196.87429999998858</v>
      </c>
      <c r="AC48" s="23">
        <f t="shared" ca="1" si="10"/>
        <v>351.34469999999783</v>
      </c>
    </row>
    <row r="49" spans="8:29">
      <c r="H49" s="19" t="s">
        <v>18</v>
      </c>
      <c r="I49" s="23">
        <f t="shared" ca="1" si="11"/>
        <v>-7.9612345871282741E-6</v>
      </c>
      <c r="J49" s="23">
        <f t="shared" ca="1" si="9"/>
        <v>-7.8334801401069853E-6</v>
      </c>
      <c r="K49" s="23">
        <f t="shared" ca="1" si="9"/>
        <v>-2.5988088652866281E-3</v>
      </c>
      <c r="L49" s="23">
        <f t="shared" ca="1" si="9"/>
        <v>9.5465415701482925E-2</v>
      </c>
      <c r="M49" s="23">
        <f t="shared" ca="1" si="9"/>
        <v>0.14769568268252442</v>
      </c>
      <c r="N49" s="23">
        <f t="shared" ca="1" si="9"/>
        <v>-1.798280004550179E-5</v>
      </c>
      <c r="O49" s="23">
        <f t="shared" ca="1" si="9"/>
        <v>-4.7024655728819198E-2</v>
      </c>
      <c r="P49" s="23">
        <f t="shared" ca="1" si="9"/>
        <v>-8.0266582007880061</v>
      </c>
      <c r="Q49" s="23">
        <f t="shared" ca="1" si="9"/>
        <v>0.91957454069722644</v>
      </c>
      <c r="R49" s="23">
        <f t="shared" ca="1" si="9"/>
        <v>225.49297625244981</v>
      </c>
      <c r="S49" s="23">
        <f t="shared" ca="1" si="9"/>
        <v>-181.70404302042095</v>
      </c>
      <c r="T49" s="23">
        <f t="shared" ca="1" si="9"/>
        <v>-814.58992540540248</v>
      </c>
      <c r="U49" s="23">
        <f t="shared" ca="1" si="9"/>
        <v>-723.16854444588762</v>
      </c>
      <c r="V49" s="23">
        <f t="shared" ca="1" si="9"/>
        <v>-914.65897327975904</v>
      </c>
      <c r="W49" s="23">
        <f t="shared" ca="1" si="9"/>
        <v>-1458.3333139551792</v>
      </c>
      <c r="X49" s="23">
        <f t="shared" ca="1" si="9"/>
        <v>-1125.4290279320653</v>
      </c>
      <c r="Y49" s="23">
        <f t="shared" ca="1" si="9"/>
        <v>-670.26366427662515</v>
      </c>
      <c r="Z49" s="23">
        <f t="shared" ca="1" si="10"/>
        <v>-886.69746108043637</v>
      </c>
      <c r="AA49" s="23">
        <f t="shared" ca="1" si="10"/>
        <v>-538.34235960211799</v>
      </c>
      <c r="AB49" s="23">
        <f t="shared" ca="1" si="10"/>
        <v>-344.36992106744037</v>
      </c>
      <c r="AC49" s="23">
        <f t="shared" ca="1" si="10"/>
        <v>-440.38901133573336</v>
      </c>
    </row>
    <row r="50" spans="8:29">
      <c r="H50" s="19" t="s">
        <v>28</v>
      </c>
      <c r="I50" s="23">
        <f t="shared" ca="1" si="11"/>
        <v>-6.0000002122251317E-7</v>
      </c>
      <c r="J50" s="23">
        <f t="shared" ca="1" si="9"/>
        <v>0</v>
      </c>
      <c r="K50" s="23">
        <f t="shared" ca="1" si="9"/>
        <v>-9.9999999747524271E-7</v>
      </c>
      <c r="L50" s="23">
        <f t="shared" ca="1" si="9"/>
        <v>-1.5090498095560179E-6</v>
      </c>
      <c r="M50" s="23">
        <f t="shared" ca="1" si="9"/>
        <v>-1.4383786179905655E-6</v>
      </c>
      <c r="N50" s="23">
        <f t="shared" ca="1" si="9"/>
        <v>-1.4555032095131537E-6</v>
      </c>
      <c r="O50" s="23">
        <f t="shared" ca="1" si="9"/>
        <v>-1.4718983010197917E-6</v>
      </c>
      <c r="P50" s="23">
        <f t="shared" ca="1" si="9"/>
        <v>-1.7183692051503385E-6</v>
      </c>
      <c r="Q50" s="23">
        <f t="shared" ca="1" si="9"/>
        <v>-1.5845718053242308E-6</v>
      </c>
      <c r="R50" s="23">
        <f t="shared" ca="1" si="9"/>
        <v>21.356237901561684</v>
      </c>
      <c r="S50" s="23">
        <f t="shared" ca="1" si="9"/>
        <v>-47.011356761474119</v>
      </c>
      <c r="T50" s="23">
        <f t="shared" ca="1" si="9"/>
        <v>-16.676035051321321</v>
      </c>
      <c r="U50" s="23">
        <f t="shared" ca="1" si="9"/>
        <v>4.3060148002720666</v>
      </c>
      <c r="V50" s="23">
        <f t="shared" ca="1" si="9"/>
        <v>-17.106765995405311</v>
      </c>
      <c r="W50" s="23">
        <f t="shared" ca="1" si="9"/>
        <v>-6.1861554657870101</v>
      </c>
      <c r="X50" s="23">
        <f t="shared" ca="1" si="9"/>
        <v>-23.304365157591405</v>
      </c>
      <c r="Y50" s="23">
        <f t="shared" ca="1" si="9"/>
        <v>-6.7203688638703625</v>
      </c>
      <c r="Z50" s="23">
        <f t="shared" ca="1" si="10"/>
        <v>15.630334471704543</v>
      </c>
      <c r="AA50" s="23">
        <f t="shared" ca="1" si="10"/>
        <v>24.817099999999982</v>
      </c>
      <c r="AB50" s="23">
        <f t="shared" ca="1" si="10"/>
        <v>0.27154000000001588</v>
      </c>
      <c r="AC50" s="23">
        <f t="shared" ca="1" si="10"/>
        <v>-0.11034999999998263</v>
      </c>
    </row>
    <row r="51" spans="8:29">
      <c r="H51" s="19" t="s">
        <v>62</v>
      </c>
      <c r="I51" s="23">
        <f t="shared" ca="1" si="11"/>
        <v>-1.0740901551287152E-5</v>
      </c>
      <c r="J51" s="23">
        <f t="shared" ca="1" si="9"/>
        <v>-8.931036248327473E-6</v>
      </c>
      <c r="K51" s="23">
        <f t="shared" ca="1" si="9"/>
        <v>-1.060554141929515E-5</v>
      </c>
      <c r="L51" s="23">
        <f t="shared" ca="1" si="9"/>
        <v>-1.1635711014261076</v>
      </c>
      <c r="M51" s="23">
        <f t="shared" ca="1" si="9"/>
        <v>-2.4820983142695781</v>
      </c>
      <c r="N51" s="23">
        <f t="shared" ca="1" si="9"/>
        <v>-1.8699437611824408</v>
      </c>
      <c r="O51" s="23">
        <f t="shared" ca="1" si="9"/>
        <v>-1.7710504353816106</v>
      </c>
      <c r="P51" s="23">
        <f t="shared" ca="1" si="9"/>
        <v>-2.3530680096662877</v>
      </c>
      <c r="Q51" s="23">
        <f t="shared" ca="1" si="9"/>
        <v>3.6035633018341002</v>
      </c>
      <c r="R51" s="23">
        <f t="shared" ca="1" si="9"/>
        <v>12.74629094957794</v>
      </c>
      <c r="S51" s="23">
        <f t="shared" ca="1" si="9"/>
        <v>-31.004574628732556</v>
      </c>
      <c r="T51" s="23">
        <f t="shared" ca="1" si="9"/>
        <v>-66.796902789475837</v>
      </c>
      <c r="U51" s="23">
        <f t="shared" ca="1" si="9"/>
        <v>-46.931551454092244</v>
      </c>
      <c r="V51" s="23">
        <f t="shared" ca="1" si="9"/>
        <v>-84.724339465316376</v>
      </c>
      <c r="W51" s="23">
        <f t="shared" ca="1" si="9"/>
        <v>-180.64244164051723</v>
      </c>
      <c r="X51" s="23">
        <f t="shared" ca="1" si="9"/>
        <v>-183.39166040349369</v>
      </c>
      <c r="Y51" s="23">
        <f t="shared" ca="1" si="9"/>
        <v>-324.93480211474923</v>
      </c>
      <c r="Z51" s="23">
        <f t="shared" ca="1" si="10"/>
        <v>-255.15897124575315</v>
      </c>
      <c r="AA51" s="23">
        <f t="shared" ca="1" si="10"/>
        <v>-551.70826927761868</v>
      </c>
      <c r="AB51" s="23">
        <f t="shared" ca="1" si="10"/>
        <v>-1056.2782101399398</v>
      </c>
      <c r="AC51" s="23">
        <f t="shared" ca="1" si="10"/>
        <v>-729.22693561832375</v>
      </c>
    </row>
    <row r="52" spans="8:29">
      <c r="H52" s="19" t="s">
        <v>61</v>
      </c>
      <c r="I52" s="23">
        <f t="shared" ca="1" si="11"/>
        <v>-0.46302600000126404</v>
      </c>
      <c r="J52" s="23">
        <f t="shared" ca="1" si="9"/>
        <v>-75.311433000000761</v>
      </c>
      <c r="K52" s="23">
        <f t="shared" ca="1" si="9"/>
        <v>-18.677212999999028</v>
      </c>
      <c r="L52" s="23">
        <f t="shared" ca="1" si="9"/>
        <v>-97.497835999998642</v>
      </c>
      <c r="M52" s="23">
        <f t="shared" ca="1" si="9"/>
        <v>-1201.7841400000034</v>
      </c>
      <c r="N52" s="23">
        <f t="shared" ca="1" si="9"/>
        <v>-1340.1797059999935</v>
      </c>
      <c r="O52" s="23">
        <f t="shared" ca="1" si="9"/>
        <v>-1471.0955760000033</v>
      </c>
      <c r="P52" s="23">
        <f t="shared" ca="1" si="9"/>
        <v>-1109.1770840000027</v>
      </c>
      <c r="Q52" s="23">
        <f t="shared" ca="1" si="9"/>
        <v>-1285.5147140000008</v>
      </c>
      <c r="R52" s="23">
        <f t="shared" ca="1" si="9"/>
        <v>-446.10866899999746</v>
      </c>
      <c r="S52" s="23">
        <f t="shared" ca="1" si="9"/>
        <v>1751.3091300000015</v>
      </c>
      <c r="T52" s="23">
        <f t="shared" ca="1" si="9"/>
        <v>2420.1344409999983</v>
      </c>
      <c r="U52" s="23">
        <f t="shared" ca="1" si="9"/>
        <v>2794.2538280000008</v>
      </c>
      <c r="V52" s="23">
        <f t="shared" ca="1" si="9"/>
        <v>3273.5483310000018</v>
      </c>
      <c r="W52" s="23">
        <f t="shared" ca="1" si="9"/>
        <v>4449.8794789999902</v>
      </c>
      <c r="X52" s="23">
        <f t="shared" ca="1" si="9"/>
        <v>3227.6598840000024</v>
      </c>
      <c r="Y52" s="23">
        <f t="shared" ca="1" si="9"/>
        <v>4592.2764059999972</v>
      </c>
      <c r="Z52" s="23">
        <f t="shared" ca="1" si="10"/>
        <v>4166.0127859999993</v>
      </c>
      <c r="AA52" s="23">
        <f t="shared" ca="1" si="10"/>
        <v>3270.988341000002</v>
      </c>
      <c r="AB52" s="23">
        <f t="shared" ca="1" si="10"/>
        <v>4503.0360849999943</v>
      </c>
      <c r="AC52" s="23">
        <f t="shared" ca="1" si="10"/>
        <v>3408.7916230000028</v>
      </c>
    </row>
    <row r="53" spans="8:29">
      <c r="H53" s="19" t="s">
        <v>65</v>
      </c>
      <c r="I53" s="23">
        <f t="shared" ca="1" si="11"/>
        <v>-2.8494553043856286E-4</v>
      </c>
      <c r="J53" s="23">
        <f t="shared" ca="1" si="9"/>
        <v>-2.9404326414805837E-4</v>
      </c>
      <c r="K53" s="23">
        <f t="shared" ca="1" si="9"/>
        <v>-5.8236899349140003E-5</v>
      </c>
      <c r="L53" s="23">
        <f t="shared" ca="1" si="9"/>
        <v>-4.4862333029013826</v>
      </c>
      <c r="M53" s="23">
        <f t="shared" ca="1" si="9"/>
        <v>-20.06376531207934</v>
      </c>
      <c r="N53" s="23">
        <f t="shared" ca="1" si="9"/>
        <v>-18.862865547904221</v>
      </c>
      <c r="O53" s="23">
        <f t="shared" ca="1" si="9"/>
        <v>-10.286952831040253</v>
      </c>
      <c r="P53" s="23">
        <f t="shared" ca="1" si="9"/>
        <v>2.507824985710613</v>
      </c>
      <c r="Q53" s="23">
        <f t="shared" ca="1" si="9"/>
        <v>2.8013579923717771</v>
      </c>
      <c r="R53" s="23">
        <f t="shared" ca="1" si="9"/>
        <v>8.3408238988849916</v>
      </c>
      <c r="S53" s="23">
        <f t="shared" ca="1" si="9"/>
        <v>-397.09220137635566</v>
      </c>
      <c r="T53" s="23">
        <f t="shared" ca="1" si="9"/>
        <v>-3813.3155382089317</v>
      </c>
      <c r="U53" s="23">
        <f t="shared" ca="1" si="9"/>
        <v>-3240.6932066879817</v>
      </c>
      <c r="V53" s="23">
        <f t="shared" ca="1" si="9"/>
        <v>-3459.6114514641304</v>
      </c>
      <c r="W53" s="23">
        <f t="shared" ca="1" si="9"/>
        <v>-3272.6294264264579</v>
      </c>
      <c r="X53" s="23">
        <f t="shared" ca="1" si="9"/>
        <v>-3251.2731057353376</v>
      </c>
      <c r="Y53" s="23">
        <f t="shared" ca="1" si="9"/>
        <v>-4013.2538945432461</v>
      </c>
      <c r="Z53" s="23">
        <f t="shared" ca="1" si="10"/>
        <v>-4382.6034161964199</v>
      </c>
      <c r="AA53" s="23">
        <f t="shared" ca="1" si="10"/>
        <v>-4172.2609743596404</v>
      </c>
      <c r="AB53" s="23">
        <f t="shared" ca="1" si="10"/>
        <v>-3057.8432576527994</v>
      </c>
      <c r="AC53" s="23">
        <f t="shared" ca="1" si="10"/>
        <v>-3133.076563446346</v>
      </c>
    </row>
    <row r="54" spans="8:29">
      <c r="H54" s="19" t="s">
        <v>64</v>
      </c>
      <c r="I54" s="23">
        <f t="shared" ca="1" si="11"/>
        <v>-6.8253702920628712E-6</v>
      </c>
      <c r="J54" s="23">
        <f t="shared" ca="1" si="9"/>
        <v>-1.135556522058323E-5</v>
      </c>
      <c r="K54" s="23">
        <f t="shared" ca="1" si="9"/>
        <v>-9.7744741651695222E-6</v>
      </c>
      <c r="L54" s="23">
        <f t="shared" ca="1" si="9"/>
        <v>-1.1820251529570669E-5</v>
      </c>
      <c r="M54" s="23">
        <f t="shared" ca="1" si="9"/>
        <v>3.1428135116584599E-6</v>
      </c>
      <c r="N54" s="23">
        <f t="shared" ca="1" si="9"/>
        <v>-4.2163381294813007E-5</v>
      </c>
      <c r="O54" s="23">
        <f t="shared" ca="1" si="9"/>
        <v>-4.5623539335792884E-5</v>
      </c>
      <c r="P54" s="23">
        <f t="shared" ca="1" si="9"/>
        <v>1.6571810709301644</v>
      </c>
      <c r="Q54" s="23">
        <f t="shared" ca="1" si="9"/>
        <v>0.99423500634657103</v>
      </c>
      <c r="R54" s="23">
        <f t="shared" ca="1" si="9"/>
        <v>22.320282350332491</v>
      </c>
      <c r="S54" s="23">
        <f t="shared" ca="1" si="9"/>
        <v>-1617.810744181781</v>
      </c>
      <c r="T54" s="23">
        <f t="shared" ca="1" si="9"/>
        <v>787.57276045382241</v>
      </c>
      <c r="U54" s="23">
        <f t="shared" ca="1" si="9"/>
        <v>-102.79801246627176</v>
      </c>
      <c r="V54" s="23">
        <f t="shared" ca="1" si="9"/>
        <v>-116.41504536247157</v>
      </c>
      <c r="W54" s="23">
        <f t="shared" ca="1" si="9"/>
        <v>-332.13913699873956</v>
      </c>
      <c r="X54" s="23">
        <f t="shared" ca="1" si="9"/>
        <v>592.40318874768491</v>
      </c>
      <c r="Y54" s="23">
        <f t="shared" ca="1" si="9"/>
        <v>-582.18455398164224</v>
      </c>
      <c r="Z54" s="23">
        <f t="shared" ca="1" si="10"/>
        <v>553.58617960655829</v>
      </c>
      <c r="AA54" s="23">
        <f t="shared" ca="1" si="10"/>
        <v>555.46634881744831</v>
      </c>
      <c r="AB54" s="23">
        <f t="shared" ca="1" si="10"/>
        <v>-998.40539465779875</v>
      </c>
      <c r="AC54" s="23">
        <f t="shared" ca="1" si="10"/>
        <v>-510.89477704517049</v>
      </c>
    </row>
    <row r="55" spans="8:29">
      <c r="H55" s="19" t="s">
        <v>32</v>
      </c>
      <c r="I55" s="23">
        <f t="shared" ca="1" si="11"/>
        <v>-1.5919351596949127E-4</v>
      </c>
      <c r="J55" s="23">
        <f t="shared" ca="1" si="9"/>
        <v>0.12969449125895949</v>
      </c>
      <c r="K55" s="23">
        <f t="shared" ca="1" si="9"/>
        <v>-0.18765100247659916</v>
      </c>
      <c r="L55" s="23">
        <f t="shared" ca="1" si="9"/>
        <v>-1.5923961911486515</v>
      </c>
      <c r="M55" s="23">
        <f t="shared" ca="1" si="9"/>
        <v>-0.70415969857208438</v>
      </c>
      <c r="N55" s="23">
        <f t="shared" ca="1" si="9"/>
        <v>1.2332307999755017</v>
      </c>
      <c r="O55" s="23">
        <f t="shared" ca="1" si="9"/>
        <v>-0.67560771087102012</v>
      </c>
      <c r="P55" s="23">
        <f t="shared" ca="1" si="9"/>
        <v>-0.25095080289801786</v>
      </c>
      <c r="Q55" s="23">
        <f t="shared" ca="1" si="9"/>
        <v>-3.2702803166017702E-2</v>
      </c>
      <c r="R55" s="23">
        <f t="shared" ca="1" si="9"/>
        <v>0.59471541268476358</v>
      </c>
      <c r="S55" s="23">
        <f t="shared" ca="1" si="9"/>
        <v>-284.43197905233075</v>
      </c>
      <c r="T55" s="23">
        <f t="shared" ca="1" si="9"/>
        <v>-320.81356292351114</v>
      </c>
      <c r="U55" s="23">
        <f t="shared" ca="1" si="9"/>
        <v>-674.07527094926013</v>
      </c>
      <c r="V55" s="23">
        <f t="shared" ca="1" si="9"/>
        <v>-671.5174393116049</v>
      </c>
      <c r="W55" s="23">
        <f t="shared" ca="1" si="9"/>
        <v>-55.125955133782099</v>
      </c>
      <c r="X55" s="23">
        <f t="shared" ca="1" si="9"/>
        <v>-47.371774717264884</v>
      </c>
      <c r="Y55" s="23">
        <f t="shared" ca="1" si="9"/>
        <v>-51.088167870362895</v>
      </c>
      <c r="Z55" s="23">
        <f t="shared" ca="1" si="10"/>
        <v>-56.85835541820893</v>
      </c>
      <c r="AA55" s="23">
        <f t="shared" ca="1" si="10"/>
        <v>-85.622493674331963</v>
      </c>
      <c r="AB55" s="23">
        <f t="shared" ca="1" si="10"/>
        <v>-52.803831451991073</v>
      </c>
      <c r="AC55" s="23">
        <f t="shared" ca="1" si="10"/>
        <v>-65.596935299870438</v>
      </c>
    </row>
    <row r="56" spans="8:29">
      <c r="H56" s="19" t="s">
        <v>69</v>
      </c>
      <c r="I56" s="23">
        <f t="shared" ca="1" si="11"/>
        <v>0.42409470000001193</v>
      </c>
      <c r="J56" s="23">
        <f t="shared" ca="1" si="9"/>
        <v>0.79395970000000204</v>
      </c>
      <c r="K56" s="23">
        <f t="shared" ca="1" si="9"/>
        <v>0.1903978884323223</v>
      </c>
      <c r="L56" s="23">
        <f t="shared" ca="1" si="9"/>
        <v>-42.294320065602051</v>
      </c>
      <c r="M56" s="23">
        <f t="shared" ca="1" si="9"/>
        <v>-154.1637090635968</v>
      </c>
      <c r="N56" s="23">
        <f t="shared" ca="1" si="9"/>
        <v>-81.243268412121779</v>
      </c>
      <c r="O56" s="23">
        <f t="shared" ca="1" si="9"/>
        <v>-299.96573368565123</v>
      </c>
      <c r="P56" s="23">
        <f t="shared" ca="1" si="9"/>
        <v>-229.82250992760601</v>
      </c>
      <c r="Q56" s="23">
        <f t="shared" ca="1" si="9"/>
        <v>47.849339389000306</v>
      </c>
      <c r="R56" s="23">
        <f t="shared" ca="1" si="9"/>
        <v>43.872975616463009</v>
      </c>
      <c r="S56" s="23">
        <f t="shared" ca="1" si="9"/>
        <v>-963.85799163238789</v>
      </c>
      <c r="T56" s="23">
        <f t="shared" ca="1" si="9"/>
        <v>-210.26773851413236</v>
      </c>
      <c r="U56" s="23">
        <f t="shared" ca="1" si="9"/>
        <v>-220.40145621202555</v>
      </c>
      <c r="V56" s="23">
        <f t="shared" ca="1" si="9"/>
        <v>-363.15270131992565</v>
      </c>
      <c r="W56" s="23">
        <f t="shared" ca="1" si="9"/>
        <v>-625.36531028257559</v>
      </c>
      <c r="X56" s="23">
        <f t="shared" ca="1" si="9"/>
        <v>-585.03647617355091</v>
      </c>
      <c r="Y56" s="23">
        <f t="shared" ca="1" si="9"/>
        <v>-752.77722509760133</v>
      </c>
      <c r="Z56" s="23">
        <f t="shared" ca="1" si="10"/>
        <v>-771.28364162655453</v>
      </c>
      <c r="AA56" s="23">
        <f t="shared" ca="1" si="10"/>
        <v>165.57835875821183</v>
      </c>
      <c r="AB56" s="23">
        <f t="shared" ca="1" si="10"/>
        <v>224.92240159247376</v>
      </c>
      <c r="AC56" s="23">
        <f t="shared" ca="1" si="10"/>
        <v>-77.243544508921332</v>
      </c>
    </row>
    <row r="57" spans="8:29">
      <c r="H57" s="19" t="s">
        <v>52</v>
      </c>
      <c r="I57" s="23">
        <f t="shared" ca="1" si="11"/>
        <v>-1.4631099990936036E-4</v>
      </c>
      <c r="J57" s="23">
        <f t="shared" ca="1" si="9"/>
        <v>7.4838150000005044E-3</v>
      </c>
      <c r="K57" s="23">
        <f t="shared" ca="1" si="9"/>
        <v>-1.6817805000073349E-2</v>
      </c>
      <c r="L57" s="23">
        <f t="shared" ca="1" si="9"/>
        <v>-11.625123200000871</v>
      </c>
      <c r="M57" s="23">
        <f t="shared" ca="1" si="9"/>
        <v>5.0713502299998936</v>
      </c>
      <c r="N57" s="23">
        <f t="shared" ca="1" si="9"/>
        <v>8.3926782700000331</v>
      </c>
      <c r="O57" s="23">
        <f t="shared" ca="1" si="9"/>
        <v>-17.229830179998771</v>
      </c>
      <c r="P57" s="23">
        <f t="shared" ca="1" si="9"/>
        <v>8.8047800899985305</v>
      </c>
      <c r="Q57" s="23">
        <f t="shared" ca="1" si="9"/>
        <v>9.6145903200017528</v>
      </c>
      <c r="R57" s="23">
        <f t="shared" ca="1" si="9"/>
        <v>0.33433955000009519</v>
      </c>
      <c r="S57" s="23">
        <f t="shared" ca="1" si="9"/>
        <v>7.4522380399998838</v>
      </c>
      <c r="T57" s="23">
        <f t="shared" ca="1" si="9"/>
        <v>21.58795869999949</v>
      </c>
      <c r="U57" s="23">
        <f t="shared" ca="1" si="9"/>
        <v>20.397657800000161</v>
      </c>
      <c r="V57" s="23">
        <f t="shared" ca="1" si="9"/>
        <v>1.6015877999998338</v>
      </c>
      <c r="W57" s="23">
        <f t="shared" ca="1" si="9"/>
        <v>32.107985100004043</v>
      </c>
      <c r="X57" s="23">
        <f t="shared" ca="1" si="9"/>
        <v>6.3868818999999348</v>
      </c>
      <c r="Y57" s="23">
        <f t="shared" ca="1" si="9"/>
        <v>16.357691700009127</v>
      </c>
      <c r="Z57" s="23">
        <f t="shared" ca="1" si="10"/>
        <v>2.4536155000014332</v>
      </c>
      <c r="AA57" s="23">
        <f t="shared" ca="1" si="10"/>
        <v>27.396443700001328</v>
      </c>
      <c r="AB57" s="23">
        <f t="shared" ca="1" si="10"/>
        <v>34.798698000001423</v>
      </c>
      <c r="AC57" s="23">
        <f t="shared" ca="1" si="10"/>
        <v>53.217188399998122</v>
      </c>
    </row>
    <row r="59" spans="8:29">
      <c r="H59" s="19" t="s">
        <v>66</v>
      </c>
      <c r="I59" s="23">
        <f t="shared" ref="I59:X61" ca="1" si="12">-SUMIFS(OFFSET(INDIRECT("'"&amp;$E$1 &amp; "_Generation'!C:C"), 0, I$1), INDIRECT("'"&amp;$E$1 &amp; "_Generation'!B:B"),$H59, INDIRECT("'"&amp;$E$1 &amp; "_Generation'!A:A"),$B$44) + SUMIFS(OFFSET(INDIRECT("'"&amp;$C$1 &amp; "_Generation'!C:C"), 0, I$1), INDIRECT("'"&amp;$C$1 &amp; "_Generation'!B:B"),$H59, INDIRECT("'"&amp;$C$1 &amp; "_Generation'!A:A"),$B$44)</f>
        <v>-1.9891422448381491E-4</v>
      </c>
      <c r="J59" s="23">
        <f t="shared" ca="1" si="12"/>
        <v>0.16334186826537689</v>
      </c>
      <c r="K59" s="23">
        <f t="shared" ca="1" si="12"/>
        <v>-0.23633686265202414</v>
      </c>
      <c r="L59" s="23">
        <f t="shared" ca="1" si="12"/>
        <v>-2.0056371288794708</v>
      </c>
      <c r="M59" s="23">
        <f t="shared" ca="1" si="12"/>
        <v>-0.88644780584854743</v>
      </c>
      <c r="N59" s="23">
        <f t="shared" ca="1" si="12"/>
        <v>1.5528039474779689</v>
      </c>
      <c r="O59" s="23">
        <f t="shared" ca="1" si="12"/>
        <v>-0.8509299300939972</v>
      </c>
      <c r="P59" s="23">
        <f t="shared" ca="1" si="12"/>
        <v>-0.31606427652403113</v>
      </c>
      <c r="Q59" s="23">
        <f t="shared" ca="1" si="12"/>
        <v>-4.1185202733089454E-2</v>
      </c>
      <c r="R59" s="23">
        <f t="shared" ca="1" si="12"/>
        <v>0.74052509225924723</v>
      </c>
      <c r="S59" s="23">
        <f t="shared" ca="1" si="12"/>
        <v>-351.05247496338916</v>
      </c>
      <c r="T59" s="23">
        <f t="shared" ca="1" si="12"/>
        <v>-396.10155220328215</v>
      </c>
      <c r="U59" s="23">
        <f t="shared" ca="1" si="12"/>
        <v>-832.07529143882402</v>
      </c>
      <c r="V59" s="23">
        <f t="shared" ca="1" si="12"/>
        <v>-828.99929204297814</v>
      </c>
      <c r="W59" s="23">
        <f t="shared" ca="1" si="12"/>
        <v>-68.018371839378915</v>
      </c>
      <c r="X59" s="23">
        <f t="shared" ca="1" si="12"/>
        <v>-58.452548286462161</v>
      </c>
      <c r="Y59" s="23">
        <f t="shared" ref="Y59:AC61" ca="1" si="13">-SUMIFS(OFFSET(INDIRECT("'"&amp;$E$1 &amp; "_Generation'!C:C"), 0, Y$1), INDIRECT("'"&amp;$E$1 &amp; "_Generation'!B:B"),$H59, INDIRECT("'"&amp;$E$1 &amp; "_Generation'!A:A"),$B$44) + SUMIFS(OFFSET(INDIRECT("'"&amp;$C$1 &amp; "_Generation'!C:C"), 0, Y$1), INDIRECT("'"&amp;$C$1 &amp; "_Generation'!B:B"),$H59, INDIRECT("'"&amp;$C$1 &amp; "_Generation'!A:A"),$B$44)</f>
        <v>-62.83771882887504</v>
      </c>
      <c r="Z59" s="23">
        <f t="shared" ca="1" si="13"/>
        <v>-70.905520806594041</v>
      </c>
      <c r="AA59" s="23">
        <f t="shared" ca="1" si="13"/>
        <v>-105.06071361024397</v>
      </c>
      <c r="AB59" s="23">
        <f t="shared" ca="1" si="13"/>
        <v>-65.470291492398701</v>
      </c>
      <c r="AC59" s="23">
        <f t="shared" ca="1" si="13"/>
        <v>-80.501686145270469</v>
      </c>
    </row>
    <row r="60" spans="8:29">
      <c r="H60" s="19" t="s">
        <v>68</v>
      </c>
      <c r="I60" s="23">
        <f t="shared" ca="1" si="12"/>
        <v>-4.6300000093424387E-5</v>
      </c>
      <c r="J60" s="23">
        <f t="shared" ca="1" si="12"/>
        <v>-6.1900000011405609E-4</v>
      </c>
      <c r="K60" s="23">
        <f t="shared" ca="1" si="12"/>
        <v>0.24516447309402167</v>
      </c>
      <c r="L60" s="23">
        <f t="shared" ca="1" si="12"/>
        <v>-100.61593256874039</v>
      </c>
      <c r="M60" s="23">
        <f t="shared" ca="1" si="12"/>
        <v>-208.93998732202454</v>
      </c>
      <c r="N60" s="23">
        <f t="shared" ca="1" si="12"/>
        <v>-121.93259020566438</v>
      </c>
      <c r="O60" s="23">
        <f t="shared" ca="1" si="12"/>
        <v>-411.62901236372181</v>
      </c>
      <c r="P60" s="23">
        <f t="shared" ca="1" si="12"/>
        <v>-323.30586817462063</v>
      </c>
      <c r="Q60" s="23">
        <f t="shared" ca="1" si="12"/>
        <v>35.920021210658888</v>
      </c>
      <c r="R60" s="23">
        <f t="shared" ca="1" si="12"/>
        <v>-347.9343664488606</v>
      </c>
      <c r="S60" s="23">
        <f t="shared" ca="1" si="12"/>
        <v>-1676.7263485993317</v>
      </c>
      <c r="T60" s="23">
        <f t="shared" ca="1" si="12"/>
        <v>-478.2737880888526</v>
      </c>
      <c r="U60" s="23">
        <f t="shared" ca="1" si="12"/>
        <v>-503.65154029807672</v>
      </c>
      <c r="V60" s="23">
        <f t="shared" ca="1" si="12"/>
        <v>-701.94440520316857</v>
      </c>
      <c r="W60" s="23">
        <f t="shared" ca="1" si="12"/>
        <v>-1020.0261496536004</v>
      </c>
      <c r="X60" s="23">
        <f t="shared" ca="1" si="12"/>
        <v>-1182.5184080668168</v>
      </c>
      <c r="Y60" s="23">
        <f t="shared" ca="1" si="13"/>
        <v>-1299.4419273904787</v>
      </c>
      <c r="Z60" s="23">
        <f t="shared" ca="1" si="13"/>
        <v>-1334.723073789839</v>
      </c>
      <c r="AA60" s="23">
        <f t="shared" ca="1" si="13"/>
        <v>-20.497447309524432</v>
      </c>
      <c r="AB60" s="23">
        <f t="shared" ca="1" si="13"/>
        <v>189.10518705841969</v>
      </c>
      <c r="AC60" s="23">
        <f t="shared" ca="1" si="13"/>
        <v>-270.94585431799351</v>
      </c>
    </row>
    <row r="61" spans="8:29">
      <c r="H61" s="19" t="s">
        <v>72</v>
      </c>
      <c r="I61" s="23">
        <f t="shared" ca="1" si="12"/>
        <v>-1.765299999334502E-4</v>
      </c>
      <c r="J61" s="23">
        <f t="shared" ca="1" si="12"/>
        <v>8.9044429998637042E-3</v>
      </c>
      <c r="K61" s="23">
        <f t="shared" ca="1" si="12"/>
        <v>-2.0097613999041641E-2</v>
      </c>
      <c r="L61" s="23">
        <f t="shared" ca="1" si="12"/>
        <v>-13.954222049999885</v>
      </c>
      <c r="M61" s="23">
        <f t="shared" ca="1" si="12"/>
        <v>6.1240293800010477</v>
      </c>
      <c r="N61" s="23">
        <f t="shared" ca="1" si="12"/>
        <v>10.037336800000048</v>
      </c>
      <c r="O61" s="23">
        <f t="shared" ca="1" si="12"/>
        <v>-20.621340709999004</v>
      </c>
      <c r="P61" s="23">
        <f t="shared" ca="1" si="12"/>
        <v>10.509399899999607</v>
      </c>
      <c r="Q61" s="23">
        <f t="shared" ca="1" si="12"/>
        <v>11.539914499997394</v>
      </c>
      <c r="R61" s="23">
        <f t="shared" ca="1" si="12"/>
        <v>0.40135980000059135</v>
      </c>
      <c r="S61" s="23">
        <f t="shared" ca="1" si="12"/>
        <v>9.7176173999996536</v>
      </c>
      <c r="T61" s="23">
        <f t="shared" ca="1" si="12"/>
        <v>25.137476099999276</v>
      </c>
      <c r="U61" s="23">
        <f t="shared" ca="1" si="12"/>
        <v>24.389251200000217</v>
      </c>
      <c r="V61" s="23">
        <f t="shared" ca="1" si="12"/>
        <v>1.9002594999992652</v>
      </c>
      <c r="W61" s="23">
        <f t="shared" ca="1" si="12"/>
        <v>38.652146299998094</v>
      </c>
      <c r="X61" s="23">
        <f t="shared" ca="1" si="12"/>
        <v>7.6657910000012635</v>
      </c>
      <c r="Y61" s="23">
        <f t="shared" ca="1" si="13"/>
        <v>19.161909999999807</v>
      </c>
      <c r="Z61" s="23">
        <f t="shared" ca="1" si="13"/>
        <v>3.581260500001008</v>
      </c>
      <c r="AA61" s="23">
        <f t="shared" ca="1" si="13"/>
        <v>32.717059300000074</v>
      </c>
      <c r="AB61" s="23">
        <f t="shared" ca="1" si="13"/>
        <v>41.883085299999948</v>
      </c>
      <c r="AC61" s="23">
        <f t="shared" ca="1" si="13"/>
        <v>63.756447700002354</v>
      </c>
    </row>
    <row r="63" spans="8:29">
      <c r="H63" s="24" t="s">
        <v>92</v>
      </c>
    </row>
    <row r="67" spans="1:1">
      <c r="A67" s="7" t="s">
        <v>93</v>
      </c>
    </row>
  </sheetData>
  <dataConsolidate/>
  <dataValidations count="1">
    <dataValidation type="list" allowBlank="1" showInputMessage="1" showErrorMessage="1" sqref="B4 B23 B44">
      <formula1>"NEM,NSW1,QLD1,VIC1,SA1,TAS1"</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188736"/>
  </sheetPr>
  <dimension ref="A1:W154"/>
  <sheetViews>
    <sheetView zoomScale="85" zoomScaleNormal="85" workbookViewId="0"/>
  </sheetViews>
  <sheetFormatPr defaultColWidth="9.140625" defaultRowHeight="15"/>
  <cols>
    <col min="1" max="1" width="9.28515625" style="7" customWidth="1"/>
    <col min="2" max="2" width="30.5703125" style="7" customWidth="1"/>
    <col min="3" max="23" width="9.28515625" style="7" customWidth="1"/>
    <col min="24" max="16384" width="9.140625" style="7"/>
  </cols>
  <sheetData>
    <row r="1" spans="1:23" s="26" customFormat="1" ht="23.25" customHeight="1">
      <c r="A1" s="25" t="s">
        <v>94</v>
      </c>
      <c r="B1" s="17"/>
      <c r="C1" s="17"/>
      <c r="D1" s="17"/>
      <c r="E1" s="17"/>
      <c r="F1" s="17"/>
      <c r="G1" s="17"/>
      <c r="H1" s="17"/>
      <c r="I1" s="17"/>
      <c r="J1" s="17"/>
      <c r="K1" s="17"/>
      <c r="L1" s="17"/>
      <c r="M1" s="17"/>
      <c r="N1" s="17"/>
      <c r="O1" s="17"/>
      <c r="P1" s="17"/>
      <c r="Q1" s="17"/>
      <c r="R1" s="17"/>
      <c r="S1" s="17"/>
      <c r="T1" s="17"/>
      <c r="U1" s="17"/>
      <c r="V1" s="17"/>
      <c r="W1" s="17"/>
    </row>
    <row r="2" spans="1:23" s="26" customFormat="1"/>
    <row r="3" spans="1:23" s="26" customFormat="1"/>
    <row r="4" spans="1:23">
      <c r="A4" s="16" t="s">
        <v>95</v>
      </c>
      <c r="B4" s="16"/>
      <c r="C4" s="26"/>
      <c r="D4" s="26"/>
      <c r="E4" s="26"/>
      <c r="F4" s="26"/>
      <c r="G4" s="26"/>
      <c r="H4" s="26"/>
      <c r="I4" s="26"/>
      <c r="J4" s="26"/>
      <c r="K4" s="26"/>
      <c r="L4" s="26"/>
      <c r="M4" s="26"/>
      <c r="N4" s="26"/>
      <c r="O4" s="26"/>
      <c r="P4" s="26"/>
      <c r="Q4" s="26"/>
      <c r="R4" s="26"/>
      <c r="S4" s="26"/>
      <c r="T4" s="26"/>
      <c r="U4" s="26"/>
      <c r="V4" s="26"/>
      <c r="W4" s="2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88787.581399999995</v>
      </c>
      <c r="D6" s="23">
        <v>85160.273129999958</v>
      </c>
      <c r="E6" s="23">
        <v>86463.325799999991</v>
      </c>
      <c r="F6" s="23">
        <v>87704.16365599999</v>
      </c>
      <c r="G6" s="23">
        <v>85248.383413053438</v>
      </c>
      <c r="H6" s="23">
        <v>81426.654555110668</v>
      </c>
      <c r="I6" s="23">
        <v>76049.474437594035</v>
      </c>
      <c r="J6" s="23">
        <v>75362.087661892525</v>
      </c>
      <c r="K6" s="23">
        <v>76039.055140663288</v>
      </c>
      <c r="L6" s="23">
        <v>79029.884845060689</v>
      </c>
      <c r="M6" s="23">
        <v>77998.000210248021</v>
      </c>
      <c r="N6" s="23">
        <v>64792.677725565401</v>
      </c>
      <c r="O6" s="23">
        <v>67345.892376987409</v>
      </c>
      <c r="P6" s="23">
        <v>66728.973956351372</v>
      </c>
      <c r="Q6" s="23">
        <v>44901.002099999998</v>
      </c>
      <c r="R6" s="23">
        <v>40730.982299999989</v>
      </c>
      <c r="S6" s="23">
        <v>32776.586300000003</v>
      </c>
      <c r="T6" s="23">
        <v>33856.1826</v>
      </c>
      <c r="U6" s="23">
        <v>32490.3878</v>
      </c>
      <c r="V6" s="23">
        <v>32429.208999999999</v>
      </c>
      <c r="W6" s="23">
        <v>28126.782341637296</v>
      </c>
    </row>
    <row r="7" spans="1:23">
      <c r="A7" s="27" t="s">
        <v>36</v>
      </c>
      <c r="B7" s="27" t="s">
        <v>67</v>
      </c>
      <c r="C7" s="23">
        <v>29606.652099999996</v>
      </c>
      <c r="D7" s="23">
        <v>28821.168699999998</v>
      </c>
      <c r="E7" s="23">
        <v>29834.6001</v>
      </c>
      <c r="F7" s="23">
        <v>28091.872199999994</v>
      </c>
      <c r="G7" s="23">
        <v>27982.295650000004</v>
      </c>
      <c r="H7" s="23">
        <v>27520.148740000001</v>
      </c>
      <c r="I7" s="23">
        <v>28532.04854</v>
      </c>
      <c r="J7" s="23">
        <v>28001.059069999988</v>
      </c>
      <c r="K7" s="23">
        <v>27675.182899999989</v>
      </c>
      <c r="L7" s="23">
        <v>26583.98569999999</v>
      </c>
      <c r="M7" s="23">
        <v>24811.492600000001</v>
      </c>
      <c r="N7" s="23">
        <v>22514.855499999998</v>
      </c>
      <c r="O7" s="23">
        <v>22097.884799999982</v>
      </c>
      <c r="P7" s="23">
        <v>22176.242199999997</v>
      </c>
      <c r="Q7" s="23">
        <v>21573.962000000003</v>
      </c>
      <c r="R7" s="23">
        <v>22096.236699999998</v>
      </c>
      <c r="S7" s="23">
        <v>20267.282800000001</v>
      </c>
      <c r="T7" s="23">
        <v>21272.771499999999</v>
      </c>
      <c r="U7" s="23">
        <v>20142.962299999999</v>
      </c>
      <c r="V7" s="23">
        <v>20650.0105</v>
      </c>
      <c r="W7" s="23">
        <v>20985.777699999999</v>
      </c>
    </row>
    <row r="8" spans="1:23">
      <c r="A8" s="27" t="s">
        <v>36</v>
      </c>
      <c r="B8" s="27" t="s">
        <v>18</v>
      </c>
      <c r="C8" s="23">
        <v>2252.45214812217</v>
      </c>
      <c r="D8" s="23">
        <v>2252.5547476982838</v>
      </c>
      <c r="E8" s="23">
        <v>2009.1204915203969</v>
      </c>
      <c r="F8" s="23">
        <v>757.10989486731296</v>
      </c>
      <c r="G8" s="23">
        <v>754.94812354708438</v>
      </c>
      <c r="H8" s="23">
        <v>756.02392314781832</v>
      </c>
      <c r="I8" s="23">
        <v>757.50243359806166</v>
      </c>
      <c r="J8" s="23">
        <v>781.03336510794281</v>
      </c>
      <c r="K8" s="23">
        <v>757.28458827705833</v>
      </c>
      <c r="L8" s="23">
        <v>939.17691384165937</v>
      </c>
      <c r="M8" s="23">
        <v>1129.7571844156653</v>
      </c>
      <c r="N8" s="23">
        <v>4191.1456022273205</v>
      </c>
      <c r="O8" s="23">
        <v>4222.7029420049366</v>
      </c>
      <c r="P8" s="23">
        <v>2513.5610010235287</v>
      </c>
      <c r="Q8" s="23">
        <v>5041.502513673724</v>
      </c>
      <c r="R8" s="23">
        <v>3095.0312739408091</v>
      </c>
      <c r="S8" s="23">
        <v>3493.5593986990702</v>
      </c>
      <c r="T8" s="23">
        <v>3831.3016798260264</v>
      </c>
      <c r="U8" s="23">
        <v>3359.2155817848529</v>
      </c>
      <c r="V8" s="23">
        <v>3796.6052047699859</v>
      </c>
      <c r="W8" s="23">
        <v>4006.9483753121676</v>
      </c>
    </row>
    <row r="9" spans="1:23">
      <c r="A9" s="27" t="s">
        <v>36</v>
      </c>
      <c r="B9" s="27" t="s">
        <v>28</v>
      </c>
      <c r="C9" s="23">
        <v>978.43165060000001</v>
      </c>
      <c r="D9" s="23">
        <v>785.059665</v>
      </c>
      <c r="E9" s="23">
        <v>794.889544</v>
      </c>
      <c r="F9" s="23">
        <v>72.804014860659805</v>
      </c>
      <c r="G9" s="23">
        <v>72.804014833498215</v>
      </c>
      <c r="H9" s="23">
        <v>72.804014958537508</v>
      </c>
      <c r="I9" s="23">
        <v>73.003474772952998</v>
      </c>
      <c r="J9" s="23">
        <v>72.804015792530208</v>
      </c>
      <c r="K9" s="23">
        <v>72.804015683723108</v>
      </c>
      <c r="L9" s="23">
        <v>122.48008833755031</v>
      </c>
      <c r="M9" s="23">
        <v>166.23253770273942</v>
      </c>
      <c r="N9" s="23">
        <v>295.94084378816967</v>
      </c>
      <c r="O9" s="23">
        <v>289.9597125349074</v>
      </c>
      <c r="P9" s="23">
        <v>229.85621231744972</v>
      </c>
      <c r="Q9" s="23">
        <v>339.07563002862503</v>
      </c>
      <c r="R9" s="23">
        <v>280.53748924877601</v>
      </c>
      <c r="S9" s="23">
        <v>347.53147407866697</v>
      </c>
      <c r="T9" s="23">
        <v>285.25035050626502</v>
      </c>
      <c r="U9" s="23">
        <v>259.32407000000001</v>
      </c>
      <c r="V9" s="23">
        <v>281.08062999999999</v>
      </c>
      <c r="W9" s="23">
        <v>328.22152999999997</v>
      </c>
    </row>
    <row r="10" spans="1:23">
      <c r="A10" s="27" t="s">
        <v>36</v>
      </c>
      <c r="B10" s="27" t="s">
        <v>62</v>
      </c>
      <c r="C10" s="23">
        <v>41.645368108046732</v>
      </c>
      <c r="D10" s="23">
        <v>45.940524764008188</v>
      </c>
      <c r="E10" s="23">
        <v>107.92037712814188</v>
      </c>
      <c r="F10" s="23">
        <v>50.846610647010955</v>
      </c>
      <c r="G10" s="23">
        <v>41.783153955273924</v>
      </c>
      <c r="H10" s="23">
        <v>62.835750898557421</v>
      </c>
      <c r="I10" s="23">
        <v>40.548011736699991</v>
      </c>
      <c r="J10" s="23">
        <v>101.47852902600003</v>
      </c>
      <c r="K10" s="23">
        <v>56.947393331859828</v>
      </c>
      <c r="L10" s="23">
        <v>152.97926429743896</v>
      </c>
      <c r="M10" s="23">
        <v>115.64837535417747</v>
      </c>
      <c r="N10" s="23">
        <v>450.42933196225471</v>
      </c>
      <c r="O10" s="23">
        <v>264.30237095090553</v>
      </c>
      <c r="P10" s="23">
        <v>239.54325380307918</v>
      </c>
      <c r="Q10" s="23">
        <v>671.05894097097553</v>
      </c>
      <c r="R10" s="23">
        <v>499.4893451271231</v>
      </c>
      <c r="S10" s="23">
        <v>1096.9727582406654</v>
      </c>
      <c r="T10" s="23">
        <v>742.18634993607554</v>
      </c>
      <c r="U10" s="23">
        <v>1406.8212652260727</v>
      </c>
      <c r="V10" s="23">
        <v>1987.2592946136767</v>
      </c>
      <c r="W10" s="23">
        <v>1753.7524907954494</v>
      </c>
    </row>
    <row r="11" spans="1:23">
      <c r="A11" s="27" t="s">
        <v>36</v>
      </c>
      <c r="B11" s="27" t="s">
        <v>61</v>
      </c>
      <c r="C11" s="23">
        <v>13058.488459999997</v>
      </c>
      <c r="D11" s="23">
        <v>13824.694756999999</v>
      </c>
      <c r="E11" s="23">
        <v>13143.265486999997</v>
      </c>
      <c r="F11" s="23">
        <v>15313.756049999996</v>
      </c>
      <c r="G11" s="23">
        <v>16467.710604</v>
      </c>
      <c r="H11" s="23">
        <v>15012.991451999989</v>
      </c>
      <c r="I11" s="23">
        <v>15369.888915</v>
      </c>
      <c r="J11" s="23">
        <v>16927.859409999997</v>
      </c>
      <c r="K11" s="23">
        <v>15222.320790000002</v>
      </c>
      <c r="L11" s="23">
        <v>15104.384854999997</v>
      </c>
      <c r="M11" s="23">
        <v>13748.979515999998</v>
      </c>
      <c r="N11" s="23">
        <v>13552.819034</v>
      </c>
      <c r="O11" s="23">
        <v>14126.431671999995</v>
      </c>
      <c r="P11" s="23">
        <v>13610.333349999997</v>
      </c>
      <c r="Q11" s="23">
        <v>12774.871160999997</v>
      </c>
      <c r="R11" s="23">
        <v>12198.828479999996</v>
      </c>
      <c r="S11" s="23">
        <v>13405.073648999998</v>
      </c>
      <c r="T11" s="23">
        <v>11868.183987999995</v>
      </c>
      <c r="U11" s="23">
        <v>11253.732611999998</v>
      </c>
      <c r="V11" s="23">
        <v>10501.637021</v>
      </c>
      <c r="W11" s="23">
        <v>10581.615043999998</v>
      </c>
    </row>
    <row r="12" spans="1:23">
      <c r="A12" s="27" t="s">
        <v>36</v>
      </c>
      <c r="B12" s="27" t="s">
        <v>65</v>
      </c>
      <c r="C12" s="23">
        <v>27227.277300622904</v>
      </c>
      <c r="D12" s="23">
        <v>30047.094657890906</v>
      </c>
      <c r="E12" s="23">
        <v>27764.050612275885</v>
      </c>
      <c r="F12" s="23">
        <v>28616.632230215193</v>
      </c>
      <c r="G12" s="23">
        <v>30073.007005572588</v>
      </c>
      <c r="H12" s="23">
        <v>33997.133991464834</v>
      </c>
      <c r="I12" s="23">
        <v>37900.121569241033</v>
      </c>
      <c r="J12" s="23">
        <v>39238.092271391106</v>
      </c>
      <c r="K12" s="23">
        <v>41731.137734152449</v>
      </c>
      <c r="L12" s="23">
        <v>42323.883864872107</v>
      </c>
      <c r="M12" s="23">
        <v>45710.594909340027</v>
      </c>
      <c r="N12" s="23">
        <v>55858.638134978712</v>
      </c>
      <c r="O12" s="23">
        <v>54580.324604328838</v>
      </c>
      <c r="P12" s="23">
        <v>59602.735067070011</v>
      </c>
      <c r="Q12" s="23">
        <v>77065.935670204519</v>
      </c>
      <c r="R12" s="23">
        <v>84161.208010501345</v>
      </c>
      <c r="S12" s="23">
        <v>89416.4886516103</v>
      </c>
      <c r="T12" s="23">
        <v>88713.86147390971</v>
      </c>
      <c r="U12" s="23">
        <v>91283.099287329678</v>
      </c>
      <c r="V12" s="23">
        <v>89023.087618275327</v>
      </c>
      <c r="W12" s="23">
        <v>90070.496779867943</v>
      </c>
    </row>
    <row r="13" spans="1:23">
      <c r="A13" s="27" t="s">
        <v>36</v>
      </c>
      <c r="B13" s="27" t="s">
        <v>64</v>
      </c>
      <c r="C13" s="23">
        <v>15292.988068259569</v>
      </c>
      <c r="D13" s="23">
        <v>15986.334874618726</v>
      </c>
      <c r="E13" s="23">
        <v>16249.84491000585</v>
      </c>
      <c r="F13" s="23">
        <v>15574.294624119537</v>
      </c>
      <c r="G13" s="23">
        <v>14991.228627080833</v>
      </c>
      <c r="H13" s="23">
        <v>15956.303002432745</v>
      </c>
      <c r="I13" s="23">
        <v>16047.699417968948</v>
      </c>
      <c r="J13" s="23">
        <v>14675.379155089318</v>
      </c>
      <c r="K13" s="23">
        <v>15588.597885830099</v>
      </c>
      <c r="L13" s="23">
        <v>16196.318474306998</v>
      </c>
      <c r="M13" s="23">
        <v>18147.154956074341</v>
      </c>
      <c r="N13" s="23">
        <v>21064.671744290848</v>
      </c>
      <c r="O13" s="23">
        <v>21156.459691289376</v>
      </c>
      <c r="P13" s="23">
        <v>20469.063782555095</v>
      </c>
      <c r="Q13" s="23">
        <v>24871.111777934046</v>
      </c>
      <c r="R13" s="23">
        <v>26497.805807940058</v>
      </c>
      <c r="S13" s="23">
        <v>29580.609837504639</v>
      </c>
      <c r="T13" s="23">
        <v>30740.987881750723</v>
      </c>
      <c r="U13" s="23">
        <v>32093.356817650932</v>
      </c>
      <c r="V13" s="23">
        <v>34580.142444818317</v>
      </c>
      <c r="W13" s="23">
        <v>38348.587771589853</v>
      </c>
    </row>
    <row r="14" spans="1:23">
      <c r="A14" s="27" t="s">
        <v>36</v>
      </c>
      <c r="B14" s="27" t="s">
        <v>32</v>
      </c>
      <c r="C14" s="23">
        <v>173.13647962435789</v>
      </c>
      <c r="D14" s="23">
        <v>173.80921019175292</v>
      </c>
      <c r="E14" s="23">
        <v>171.10401722098399</v>
      </c>
      <c r="F14" s="23">
        <v>178.83329197962536</v>
      </c>
      <c r="G14" s="23">
        <v>178.41015301639399</v>
      </c>
      <c r="H14" s="23">
        <v>168.05333463231088</v>
      </c>
      <c r="I14" s="23">
        <v>161.36951538250602</v>
      </c>
      <c r="J14" s="23">
        <v>156.2161282831519</v>
      </c>
      <c r="K14" s="23">
        <v>158.98107862806791</v>
      </c>
      <c r="L14" s="23">
        <v>301.94930459455099</v>
      </c>
      <c r="M14" s="23">
        <v>587.68432329258678</v>
      </c>
      <c r="N14" s="23">
        <v>707.41842763250304</v>
      </c>
      <c r="O14" s="23">
        <v>1029.26691357609</v>
      </c>
      <c r="P14" s="23">
        <v>1001.0950947651538</v>
      </c>
      <c r="Q14" s="23">
        <v>1051.5538088191101</v>
      </c>
      <c r="R14" s="23">
        <v>1043.401179928376</v>
      </c>
      <c r="S14" s="23">
        <v>1028.8954635142059</v>
      </c>
      <c r="T14" s="23">
        <v>1042.6200451987229</v>
      </c>
      <c r="U14" s="23">
        <v>1465.4916764165041</v>
      </c>
      <c r="V14" s="23">
        <v>1416.0455192533361</v>
      </c>
      <c r="W14" s="23">
        <v>2769.78541583469</v>
      </c>
    </row>
    <row r="15" spans="1:23">
      <c r="A15" s="27" t="s">
        <v>36</v>
      </c>
      <c r="B15" s="27" t="s">
        <v>69</v>
      </c>
      <c r="C15" s="23">
        <v>54.337595999999991</v>
      </c>
      <c r="D15" s="23">
        <v>63.562457299999991</v>
      </c>
      <c r="E15" s="23">
        <v>35.516790826532983</v>
      </c>
      <c r="F15" s="23">
        <v>1168.9759042625356</v>
      </c>
      <c r="G15" s="23">
        <v>4275.1576412516679</v>
      </c>
      <c r="H15" s="23">
        <v>3642.5254563251247</v>
      </c>
      <c r="I15" s="23">
        <v>3750.5004063191541</v>
      </c>
      <c r="J15" s="23">
        <v>4192.829994140996</v>
      </c>
      <c r="K15" s="23">
        <v>5733.8173984049372</v>
      </c>
      <c r="L15" s="23">
        <v>6612.8750316871283</v>
      </c>
      <c r="M15" s="23">
        <v>6980.9292202797951</v>
      </c>
      <c r="N15" s="23">
        <v>8163.0727817779234</v>
      </c>
      <c r="O15" s="23">
        <v>7370.2181626961219</v>
      </c>
      <c r="P15" s="23">
        <v>7286.5632472152129</v>
      </c>
      <c r="Q15" s="23">
        <v>8818.6833075219711</v>
      </c>
      <c r="R15" s="23">
        <v>11356.115882364673</v>
      </c>
      <c r="S15" s="23">
        <v>13436.410640559348</v>
      </c>
      <c r="T15" s="23">
        <v>13085.274781681377</v>
      </c>
      <c r="U15" s="23">
        <v>14007.761107743145</v>
      </c>
      <c r="V15" s="23">
        <v>13678.881860972113</v>
      </c>
      <c r="W15" s="23">
        <v>15016.755940618785</v>
      </c>
    </row>
    <row r="16" spans="1:23">
      <c r="A16" s="27" t="s">
        <v>36</v>
      </c>
      <c r="B16" s="27" t="s">
        <v>52</v>
      </c>
      <c r="C16" s="23">
        <v>64.561509017999811</v>
      </c>
      <c r="D16" s="23">
        <v>159.25978966999998</v>
      </c>
      <c r="E16" s="23">
        <v>301.13950318499991</v>
      </c>
      <c r="F16" s="23">
        <v>576.69767321999893</v>
      </c>
      <c r="G16" s="23">
        <v>905.64639374000001</v>
      </c>
      <c r="H16" s="23">
        <v>1204.8527790000001</v>
      </c>
      <c r="I16" s="23">
        <v>1475.4340770599988</v>
      </c>
      <c r="J16" s="23">
        <v>1784.5418239100002</v>
      </c>
      <c r="K16" s="23">
        <v>2322.2730954799981</v>
      </c>
      <c r="L16" s="23">
        <v>2426.6576195500002</v>
      </c>
      <c r="M16" s="23">
        <v>2733.6689296599998</v>
      </c>
      <c r="N16" s="23">
        <v>3044.0855751999989</v>
      </c>
      <c r="O16" s="23">
        <v>3436.0670358999996</v>
      </c>
      <c r="P16" s="23">
        <v>3816.0295745000003</v>
      </c>
      <c r="Q16" s="23">
        <v>4230.5128762999966</v>
      </c>
      <c r="R16" s="23">
        <v>4382.8706872999992</v>
      </c>
      <c r="S16" s="23">
        <v>4415.9430546999902</v>
      </c>
      <c r="T16" s="23">
        <v>4638.2341957999988</v>
      </c>
      <c r="U16" s="23">
        <v>4749.4835932999986</v>
      </c>
      <c r="V16" s="23">
        <v>4846.1846803999988</v>
      </c>
      <c r="W16" s="23">
        <v>5125.8209910000005</v>
      </c>
    </row>
    <row r="17" spans="1:23">
      <c r="A17" s="29" t="s">
        <v>118</v>
      </c>
      <c r="B17" s="29"/>
      <c r="C17" s="28">
        <v>177245.51649571268</v>
      </c>
      <c r="D17" s="28">
        <v>176923.1210569719</v>
      </c>
      <c r="E17" s="28">
        <v>176367.01732193027</v>
      </c>
      <c r="F17" s="28">
        <v>176181.4792807097</v>
      </c>
      <c r="G17" s="28">
        <v>175632.1605920427</v>
      </c>
      <c r="H17" s="28">
        <v>174804.89543001316</v>
      </c>
      <c r="I17" s="28">
        <v>174770.28679991173</v>
      </c>
      <c r="J17" s="28">
        <v>175159.7934782994</v>
      </c>
      <c r="K17" s="28">
        <v>177143.33044793847</v>
      </c>
      <c r="L17" s="28">
        <v>180453.09400571641</v>
      </c>
      <c r="M17" s="28">
        <v>181827.86028913499</v>
      </c>
      <c r="N17" s="28">
        <v>182721.17791681271</v>
      </c>
      <c r="O17" s="28">
        <v>184083.95817009636</v>
      </c>
      <c r="P17" s="28">
        <v>185570.30882312055</v>
      </c>
      <c r="Q17" s="28">
        <v>187238.51979381189</v>
      </c>
      <c r="R17" s="28">
        <v>189560.11940675808</v>
      </c>
      <c r="S17" s="28">
        <v>190384.10486913333</v>
      </c>
      <c r="T17" s="28">
        <v>191310.72582392881</v>
      </c>
      <c r="U17" s="28">
        <v>192288.89973399151</v>
      </c>
      <c r="V17" s="28">
        <v>193249.03171347731</v>
      </c>
      <c r="W17" s="28">
        <v>194202.18203320273</v>
      </c>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44270.680199999995</v>
      </c>
      <c r="D20" s="23">
        <v>39255.459629999976</v>
      </c>
      <c r="E20" s="23">
        <v>37927.416400000002</v>
      </c>
      <c r="F20" s="23">
        <v>40010.184515999987</v>
      </c>
      <c r="G20" s="23">
        <v>36791.413906160444</v>
      </c>
      <c r="H20" s="23">
        <v>34371.418297653392</v>
      </c>
      <c r="I20" s="23">
        <v>32991.211051073333</v>
      </c>
      <c r="J20" s="23">
        <v>34099.397632098044</v>
      </c>
      <c r="K20" s="23">
        <v>35552.775704781285</v>
      </c>
      <c r="L20" s="23">
        <v>38209.54741852908</v>
      </c>
      <c r="M20" s="23">
        <v>38314.22894955302</v>
      </c>
      <c r="N20" s="23">
        <v>23923.808399999998</v>
      </c>
      <c r="O20" s="23">
        <v>24630.651500000004</v>
      </c>
      <c r="P20" s="23">
        <v>24850.7166</v>
      </c>
      <c r="Q20" s="23">
        <v>8449.1098000000002</v>
      </c>
      <c r="R20" s="23">
        <v>8422.2126000000007</v>
      </c>
      <c r="S20" s="23">
        <v>8426.0251000000007</v>
      </c>
      <c r="T20" s="23">
        <v>8426.0256000000008</v>
      </c>
      <c r="U20" s="23">
        <v>7885.0817999999999</v>
      </c>
      <c r="V20" s="23">
        <v>7814.0866999999998</v>
      </c>
      <c r="W20" s="23">
        <v>7867.5169999999998</v>
      </c>
    </row>
    <row r="21" spans="1:23" s="26" customFormat="1">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s="26" customFormat="1">
      <c r="A22" s="27" t="s">
        <v>119</v>
      </c>
      <c r="B22" s="27" t="s">
        <v>18</v>
      </c>
      <c r="C22" s="23">
        <v>33.648920699595799</v>
      </c>
      <c r="D22" s="23">
        <v>33.751520684651801</v>
      </c>
      <c r="E22" s="23">
        <v>103.12766022861</v>
      </c>
      <c r="F22" s="23">
        <v>67.56486112592799</v>
      </c>
      <c r="G22" s="23">
        <v>65.403089895774997</v>
      </c>
      <c r="H22" s="23">
        <v>66.478888892379302</v>
      </c>
      <c r="I22" s="23">
        <v>66.068211902122002</v>
      </c>
      <c r="J22" s="23">
        <v>69.537334342213498</v>
      </c>
      <c r="K22" s="23">
        <v>67.739550471884996</v>
      </c>
      <c r="L22" s="23">
        <v>70.675201652642997</v>
      </c>
      <c r="M22" s="23">
        <v>68.623274038396005</v>
      </c>
      <c r="N22" s="23">
        <v>1283.682055091972</v>
      </c>
      <c r="O22" s="23">
        <v>1301.2952266951811</v>
      </c>
      <c r="P22" s="23">
        <v>588.43847101675499</v>
      </c>
      <c r="Q22" s="23">
        <v>1342.9555742908829</v>
      </c>
      <c r="R22" s="23">
        <v>805.12261922490006</v>
      </c>
      <c r="S22" s="23">
        <v>1316.1128615168709</v>
      </c>
      <c r="T22" s="23">
        <v>1619.7644021119079</v>
      </c>
      <c r="U22" s="23">
        <v>1506.44630204034</v>
      </c>
      <c r="V22" s="23">
        <v>1623.3535230959551</v>
      </c>
      <c r="W22" s="23">
        <v>1779.101823224478</v>
      </c>
    </row>
    <row r="23" spans="1:23" s="26" customFormat="1">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s="26" customFormat="1">
      <c r="A24" s="27" t="s">
        <v>119</v>
      </c>
      <c r="B24" s="27" t="s">
        <v>62</v>
      </c>
      <c r="C24" s="23">
        <v>4.0917895199999793E-6</v>
      </c>
      <c r="D24" s="23">
        <v>9.3018436286100001E-2</v>
      </c>
      <c r="E24" s="23">
        <v>4.1898479523866996</v>
      </c>
      <c r="F24" s="23">
        <v>18.887896086476598</v>
      </c>
      <c r="G24" s="23">
        <v>8.7486304578358798</v>
      </c>
      <c r="H24" s="23">
        <v>8.5611467951294706</v>
      </c>
      <c r="I24" s="23">
        <v>7.0318836949423895</v>
      </c>
      <c r="J24" s="23">
        <v>18.298799800841131</v>
      </c>
      <c r="K24" s="23">
        <v>19.450165923219338</v>
      </c>
      <c r="L24" s="23">
        <v>9.9113834505909892</v>
      </c>
      <c r="M24" s="23">
        <v>19.491769015809737</v>
      </c>
      <c r="N24" s="23">
        <v>85.095639001350591</v>
      </c>
      <c r="O24" s="23">
        <v>32.265335228128997</v>
      </c>
      <c r="P24" s="23">
        <v>18.625599953404588</v>
      </c>
      <c r="Q24" s="23">
        <v>164.85720031491468</v>
      </c>
      <c r="R24" s="23">
        <v>106.7041907</v>
      </c>
      <c r="S24" s="23">
        <v>198.02922199999998</v>
      </c>
      <c r="T24" s="23">
        <v>77.078922077987997</v>
      </c>
      <c r="U24" s="23">
        <v>338.11120599999992</v>
      </c>
      <c r="V24" s="23">
        <v>547.82449923000001</v>
      </c>
      <c r="W24" s="23">
        <v>461.83464799999996</v>
      </c>
    </row>
    <row r="25" spans="1:23" s="26" customFormat="1">
      <c r="A25" s="27" t="s">
        <v>119</v>
      </c>
      <c r="B25" s="27" t="s">
        <v>61</v>
      </c>
      <c r="C25" s="23">
        <v>2016.891189999998</v>
      </c>
      <c r="D25" s="23">
        <v>1941.921664</v>
      </c>
      <c r="E25" s="23">
        <v>1723.970004999999</v>
      </c>
      <c r="F25" s="23">
        <v>2526.870809999999</v>
      </c>
      <c r="G25" s="23">
        <v>2567.50711</v>
      </c>
      <c r="H25" s="23">
        <v>2244.5190360000001</v>
      </c>
      <c r="I25" s="23">
        <v>2320.0886849999997</v>
      </c>
      <c r="J25" s="23">
        <v>3178.0656599999993</v>
      </c>
      <c r="K25" s="23">
        <v>2649.5683199999999</v>
      </c>
      <c r="L25" s="23">
        <v>3314.8619349999999</v>
      </c>
      <c r="M25" s="23">
        <v>2904.8211460000002</v>
      </c>
      <c r="N25" s="23">
        <v>2955.0881839999993</v>
      </c>
      <c r="O25" s="23">
        <v>3206.4726309999969</v>
      </c>
      <c r="P25" s="23">
        <v>3404.5520699999997</v>
      </c>
      <c r="Q25" s="23">
        <v>3253.1188349999989</v>
      </c>
      <c r="R25" s="23">
        <v>3163.4786100000001</v>
      </c>
      <c r="S25" s="23">
        <v>4015.4232899999997</v>
      </c>
      <c r="T25" s="23">
        <v>3396.6408700000002</v>
      </c>
      <c r="U25" s="23">
        <v>3091.0493139999999</v>
      </c>
      <c r="V25" s="23">
        <v>2993.8772900000004</v>
      </c>
      <c r="W25" s="23">
        <v>2838.5902399999991</v>
      </c>
    </row>
    <row r="26" spans="1:23" s="26" customFormat="1">
      <c r="A26" s="27" t="s">
        <v>119</v>
      </c>
      <c r="B26" s="27" t="s">
        <v>65</v>
      </c>
      <c r="C26" s="23">
        <v>6057.7227549588006</v>
      </c>
      <c r="D26" s="23">
        <v>7063.7978736343612</v>
      </c>
      <c r="E26" s="23">
        <v>6711.1399194723326</v>
      </c>
      <c r="F26" s="23">
        <v>6625.5443707296527</v>
      </c>
      <c r="G26" s="23">
        <v>6874.4961516123567</v>
      </c>
      <c r="H26" s="23">
        <v>7291.9824158092479</v>
      </c>
      <c r="I26" s="23">
        <v>7248.7529830366357</v>
      </c>
      <c r="J26" s="23">
        <v>5905.5751632336778</v>
      </c>
      <c r="K26" s="23">
        <v>5475.1562585291504</v>
      </c>
      <c r="L26" s="23">
        <v>6057.7228510878003</v>
      </c>
      <c r="M26" s="23">
        <v>7089.2554177145248</v>
      </c>
      <c r="N26" s="23">
        <v>12882.090489821025</v>
      </c>
      <c r="O26" s="23">
        <v>12938.347595761938</v>
      </c>
      <c r="P26" s="23">
        <v>15141.729781555287</v>
      </c>
      <c r="Q26" s="23">
        <v>21475.746215309133</v>
      </c>
      <c r="R26" s="23">
        <v>22710.63831598973</v>
      </c>
      <c r="S26" s="23">
        <v>19278.789469724925</v>
      </c>
      <c r="T26" s="23">
        <v>17487.397522725059</v>
      </c>
      <c r="U26" s="23">
        <v>18462.384583467636</v>
      </c>
      <c r="V26" s="23">
        <v>17697.20092199697</v>
      </c>
      <c r="W26" s="23">
        <v>21740.458892910163</v>
      </c>
    </row>
    <row r="27" spans="1:23" s="26" customFormat="1">
      <c r="A27" s="27" t="s">
        <v>119</v>
      </c>
      <c r="B27" s="27" t="s">
        <v>64</v>
      </c>
      <c r="C27" s="23">
        <v>5680.3348042853886</v>
      </c>
      <c r="D27" s="23">
        <v>6065.0353896653842</v>
      </c>
      <c r="E27" s="23">
        <v>6102.2596956554926</v>
      </c>
      <c r="F27" s="23">
        <v>5873.7173509544045</v>
      </c>
      <c r="G27" s="23">
        <v>5592.1663762441258</v>
      </c>
      <c r="H27" s="23">
        <v>6055.5395441576356</v>
      </c>
      <c r="I27" s="23">
        <v>6091.8710745455119</v>
      </c>
      <c r="J27" s="23">
        <v>5514.5406918824983</v>
      </c>
      <c r="K27" s="23">
        <v>5705.2839005686119</v>
      </c>
      <c r="L27" s="23">
        <v>6006.7458149899776</v>
      </c>
      <c r="M27" s="23">
        <v>7556.8542391201554</v>
      </c>
      <c r="N27" s="23">
        <v>10186.3050485817</v>
      </c>
      <c r="O27" s="23">
        <v>10755.52196551596</v>
      </c>
      <c r="P27" s="23">
        <v>10368.642563008136</v>
      </c>
      <c r="Q27" s="23">
        <v>14222.864382830727</v>
      </c>
      <c r="R27" s="23">
        <v>14311.803574317822</v>
      </c>
      <c r="S27" s="23">
        <v>18453.793525549743</v>
      </c>
      <c r="T27" s="23">
        <v>18798.568785654203</v>
      </c>
      <c r="U27" s="23">
        <v>19752.910301300955</v>
      </c>
      <c r="V27" s="23">
        <v>19930.70330827135</v>
      </c>
      <c r="W27" s="23">
        <v>19935.066626042877</v>
      </c>
    </row>
    <row r="28" spans="1:23" s="26" customFormat="1">
      <c r="A28" s="27" t="s">
        <v>119</v>
      </c>
      <c r="B28" s="27" t="s">
        <v>32</v>
      </c>
      <c r="C28" s="23">
        <v>1.0721396999999901E-5</v>
      </c>
      <c r="D28" s="23">
        <v>1.08518525E-5</v>
      </c>
      <c r="E28" s="23">
        <v>1.0815616000000001E-5</v>
      </c>
      <c r="F28" s="23">
        <v>1.0761628E-5</v>
      </c>
      <c r="G28" s="23">
        <v>1.0560684E-5</v>
      </c>
      <c r="H28" s="23">
        <v>1.31476209999999E-5</v>
      </c>
      <c r="I28" s="23">
        <v>1.8593095E-5</v>
      </c>
      <c r="J28" s="23">
        <v>2.0945256000000001E-5</v>
      </c>
      <c r="K28" s="23">
        <v>2.0932154999999999E-5</v>
      </c>
      <c r="L28" s="23">
        <v>6.5732679999999994E-5</v>
      </c>
      <c r="M28" s="23">
        <v>93.484259999999907</v>
      </c>
      <c r="N28" s="23">
        <v>215.06843999999899</v>
      </c>
      <c r="O28" s="23">
        <v>578.28570000000002</v>
      </c>
      <c r="P28" s="23">
        <v>569.74739999999997</v>
      </c>
      <c r="Q28" s="23">
        <v>598.44179999999994</v>
      </c>
      <c r="R28" s="23">
        <v>587.0521</v>
      </c>
      <c r="S28" s="23">
        <v>577.28107</v>
      </c>
      <c r="T28" s="23">
        <v>589.11925999999903</v>
      </c>
      <c r="U28" s="23">
        <v>588.57683999999995</v>
      </c>
      <c r="V28" s="23">
        <v>561.51520000000005</v>
      </c>
      <c r="W28" s="23">
        <v>695.16143999999997</v>
      </c>
    </row>
    <row r="29" spans="1:23" s="26" customFormat="1">
      <c r="A29" s="27" t="s">
        <v>119</v>
      </c>
      <c r="B29" s="27" t="s">
        <v>69</v>
      </c>
      <c r="C29" s="23">
        <v>10.537672999999991</v>
      </c>
      <c r="D29" s="23">
        <v>20.573587299999993</v>
      </c>
      <c r="E29" s="23">
        <v>11.109092988611991</v>
      </c>
      <c r="F29" s="23">
        <v>822.04493200960007</v>
      </c>
      <c r="G29" s="23">
        <v>3941.5775421234603</v>
      </c>
      <c r="H29" s="23">
        <v>3290.337169698038</v>
      </c>
      <c r="I29" s="23">
        <v>3451.6406676882166</v>
      </c>
      <c r="J29" s="23">
        <v>3809.2309601884358</v>
      </c>
      <c r="K29" s="23">
        <v>5158.6370496741611</v>
      </c>
      <c r="L29" s="23">
        <v>5687.3733629791495</v>
      </c>
      <c r="M29" s="23">
        <v>5612.3299156761786</v>
      </c>
      <c r="N29" s="23">
        <v>5822.3625771858997</v>
      </c>
      <c r="O29" s="23">
        <v>5056.6616829764307</v>
      </c>
      <c r="P29" s="23">
        <v>5010.4125614205359</v>
      </c>
      <c r="Q29" s="23">
        <v>5886.3160713967909</v>
      </c>
      <c r="R29" s="23">
        <v>7533.9772153353015</v>
      </c>
      <c r="S29" s="23">
        <v>8714.6250595049005</v>
      </c>
      <c r="T29" s="23">
        <v>8221.3173001540999</v>
      </c>
      <c r="U29" s="23">
        <v>8587.7571839653992</v>
      </c>
      <c r="V29" s="23">
        <v>8423.4272169449996</v>
      </c>
      <c r="W29" s="23">
        <v>8545.1219303164999</v>
      </c>
    </row>
    <row r="30" spans="1:23" s="26" customFormat="1">
      <c r="A30" s="27" t="s">
        <v>119</v>
      </c>
      <c r="B30" s="27" t="s">
        <v>52</v>
      </c>
      <c r="C30" s="23">
        <v>22.535891999999897</v>
      </c>
      <c r="D30" s="23">
        <v>49.894670999999988</v>
      </c>
      <c r="E30" s="23">
        <v>79.81880599999991</v>
      </c>
      <c r="F30" s="23">
        <v>155.92720299999999</v>
      </c>
      <c r="G30" s="23">
        <v>254.09249999999997</v>
      </c>
      <c r="H30" s="23">
        <v>340.31299999999999</v>
      </c>
      <c r="I30" s="23">
        <v>415.59122999999988</v>
      </c>
      <c r="J30" s="23">
        <v>494.18509</v>
      </c>
      <c r="K30" s="23">
        <v>638.401375999999</v>
      </c>
      <c r="L30" s="23">
        <v>712.25678000000005</v>
      </c>
      <c r="M30" s="23">
        <v>812.0036399999999</v>
      </c>
      <c r="N30" s="23">
        <v>911.27242999999908</v>
      </c>
      <c r="O30" s="23">
        <v>1036.79008</v>
      </c>
      <c r="P30" s="23">
        <v>1148.15679</v>
      </c>
      <c r="Q30" s="23">
        <v>1293.78756</v>
      </c>
      <c r="R30" s="23">
        <v>1335.7555299999999</v>
      </c>
      <c r="S30" s="23">
        <v>1363.55755</v>
      </c>
      <c r="T30" s="23">
        <v>1443.7415999999998</v>
      </c>
      <c r="U30" s="23">
        <v>1502.0542899999989</v>
      </c>
      <c r="V30" s="23">
        <v>1530.6164299999991</v>
      </c>
      <c r="W30" s="23">
        <v>1616.9690500000002</v>
      </c>
    </row>
    <row r="31" spans="1:23" s="26" customFormat="1">
      <c r="A31" s="29" t="s">
        <v>118</v>
      </c>
      <c r="B31" s="29"/>
      <c r="C31" s="28">
        <v>58059.277874035564</v>
      </c>
      <c r="D31" s="28">
        <v>54360.059096420664</v>
      </c>
      <c r="E31" s="28">
        <v>52572.10352830882</v>
      </c>
      <c r="F31" s="28">
        <v>55122.769804896452</v>
      </c>
      <c r="G31" s="28">
        <v>51899.735264370531</v>
      </c>
      <c r="H31" s="28">
        <v>50038.499329307779</v>
      </c>
      <c r="I31" s="28">
        <v>48725.023889252545</v>
      </c>
      <c r="J31" s="28">
        <v>48785.415281357265</v>
      </c>
      <c r="K31" s="28">
        <v>49469.973900274155</v>
      </c>
      <c r="L31" s="28">
        <v>53669.46460471009</v>
      </c>
      <c r="M31" s="28">
        <v>55953.27479544191</v>
      </c>
      <c r="N31" s="28">
        <v>51316.069816496041</v>
      </c>
      <c r="O31" s="28">
        <v>52864.554254201212</v>
      </c>
      <c r="P31" s="28">
        <v>54372.705085533584</v>
      </c>
      <c r="Q31" s="28">
        <v>48908.652007745652</v>
      </c>
      <c r="R31" s="28">
        <v>49519.959910232457</v>
      </c>
      <c r="S31" s="28">
        <v>51688.173468791538</v>
      </c>
      <c r="T31" s="28">
        <v>49805.476102569155</v>
      </c>
      <c r="U31" s="28">
        <v>51035.983506808931</v>
      </c>
      <c r="V31" s="28">
        <v>50607.046242594275</v>
      </c>
      <c r="W31" s="28">
        <v>54622.56923017752</v>
      </c>
    </row>
    <row r="32" spans="1:23" s="26" customFormat="1"/>
    <row r="33" spans="1:23" s="26" customFormat="1">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s="26" customFormat="1">
      <c r="A34" s="27" t="s">
        <v>120</v>
      </c>
      <c r="B34" s="27" t="s">
        <v>60</v>
      </c>
      <c r="C34" s="23">
        <v>44516.901199999993</v>
      </c>
      <c r="D34" s="23">
        <v>45904.813499999989</v>
      </c>
      <c r="E34" s="23">
        <v>48535.909399999997</v>
      </c>
      <c r="F34" s="23">
        <v>47693.979139999996</v>
      </c>
      <c r="G34" s="23">
        <v>48456.969506892994</v>
      </c>
      <c r="H34" s="23">
        <v>47055.236257457276</v>
      </c>
      <c r="I34" s="23">
        <v>43058.263386520695</v>
      </c>
      <c r="J34" s="23">
        <v>41262.690029794489</v>
      </c>
      <c r="K34" s="23">
        <v>40486.279435882003</v>
      </c>
      <c r="L34" s="23">
        <v>40820.337426531609</v>
      </c>
      <c r="M34" s="23">
        <v>39683.771260695001</v>
      </c>
      <c r="N34" s="23">
        <v>40868.8693255654</v>
      </c>
      <c r="O34" s="23">
        <v>42715.240876987402</v>
      </c>
      <c r="P34" s="23">
        <v>41878.257356351372</v>
      </c>
      <c r="Q34" s="23">
        <v>36451.8923</v>
      </c>
      <c r="R34" s="23">
        <v>32308.769699999986</v>
      </c>
      <c r="S34" s="23">
        <v>24350.561200000004</v>
      </c>
      <c r="T34" s="23">
        <v>25430.157000000003</v>
      </c>
      <c r="U34" s="23">
        <v>24605.306</v>
      </c>
      <c r="V34" s="23">
        <v>24615.122299999999</v>
      </c>
      <c r="W34" s="23">
        <v>20259.265341637296</v>
      </c>
    </row>
    <row r="35" spans="1:23" s="26" customFormat="1">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s="26" customFormat="1">
      <c r="A36" s="27" t="s">
        <v>120</v>
      </c>
      <c r="B36" s="27" t="s">
        <v>18</v>
      </c>
      <c r="C36" s="23">
        <v>1113.0546819161104</v>
      </c>
      <c r="D36" s="23">
        <v>1113.0546818940231</v>
      </c>
      <c r="E36" s="23">
        <v>1240.8356081593281</v>
      </c>
      <c r="F36" s="23">
        <v>235.40908540243936</v>
      </c>
      <c r="G36" s="23">
        <v>235.4090856079406</v>
      </c>
      <c r="H36" s="23">
        <v>235.40908560310558</v>
      </c>
      <c r="I36" s="23">
        <v>236.05404264204179</v>
      </c>
      <c r="J36" s="23">
        <v>257.36008078961947</v>
      </c>
      <c r="K36" s="23">
        <v>235.40908598282289</v>
      </c>
      <c r="L36" s="23">
        <v>414.36575378253389</v>
      </c>
      <c r="M36" s="23">
        <v>605.7537196921179</v>
      </c>
      <c r="N36" s="23">
        <v>1721.6132023242367</v>
      </c>
      <c r="O36" s="23">
        <v>1771.351069837523</v>
      </c>
      <c r="P36" s="23">
        <v>1005.4429854216701</v>
      </c>
      <c r="Q36" s="23">
        <v>2519.8763843947322</v>
      </c>
      <c r="R36" s="23">
        <v>1388.352898012572</v>
      </c>
      <c r="S36" s="23">
        <v>2177.4464695861261</v>
      </c>
      <c r="T36" s="23">
        <v>2211.5372096333099</v>
      </c>
      <c r="U36" s="23">
        <v>1852.7691995665989</v>
      </c>
      <c r="V36" s="23">
        <v>2173.251600435261</v>
      </c>
      <c r="W36" s="23">
        <v>2227.8464649342636</v>
      </c>
    </row>
    <row r="37" spans="1:23" s="26" customFormat="1">
      <c r="A37" s="27" t="s">
        <v>120</v>
      </c>
      <c r="B37" s="27" t="s">
        <v>28</v>
      </c>
      <c r="C37" s="23">
        <v>37.115769999999998</v>
      </c>
      <c r="D37" s="23">
        <v>37.115769999999998</v>
      </c>
      <c r="E37" s="23">
        <v>73.719189999999998</v>
      </c>
      <c r="F37" s="23">
        <v>72.804009999999906</v>
      </c>
      <c r="G37" s="23">
        <v>72.804009999999906</v>
      </c>
      <c r="H37" s="23">
        <v>72.804009999999906</v>
      </c>
      <c r="I37" s="23">
        <v>73.003469999999993</v>
      </c>
      <c r="J37" s="23">
        <v>72.804009999999906</v>
      </c>
      <c r="K37" s="23">
        <v>72.804009999999906</v>
      </c>
      <c r="L37" s="23">
        <v>122.48008</v>
      </c>
      <c r="M37" s="23">
        <v>166.23253</v>
      </c>
      <c r="N37" s="23">
        <v>295.94083000000001</v>
      </c>
      <c r="O37" s="23">
        <v>289.9597</v>
      </c>
      <c r="P37" s="23">
        <v>229.8562</v>
      </c>
      <c r="Q37" s="23">
        <v>339.07562000000001</v>
      </c>
      <c r="R37" s="23">
        <v>280.53747999999899</v>
      </c>
      <c r="S37" s="23">
        <v>347.53145999999998</v>
      </c>
      <c r="T37" s="23">
        <v>285.25033999999999</v>
      </c>
      <c r="U37" s="23">
        <v>259.32407000000001</v>
      </c>
      <c r="V37" s="23">
        <v>281.08062999999999</v>
      </c>
      <c r="W37" s="23">
        <v>328.22152999999997</v>
      </c>
    </row>
    <row r="38" spans="1:23" s="26" customFormat="1">
      <c r="A38" s="27" t="s">
        <v>120</v>
      </c>
      <c r="B38" s="27" t="s">
        <v>62</v>
      </c>
      <c r="C38" s="23">
        <v>7.0669971240000004E-6</v>
      </c>
      <c r="D38" s="23">
        <v>6.9263359900000004E-6</v>
      </c>
      <c r="E38" s="23">
        <v>7.2999600839999983E-6</v>
      </c>
      <c r="F38" s="23">
        <v>2.3581893259169799</v>
      </c>
      <c r="G38" s="23">
        <v>4.9464638143610395</v>
      </c>
      <c r="H38" s="23">
        <v>6.8761777239696311</v>
      </c>
      <c r="I38" s="23">
        <v>6.6722312030067696</v>
      </c>
      <c r="J38" s="23">
        <v>16.88618529233575</v>
      </c>
      <c r="K38" s="23">
        <v>1.9439820819829101</v>
      </c>
      <c r="L38" s="23">
        <v>4.5711258420158201</v>
      </c>
      <c r="M38" s="23">
        <v>9.8256167804678398</v>
      </c>
      <c r="N38" s="23">
        <v>37.287076897502857</v>
      </c>
      <c r="O38" s="23">
        <v>21.944888374079198</v>
      </c>
      <c r="P38" s="23">
        <v>8.6052187222441994</v>
      </c>
      <c r="Q38" s="23">
        <v>115.78661022562169</v>
      </c>
      <c r="R38" s="23">
        <v>89.137469852376</v>
      </c>
      <c r="S38" s="23">
        <v>193.38884659009602</v>
      </c>
      <c r="T38" s="23">
        <v>88.916979118618798</v>
      </c>
      <c r="U38" s="23">
        <v>304.48323544090397</v>
      </c>
      <c r="V38" s="23">
        <v>369.26517418043835</v>
      </c>
      <c r="W38" s="23">
        <v>364.51905289547301</v>
      </c>
    </row>
    <row r="39" spans="1:23" s="26" customFormat="1">
      <c r="A39" s="27" t="s">
        <v>120</v>
      </c>
      <c r="B39" s="27" t="s">
        <v>61</v>
      </c>
      <c r="C39" s="23">
        <v>679.71947999999998</v>
      </c>
      <c r="D39" s="23">
        <v>676.10117000000002</v>
      </c>
      <c r="E39" s="23">
        <v>675.01414999999906</v>
      </c>
      <c r="F39" s="23">
        <v>670.56903999999997</v>
      </c>
      <c r="G39" s="23">
        <v>667.69370000000004</v>
      </c>
      <c r="H39" s="23">
        <v>664.66858000000002</v>
      </c>
      <c r="I39" s="23">
        <v>665.16145000000006</v>
      </c>
      <c r="J39" s="23">
        <v>658.70794999999998</v>
      </c>
      <c r="K39" s="23">
        <v>657.06202000000008</v>
      </c>
      <c r="L39" s="23">
        <v>653.68123999999898</v>
      </c>
      <c r="M39" s="23">
        <v>654.16901999999902</v>
      </c>
      <c r="N39" s="23">
        <v>648.99203999999997</v>
      </c>
      <c r="O39" s="23">
        <v>645.97439999999904</v>
      </c>
      <c r="P39" s="23">
        <v>643.15598</v>
      </c>
      <c r="Q39" s="23">
        <v>643.09628999999995</v>
      </c>
      <c r="R39" s="23">
        <v>637.50421000000006</v>
      </c>
      <c r="S39" s="23">
        <v>237.85499999999999</v>
      </c>
      <c r="T39" s="23">
        <v>238.26058999999901</v>
      </c>
      <c r="U39" s="23">
        <v>233.29087999999999</v>
      </c>
      <c r="V39" s="23">
        <v>234.92189999999999</v>
      </c>
      <c r="W39" s="23">
        <v>235.22986</v>
      </c>
    </row>
    <row r="40" spans="1:23" s="26" customFormat="1">
      <c r="A40" s="27" t="s">
        <v>120</v>
      </c>
      <c r="B40" s="27" t="s">
        <v>65</v>
      </c>
      <c r="C40" s="23">
        <v>2134.5666523920495</v>
      </c>
      <c r="D40" s="23">
        <v>1974.4780029351286</v>
      </c>
      <c r="E40" s="23">
        <v>1945.1552125802639</v>
      </c>
      <c r="F40" s="23">
        <v>1724.0235718325409</v>
      </c>
      <c r="G40" s="23">
        <v>2217.3976940625912</v>
      </c>
      <c r="H40" s="23">
        <v>3999.8277881339004</v>
      </c>
      <c r="I40" s="23">
        <v>6506.416941595664</v>
      </c>
      <c r="J40" s="23">
        <v>10611.866980661916</v>
      </c>
      <c r="K40" s="23">
        <v>12461.817187527622</v>
      </c>
      <c r="L40" s="23">
        <v>12662.813802630844</v>
      </c>
      <c r="M40" s="23">
        <v>11634.194334424963</v>
      </c>
      <c r="N40" s="23">
        <v>14315.013758859166</v>
      </c>
      <c r="O40" s="23">
        <v>12783.389526471441</v>
      </c>
      <c r="P40" s="23">
        <v>14997.418664812189</v>
      </c>
      <c r="Q40" s="23">
        <v>22352.765662459762</v>
      </c>
      <c r="R40" s="23">
        <v>27330.645842421014</v>
      </c>
      <c r="S40" s="23">
        <v>33999.207585565069</v>
      </c>
      <c r="T40" s="23">
        <v>34146.167144799925</v>
      </c>
      <c r="U40" s="23">
        <v>34718.195464982375</v>
      </c>
      <c r="V40" s="23">
        <v>32367.551401729048</v>
      </c>
      <c r="W40" s="23">
        <v>33577.52258760624</v>
      </c>
    </row>
    <row r="41" spans="1:23" s="26" customFormat="1">
      <c r="A41" s="27" t="s">
        <v>120</v>
      </c>
      <c r="B41" s="27" t="s">
        <v>64</v>
      </c>
      <c r="C41" s="23">
        <v>6071.0579980946541</v>
      </c>
      <c r="D41" s="23">
        <v>6392.6709992160377</v>
      </c>
      <c r="E41" s="23">
        <v>6497.1097734106597</v>
      </c>
      <c r="F41" s="23">
        <v>6212.7847957542899</v>
      </c>
      <c r="G41" s="23">
        <v>6072.8637194756257</v>
      </c>
      <c r="H41" s="23">
        <v>6411.5047325561945</v>
      </c>
      <c r="I41" s="23">
        <v>6387.1950669576672</v>
      </c>
      <c r="J41" s="23">
        <v>5416.6808707652244</v>
      </c>
      <c r="K41" s="23">
        <v>5999.2690407151867</v>
      </c>
      <c r="L41" s="23">
        <v>6224.9484614553812</v>
      </c>
      <c r="M41" s="23">
        <v>6405.3573791974804</v>
      </c>
      <c r="N41" s="23">
        <v>6480.9059069165178</v>
      </c>
      <c r="O41" s="23">
        <v>6206.2900282585588</v>
      </c>
      <c r="P41" s="23">
        <v>6072.3394477665506</v>
      </c>
      <c r="Q41" s="23">
        <v>6425.5244277261463</v>
      </c>
      <c r="R41" s="23">
        <v>7685.3484453577712</v>
      </c>
      <c r="S41" s="23">
        <v>6414.7510490574896</v>
      </c>
      <c r="T41" s="23">
        <v>7058.151688083205</v>
      </c>
      <c r="U41" s="23">
        <v>7351.4658459470083</v>
      </c>
      <c r="V41" s="23">
        <v>8103.4633904907578</v>
      </c>
      <c r="W41" s="23">
        <v>8120.3491117433778</v>
      </c>
    </row>
    <row r="42" spans="1:23" s="26" customFormat="1">
      <c r="A42" s="27" t="s">
        <v>120</v>
      </c>
      <c r="B42" s="27" t="s">
        <v>32</v>
      </c>
      <c r="C42" s="23">
        <v>26.905428958901002</v>
      </c>
      <c r="D42" s="23">
        <v>27.0656011001455</v>
      </c>
      <c r="E42" s="23">
        <v>28.013269174175999</v>
      </c>
      <c r="F42" s="23">
        <v>30.586831095937001</v>
      </c>
      <c r="G42" s="23">
        <v>31.771978045461001</v>
      </c>
      <c r="H42" s="23">
        <v>30.778525157299899</v>
      </c>
      <c r="I42" s="23">
        <v>29.611546677779</v>
      </c>
      <c r="J42" s="23">
        <v>29.74610919341</v>
      </c>
      <c r="K42" s="23">
        <v>30.356072744827902</v>
      </c>
      <c r="L42" s="23">
        <v>28.908164514279999</v>
      </c>
      <c r="M42" s="23">
        <v>28.986073945099903</v>
      </c>
      <c r="N42" s="23">
        <v>28.988654226114001</v>
      </c>
      <c r="O42" s="23">
        <v>28.749809794409899</v>
      </c>
      <c r="P42" s="23">
        <v>28.670001808029998</v>
      </c>
      <c r="Q42" s="23">
        <v>28.67127919711</v>
      </c>
      <c r="R42" s="23">
        <v>28.2621479206</v>
      </c>
      <c r="S42" s="23">
        <v>26.712109229800003</v>
      </c>
      <c r="T42" s="23">
        <v>27.564374336299998</v>
      </c>
      <c r="U42" s="23">
        <v>185.27718899999999</v>
      </c>
      <c r="V42" s="23">
        <v>186.58923899999999</v>
      </c>
      <c r="W42" s="23">
        <v>667.199206</v>
      </c>
    </row>
    <row r="43" spans="1:23" s="26" customFormat="1">
      <c r="A43" s="27" t="s">
        <v>120</v>
      </c>
      <c r="B43" s="27" t="s">
        <v>69</v>
      </c>
      <c r="C43" s="23">
        <v>43.799923</v>
      </c>
      <c r="D43" s="23">
        <v>42.988869999999999</v>
      </c>
      <c r="E43" s="23">
        <v>24.407646011933998</v>
      </c>
      <c r="F43" s="23">
        <v>346.93091293256401</v>
      </c>
      <c r="G43" s="23">
        <v>333.58003356543202</v>
      </c>
      <c r="H43" s="23">
        <v>352.18821417963301</v>
      </c>
      <c r="I43" s="23">
        <v>298.85966476204601</v>
      </c>
      <c r="J43" s="23">
        <v>383.59895691502203</v>
      </c>
      <c r="K43" s="23">
        <v>575.18026006953005</v>
      </c>
      <c r="L43" s="23">
        <v>705.81442520499195</v>
      </c>
      <c r="M43" s="23">
        <v>752.26803108291608</v>
      </c>
      <c r="N43" s="23">
        <v>773.57251456578001</v>
      </c>
      <c r="O43" s="23">
        <v>724.50119005092597</v>
      </c>
      <c r="P43" s="23">
        <v>683.60299073302997</v>
      </c>
      <c r="Q43" s="23">
        <v>661.89741483618002</v>
      </c>
      <c r="R43" s="23">
        <v>1579.1622400000001</v>
      </c>
      <c r="S43" s="23">
        <v>2447.2339299999999</v>
      </c>
      <c r="T43" s="23">
        <v>2509.7168300000003</v>
      </c>
      <c r="U43" s="23">
        <v>2510.7877400000002</v>
      </c>
      <c r="V43" s="23">
        <v>2570.9988599999997</v>
      </c>
      <c r="W43" s="23">
        <v>2563.2309299999993</v>
      </c>
    </row>
    <row r="44" spans="1:23" s="26" customFormat="1">
      <c r="A44" s="27" t="s">
        <v>120</v>
      </c>
      <c r="B44" s="27" t="s">
        <v>52</v>
      </c>
      <c r="C44" s="23">
        <v>11.7576266</v>
      </c>
      <c r="D44" s="23">
        <v>33.988965700000001</v>
      </c>
      <c r="E44" s="23">
        <v>67.654361999999992</v>
      </c>
      <c r="F44" s="23">
        <v>130.126329</v>
      </c>
      <c r="G44" s="23">
        <v>214.68625</v>
      </c>
      <c r="H44" s="23">
        <v>288.25598400000001</v>
      </c>
      <c r="I44" s="23">
        <v>361.21566999999999</v>
      </c>
      <c r="J44" s="23">
        <v>484.21970999999996</v>
      </c>
      <c r="K44" s="23">
        <v>676.03289000000007</v>
      </c>
      <c r="L44" s="23">
        <v>610.81472500000007</v>
      </c>
      <c r="M44" s="23">
        <v>702.00274999999999</v>
      </c>
      <c r="N44" s="23">
        <v>796.95799</v>
      </c>
      <c r="O44" s="23">
        <v>918.85756600000002</v>
      </c>
      <c r="P44" s="23">
        <v>1019.9268499999999</v>
      </c>
      <c r="Q44" s="23">
        <v>1120.6860999999981</v>
      </c>
      <c r="R44" s="23">
        <v>1161.1916799999999</v>
      </c>
      <c r="S44" s="23">
        <v>1165.4522399999901</v>
      </c>
      <c r="T44" s="23">
        <v>1218.8908499999998</v>
      </c>
      <c r="U44" s="23">
        <v>1267.75262</v>
      </c>
      <c r="V44" s="23">
        <v>1309.5759499999999</v>
      </c>
      <c r="W44" s="23">
        <v>1365.8986200000002</v>
      </c>
    </row>
    <row r="45" spans="1:23" s="26" customFormat="1">
      <c r="A45" s="29" t="s">
        <v>118</v>
      </c>
      <c r="B45" s="29"/>
      <c r="C45" s="28">
        <v>54552.415789469807</v>
      </c>
      <c r="D45" s="28">
        <v>56098.234130971512</v>
      </c>
      <c r="E45" s="28">
        <v>58967.743341450208</v>
      </c>
      <c r="F45" s="28">
        <v>56611.927832315188</v>
      </c>
      <c r="G45" s="28">
        <v>57728.084179853518</v>
      </c>
      <c r="H45" s="28">
        <v>58446.326631474447</v>
      </c>
      <c r="I45" s="28">
        <v>56932.766588919076</v>
      </c>
      <c r="J45" s="28">
        <v>58296.996107303581</v>
      </c>
      <c r="K45" s="28">
        <v>59914.584762189617</v>
      </c>
      <c r="L45" s="28">
        <v>60903.19789024238</v>
      </c>
      <c r="M45" s="28">
        <v>59159.303860790023</v>
      </c>
      <c r="N45" s="28">
        <v>64368.622140562824</v>
      </c>
      <c r="O45" s="28">
        <v>64434.150489929001</v>
      </c>
      <c r="P45" s="28">
        <v>64835.075853074035</v>
      </c>
      <c r="Q45" s="28">
        <v>68848.017294806268</v>
      </c>
      <c r="R45" s="28">
        <v>69720.296045643729</v>
      </c>
      <c r="S45" s="28">
        <v>67720.741610798781</v>
      </c>
      <c r="T45" s="28">
        <v>69458.440951635057</v>
      </c>
      <c r="U45" s="28">
        <v>69324.834695936879</v>
      </c>
      <c r="V45" s="28">
        <v>68144.656396835504</v>
      </c>
      <c r="W45" s="28">
        <v>65112.953948816656</v>
      </c>
    </row>
    <row r="46" spans="1:23" s="26" customFormat="1"/>
    <row r="47" spans="1:23" s="26" customFormat="1">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s="26" customFormat="1">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s="26" customFormat="1">
      <c r="A49" s="27" t="s">
        <v>121</v>
      </c>
      <c r="B49" s="27" t="s">
        <v>67</v>
      </c>
      <c r="C49" s="23">
        <v>29606.652099999996</v>
      </c>
      <c r="D49" s="23">
        <v>28821.168699999998</v>
      </c>
      <c r="E49" s="23">
        <v>29834.6001</v>
      </c>
      <c r="F49" s="23">
        <v>28091.872199999994</v>
      </c>
      <c r="G49" s="23">
        <v>27982.295650000004</v>
      </c>
      <c r="H49" s="23">
        <v>27520.148740000001</v>
      </c>
      <c r="I49" s="23">
        <v>28532.04854</v>
      </c>
      <c r="J49" s="23">
        <v>28001.059069999988</v>
      </c>
      <c r="K49" s="23">
        <v>27675.182899999989</v>
      </c>
      <c r="L49" s="23">
        <v>26583.98569999999</v>
      </c>
      <c r="M49" s="23">
        <v>24811.492600000001</v>
      </c>
      <c r="N49" s="23">
        <v>22514.855499999998</v>
      </c>
      <c r="O49" s="23">
        <v>22097.884799999982</v>
      </c>
      <c r="P49" s="23">
        <v>22176.242199999997</v>
      </c>
      <c r="Q49" s="23">
        <v>21573.962000000003</v>
      </c>
      <c r="R49" s="23">
        <v>22096.236699999998</v>
      </c>
      <c r="S49" s="23">
        <v>20267.282800000001</v>
      </c>
      <c r="T49" s="23">
        <v>21272.771499999999</v>
      </c>
      <c r="U49" s="23">
        <v>20142.962299999999</v>
      </c>
      <c r="V49" s="23">
        <v>20650.0105</v>
      </c>
      <c r="W49" s="23">
        <v>20985.777699999999</v>
      </c>
    </row>
    <row r="50" spans="1:23" s="26" customFormat="1">
      <c r="A50" s="27" t="s">
        <v>121</v>
      </c>
      <c r="B50" s="27" t="s">
        <v>18</v>
      </c>
      <c r="C50" s="23">
        <v>4.6070912999999997E-6</v>
      </c>
      <c r="D50" s="23">
        <v>4.5583642999999999E-6</v>
      </c>
      <c r="E50" s="23">
        <v>4.8934509999999999E-6</v>
      </c>
      <c r="F50" s="23">
        <v>6.1631275999999903E-6</v>
      </c>
      <c r="G50" s="23">
        <v>6.1518025999999901E-6</v>
      </c>
      <c r="H50" s="23">
        <v>6.3972057000000003E-6</v>
      </c>
      <c r="I50" s="23">
        <v>6.5253684999999999E-6</v>
      </c>
      <c r="J50" s="23">
        <v>6.9925585999999902E-6</v>
      </c>
      <c r="K50" s="23">
        <v>8.0907129999999992E-6</v>
      </c>
      <c r="L50" s="23">
        <v>1.2956255E-5</v>
      </c>
      <c r="M50" s="23">
        <v>1.43785055E-5</v>
      </c>
      <c r="N50" s="23">
        <v>2.2350549999999999E-5</v>
      </c>
      <c r="O50" s="23">
        <v>2.2518207E-5</v>
      </c>
      <c r="P50" s="23">
        <v>2.1552645000000001E-5</v>
      </c>
      <c r="Q50" s="23">
        <v>2.6193266999999998E-5</v>
      </c>
      <c r="R50" s="23">
        <v>2.5061372E-5</v>
      </c>
      <c r="S50" s="23">
        <v>3.3835021999999997E-5</v>
      </c>
      <c r="T50" s="23">
        <v>3.4053388000000002E-5</v>
      </c>
      <c r="U50" s="23">
        <v>4.1343203000000002E-5</v>
      </c>
      <c r="V50" s="23">
        <v>4.1932467999999998E-5</v>
      </c>
      <c r="W50" s="23">
        <v>4.1911781999999998E-5</v>
      </c>
    </row>
    <row r="51" spans="1:23" s="26" customFormat="1">
      <c r="A51" s="27" t="s">
        <v>121</v>
      </c>
      <c r="B51" s="27" t="s">
        <v>28</v>
      </c>
      <c r="C51" s="23">
        <v>7.4305605999999997</v>
      </c>
      <c r="D51" s="23">
        <v>8.1201550000000005</v>
      </c>
      <c r="E51" s="23">
        <v>11.241954</v>
      </c>
      <c r="F51" s="23">
        <v>2.4695037000000001E-6</v>
      </c>
      <c r="G51" s="23">
        <v>2.3682452999999899E-6</v>
      </c>
      <c r="H51" s="23">
        <v>2.3910888999999998E-6</v>
      </c>
      <c r="I51" s="23">
        <v>2.4376914000000001E-6</v>
      </c>
      <c r="J51" s="23">
        <v>2.8459429999999998E-6</v>
      </c>
      <c r="K51" s="23">
        <v>2.8671196999999999E-6</v>
      </c>
      <c r="L51" s="23">
        <v>4.5133147E-6</v>
      </c>
      <c r="M51" s="23">
        <v>4.0416509999999999E-6</v>
      </c>
      <c r="N51" s="23">
        <v>7.3351575000000001E-6</v>
      </c>
      <c r="O51" s="23">
        <v>6.9685469999999997E-6</v>
      </c>
      <c r="P51" s="23">
        <v>6.2290329999999901E-6</v>
      </c>
      <c r="Q51" s="23">
        <v>1.0028624999999999E-5</v>
      </c>
      <c r="R51" s="23">
        <v>9.2487770000000007E-6</v>
      </c>
      <c r="S51" s="23">
        <v>1.4078666999999999E-5</v>
      </c>
      <c r="T51" s="23">
        <v>1.0506265000000001E-5</v>
      </c>
      <c r="U51" s="23">
        <v>0</v>
      </c>
      <c r="V51" s="23">
        <v>0</v>
      </c>
      <c r="W51" s="23">
        <v>0</v>
      </c>
    </row>
    <row r="52" spans="1:23" s="26" customFormat="1">
      <c r="A52" s="27" t="s">
        <v>121</v>
      </c>
      <c r="B52" s="27" t="s">
        <v>62</v>
      </c>
      <c r="C52" s="23">
        <v>8.1030651230060986</v>
      </c>
      <c r="D52" s="23">
        <v>6.9772451225621994</v>
      </c>
      <c r="E52" s="23">
        <v>18.092185782793784</v>
      </c>
      <c r="F52" s="23">
        <v>10.0705744279995</v>
      </c>
      <c r="G52" s="23">
        <v>10.3418311837105</v>
      </c>
      <c r="H52" s="23">
        <v>20.567943633165299</v>
      </c>
      <c r="I52" s="23">
        <v>9.094894933408499</v>
      </c>
      <c r="J52" s="23">
        <v>25.337056867522403</v>
      </c>
      <c r="K52" s="23">
        <v>11.503915277346898</v>
      </c>
      <c r="L52" s="23">
        <v>91.063900774959905</v>
      </c>
      <c r="M52" s="23">
        <v>53.561812463400507</v>
      </c>
      <c r="N52" s="23">
        <v>109.44159281228089</v>
      </c>
      <c r="O52" s="23">
        <v>64.011540264888396</v>
      </c>
      <c r="P52" s="23">
        <v>58.82422623003859</v>
      </c>
      <c r="Q52" s="23">
        <v>141.92866168248759</v>
      </c>
      <c r="R52" s="23">
        <v>118.78952498946499</v>
      </c>
      <c r="S52" s="23">
        <v>242.76757585575731</v>
      </c>
      <c r="T52" s="23">
        <v>110.57698931126218</v>
      </c>
      <c r="U52" s="23">
        <v>236.52749701578901</v>
      </c>
      <c r="V52" s="23">
        <v>381.71751501607469</v>
      </c>
      <c r="W52" s="23">
        <v>327.05979717828365</v>
      </c>
    </row>
    <row r="53" spans="1:23" s="26" customFormat="1">
      <c r="A53" s="27" t="s">
        <v>121</v>
      </c>
      <c r="B53" s="27" t="s">
        <v>61</v>
      </c>
      <c r="C53" s="23">
        <v>2714.8507</v>
      </c>
      <c r="D53" s="23">
        <v>2712.6404130000001</v>
      </c>
      <c r="E53" s="23">
        <v>2466.3398720000005</v>
      </c>
      <c r="F53" s="23">
        <v>3035.8155100000004</v>
      </c>
      <c r="G53" s="23">
        <v>3103.8111339999978</v>
      </c>
      <c r="H53" s="23">
        <v>2922.6651059999995</v>
      </c>
      <c r="I53" s="23">
        <v>2977.975829999999</v>
      </c>
      <c r="J53" s="23">
        <v>3777.6872799999978</v>
      </c>
      <c r="K53" s="23">
        <v>3140.2639699999991</v>
      </c>
      <c r="L53" s="23">
        <v>2651.5997399999987</v>
      </c>
      <c r="M53" s="23">
        <v>2666.7817099999997</v>
      </c>
      <c r="N53" s="23">
        <v>2414.4918600000001</v>
      </c>
      <c r="O53" s="23">
        <v>2952.7559249999995</v>
      </c>
      <c r="P53" s="23">
        <v>3026.735439999999</v>
      </c>
      <c r="Q53" s="23">
        <v>2877.9845559999999</v>
      </c>
      <c r="R53" s="23">
        <v>2876.726905</v>
      </c>
      <c r="S53" s="23">
        <v>3620.1159199999988</v>
      </c>
      <c r="T53" s="23">
        <v>2985.0220999999988</v>
      </c>
      <c r="U53" s="23">
        <v>2577.6117800000002</v>
      </c>
      <c r="V53" s="23">
        <v>2570.2307850000002</v>
      </c>
      <c r="W53" s="23">
        <v>2325.2557899999997</v>
      </c>
    </row>
    <row r="54" spans="1:23" s="26" customFormat="1">
      <c r="A54" s="27" t="s">
        <v>121</v>
      </c>
      <c r="B54" s="27" t="s">
        <v>65</v>
      </c>
      <c r="C54" s="23">
        <v>11033.14611677221</v>
      </c>
      <c r="D54" s="23">
        <v>12434.637140064297</v>
      </c>
      <c r="E54" s="23">
        <v>10766.343393007295</v>
      </c>
      <c r="F54" s="23">
        <v>10873.922243753057</v>
      </c>
      <c r="G54" s="23">
        <v>10997.639485402769</v>
      </c>
      <c r="H54" s="23">
        <v>11422.02410745296</v>
      </c>
      <c r="I54" s="23">
        <v>12180.308807276009</v>
      </c>
      <c r="J54" s="23">
        <v>11047.014758955607</v>
      </c>
      <c r="K54" s="23">
        <v>11879.549345056959</v>
      </c>
      <c r="L54" s="23">
        <v>11413.039344403089</v>
      </c>
      <c r="M54" s="23">
        <v>12851.124947501947</v>
      </c>
      <c r="N54" s="23">
        <v>13112.043933382394</v>
      </c>
      <c r="O54" s="23">
        <v>13301.545386078922</v>
      </c>
      <c r="P54" s="23">
        <v>13563.885932300769</v>
      </c>
      <c r="Q54" s="23">
        <v>16088.629545709993</v>
      </c>
      <c r="R54" s="23">
        <v>16861.876063085852</v>
      </c>
      <c r="S54" s="23">
        <v>17623.287345057437</v>
      </c>
      <c r="T54" s="23">
        <v>17792.288516541517</v>
      </c>
      <c r="U54" s="23">
        <v>17173.183422945389</v>
      </c>
      <c r="V54" s="23">
        <v>17305.762186108714</v>
      </c>
      <c r="W54" s="23">
        <v>14897.527024641591</v>
      </c>
    </row>
    <row r="55" spans="1:23" s="26" customFormat="1">
      <c r="A55" s="27" t="s">
        <v>121</v>
      </c>
      <c r="B55" s="27" t="s">
        <v>64</v>
      </c>
      <c r="C55" s="23">
        <v>2656.3955081275171</v>
      </c>
      <c r="D55" s="23">
        <v>2640.3495326565726</v>
      </c>
      <c r="E55" s="23">
        <v>2747.7629568081338</v>
      </c>
      <c r="F55" s="23">
        <v>2627.6397835419107</v>
      </c>
      <c r="G55" s="23">
        <v>2486.8756163290045</v>
      </c>
      <c r="H55" s="23">
        <v>2629.5175083516478</v>
      </c>
      <c r="I55" s="23">
        <v>2681.7627211161671</v>
      </c>
      <c r="J55" s="23">
        <v>2907.2978890745048</v>
      </c>
      <c r="K55" s="23">
        <v>3020.1867238155128</v>
      </c>
      <c r="L55" s="23">
        <v>3079.3580246064889</v>
      </c>
      <c r="M55" s="23">
        <v>3066.2726456083155</v>
      </c>
      <c r="N55" s="23">
        <v>3182.194838568822</v>
      </c>
      <c r="O55" s="23">
        <v>3037.6764219891702</v>
      </c>
      <c r="P55" s="23">
        <v>2891.6600799512703</v>
      </c>
      <c r="Q55" s="23">
        <v>3057.0400453668781</v>
      </c>
      <c r="R55" s="23">
        <v>3266.626705340429</v>
      </c>
      <c r="S55" s="23">
        <v>3545.4936449603633</v>
      </c>
      <c r="T55" s="23">
        <v>3672.7109401823263</v>
      </c>
      <c r="U55" s="23">
        <v>3762.6643654167606</v>
      </c>
      <c r="V55" s="23">
        <v>5319.8072961041189</v>
      </c>
      <c r="W55" s="23">
        <v>8849.6732404822305</v>
      </c>
    </row>
    <row r="56" spans="1:23" s="26" customFormat="1">
      <c r="A56" s="27" t="s">
        <v>121</v>
      </c>
      <c r="B56" s="27" t="s">
        <v>32</v>
      </c>
      <c r="C56" s="23">
        <v>39.779591964503894</v>
      </c>
      <c r="D56" s="23">
        <v>39.817047247314903</v>
      </c>
      <c r="E56" s="23">
        <v>37.065287444899994</v>
      </c>
      <c r="F56" s="23">
        <v>40.940957867129896</v>
      </c>
      <c r="G56" s="23">
        <v>41.275269056056999</v>
      </c>
      <c r="H56" s="23">
        <v>38.276860193099999</v>
      </c>
      <c r="I56" s="23">
        <v>37.391518980763998</v>
      </c>
      <c r="J56" s="23">
        <v>35.399302001998898</v>
      </c>
      <c r="K56" s="23">
        <v>36.871873910859996</v>
      </c>
      <c r="L56" s="23">
        <v>35.120500819145001</v>
      </c>
      <c r="M56" s="23">
        <v>34.890996637610002</v>
      </c>
      <c r="N56" s="23">
        <v>34.904544582969997</v>
      </c>
      <c r="O56" s="23">
        <v>6.4351466253399998</v>
      </c>
      <c r="P56" s="23">
        <v>6.3303982403199894</v>
      </c>
      <c r="Q56" s="23">
        <v>6.5201984190440001</v>
      </c>
      <c r="R56" s="23">
        <v>6.4154316215659994</v>
      </c>
      <c r="S56" s="23">
        <v>5.9202369495759903</v>
      </c>
      <c r="T56" s="23">
        <v>6.0194531992999893</v>
      </c>
      <c r="U56" s="23">
        <v>5.9026521318499894</v>
      </c>
      <c r="V56" s="23">
        <v>5.6462182409699899</v>
      </c>
      <c r="W56" s="23">
        <v>39.635035699999989</v>
      </c>
    </row>
    <row r="57" spans="1:23" s="26" customFormat="1">
      <c r="A57" s="27" t="s">
        <v>121</v>
      </c>
      <c r="B57" s="27" t="s">
        <v>69</v>
      </c>
      <c r="C57" s="23">
        <v>0</v>
      </c>
      <c r="D57" s="23">
        <v>0</v>
      </c>
      <c r="E57" s="23">
        <v>1.3334702E-5</v>
      </c>
      <c r="F57" s="23">
        <v>1.9389656000000001E-5</v>
      </c>
      <c r="G57" s="23">
        <v>1.94442239999999E-5</v>
      </c>
      <c r="H57" s="23">
        <v>2.2592343000000001E-5</v>
      </c>
      <c r="I57" s="23">
        <v>2.2071786999999999E-5</v>
      </c>
      <c r="J57" s="23">
        <v>2.2127787999999999E-5</v>
      </c>
      <c r="K57" s="23">
        <v>3.0803940000000001E-5</v>
      </c>
      <c r="L57" s="23">
        <v>219.68717999999899</v>
      </c>
      <c r="M57" s="23">
        <v>616.33119999999997</v>
      </c>
      <c r="N57" s="23">
        <v>1567.1376</v>
      </c>
      <c r="O57" s="23">
        <v>1589.0552</v>
      </c>
      <c r="P57" s="23">
        <v>1592.5476000000001</v>
      </c>
      <c r="Q57" s="23">
        <v>2270.4697000000001</v>
      </c>
      <c r="R57" s="23">
        <v>2242.9762999999998</v>
      </c>
      <c r="S57" s="23">
        <v>2274.5515</v>
      </c>
      <c r="T57" s="23">
        <v>2354.2404999999999</v>
      </c>
      <c r="U57" s="23">
        <v>2909.2159999999999</v>
      </c>
      <c r="V57" s="23">
        <v>2684.4555999999998</v>
      </c>
      <c r="W57" s="23">
        <v>3908.4027999999998</v>
      </c>
    </row>
    <row r="58" spans="1:23" s="26" customFormat="1">
      <c r="A58" s="27" t="s">
        <v>121</v>
      </c>
      <c r="B58" s="27" t="s">
        <v>52</v>
      </c>
      <c r="C58" s="23">
        <v>15.1586473999999</v>
      </c>
      <c r="D58" s="23">
        <v>45.533099</v>
      </c>
      <c r="E58" s="23">
        <v>104.84649099999999</v>
      </c>
      <c r="F58" s="23">
        <v>217.38027499999899</v>
      </c>
      <c r="G58" s="23">
        <v>334.83870400000001</v>
      </c>
      <c r="H58" s="23">
        <v>449.78459599999996</v>
      </c>
      <c r="I58" s="23">
        <v>555.43385999999896</v>
      </c>
      <c r="J58" s="23">
        <v>636.24560500000007</v>
      </c>
      <c r="K58" s="23">
        <v>800.58623999999895</v>
      </c>
      <c r="L58" s="23">
        <v>868.87544000000003</v>
      </c>
      <c r="M58" s="23">
        <v>955.7793200000001</v>
      </c>
      <c r="N58" s="23">
        <v>1045.7247600000001</v>
      </c>
      <c r="O58" s="23">
        <v>1156.3705299999999</v>
      </c>
      <c r="P58" s="23">
        <v>1287.66452</v>
      </c>
      <c r="Q58" s="23">
        <v>1430.453829999999</v>
      </c>
      <c r="R58" s="23">
        <v>1485.2200799999991</v>
      </c>
      <c r="S58" s="23">
        <v>1477.0438999999999</v>
      </c>
      <c r="T58" s="23">
        <v>1555.2026299999991</v>
      </c>
      <c r="U58" s="23">
        <v>1544.5157399999991</v>
      </c>
      <c r="V58" s="23">
        <v>1562.6463699999999</v>
      </c>
      <c r="W58" s="23">
        <v>1677.54927</v>
      </c>
    </row>
    <row r="59" spans="1:23" s="26" customFormat="1">
      <c r="A59" s="29" t="s">
        <v>118</v>
      </c>
      <c r="B59" s="29"/>
      <c r="C59" s="28">
        <v>46026.578055229824</v>
      </c>
      <c r="D59" s="28">
        <v>46623.893190401795</v>
      </c>
      <c r="E59" s="28">
        <v>45844.380466491675</v>
      </c>
      <c r="F59" s="28">
        <v>44639.320320355597</v>
      </c>
      <c r="G59" s="28">
        <v>44580.963725435533</v>
      </c>
      <c r="H59" s="28">
        <v>44514.923414226068</v>
      </c>
      <c r="I59" s="28">
        <v>46381.190802288649</v>
      </c>
      <c r="J59" s="28">
        <v>45758.396064736131</v>
      </c>
      <c r="K59" s="28">
        <v>45726.686865107637</v>
      </c>
      <c r="L59" s="28">
        <v>43819.046727254092</v>
      </c>
      <c r="M59" s="28">
        <v>43449.233733993824</v>
      </c>
      <c r="N59" s="28">
        <v>41333.027754449206</v>
      </c>
      <c r="O59" s="28">
        <v>41453.874102819718</v>
      </c>
      <c r="P59" s="28">
        <v>41717.347906263749</v>
      </c>
      <c r="Q59" s="28">
        <v>43739.544844981247</v>
      </c>
      <c r="R59" s="28">
        <v>45220.255932725893</v>
      </c>
      <c r="S59" s="28">
        <v>45298.947333787248</v>
      </c>
      <c r="T59" s="28">
        <v>45833.370090594755</v>
      </c>
      <c r="U59" s="28">
        <v>43892.949406721142</v>
      </c>
      <c r="V59" s="28">
        <v>46227.52832416138</v>
      </c>
      <c r="W59" s="28">
        <v>47385.293594213887</v>
      </c>
    </row>
    <row r="60" spans="1:23" s="26" customFormat="1"/>
    <row r="61" spans="1:23" s="26" customFormat="1">
      <c r="A61" s="17"/>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s="26" customFormat="1">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s="26" customFormat="1">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s="26" customFormat="1">
      <c r="A64" s="27" t="s">
        <v>122</v>
      </c>
      <c r="B64" s="27" t="s">
        <v>18</v>
      </c>
      <c r="C64" s="23">
        <v>1105.7485344816741</v>
      </c>
      <c r="D64" s="23">
        <v>1105.748534447149</v>
      </c>
      <c r="E64" s="23">
        <v>665.15721161547049</v>
      </c>
      <c r="F64" s="23">
        <v>454.13593563951059</v>
      </c>
      <c r="G64" s="23">
        <v>454.13593583637527</v>
      </c>
      <c r="H64" s="23">
        <v>454.13593617225615</v>
      </c>
      <c r="I64" s="23">
        <v>455.38016619420301</v>
      </c>
      <c r="J64" s="23">
        <v>454.1359364825704</v>
      </c>
      <c r="K64" s="23">
        <v>454.13593694855899</v>
      </c>
      <c r="L64" s="23">
        <v>454.1359385048205</v>
      </c>
      <c r="M64" s="23">
        <v>455.38016939338996</v>
      </c>
      <c r="N64" s="23">
        <v>1185.8503150477461</v>
      </c>
      <c r="O64" s="23">
        <v>1150.0566152186698</v>
      </c>
      <c r="P64" s="23">
        <v>919.67951482680451</v>
      </c>
      <c r="Q64" s="23">
        <v>1178.6705197769679</v>
      </c>
      <c r="R64" s="23">
        <v>901.55572240396498</v>
      </c>
      <c r="S64" s="23">
        <v>2.3554185000000001E-5</v>
      </c>
      <c r="T64" s="23">
        <v>2.3589197999999999E-5</v>
      </c>
      <c r="U64" s="23">
        <v>2.7283156999999999E-5</v>
      </c>
      <c r="V64" s="23">
        <v>2.7541477000000001E-5</v>
      </c>
      <c r="W64" s="23">
        <v>3.1998363000000001E-5</v>
      </c>
    </row>
    <row r="65" spans="1:23" s="26" customFormat="1">
      <c r="A65" s="27" t="s">
        <v>122</v>
      </c>
      <c r="B65" s="27" t="s">
        <v>28</v>
      </c>
      <c r="C65" s="23">
        <v>933.88531999999998</v>
      </c>
      <c r="D65" s="23">
        <v>739.82374000000004</v>
      </c>
      <c r="E65" s="23">
        <v>709.92840000000001</v>
      </c>
      <c r="F65" s="23">
        <v>2.3911562E-6</v>
      </c>
      <c r="G65" s="23">
        <v>2.4652529999999899E-6</v>
      </c>
      <c r="H65" s="23">
        <v>2.5674486999999998E-6</v>
      </c>
      <c r="I65" s="23">
        <v>2.3352615999999999E-6</v>
      </c>
      <c r="J65" s="23">
        <v>2.9465873E-6</v>
      </c>
      <c r="K65" s="23">
        <v>2.8166034999999998E-6</v>
      </c>
      <c r="L65" s="23">
        <v>3.8242356000000001E-6</v>
      </c>
      <c r="M65" s="23">
        <v>3.6610883999999998E-6</v>
      </c>
      <c r="N65" s="23">
        <v>6.4530122000000001E-6</v>
      </c>
      <c r="O65" s="23">
        <v>5.5663604000000001E-6</v>
      </c>
      <c r="P65" s="23">
        <v>6.0884167E-6</v>
      </c>
      <c r="Q65" s="23">
        <v>0</v>
      </c>
      <c r="R65" s="23">
        <v>0</v>
      </c>
      <c r="S65" s="23">
        <v>0</v>
      </c>
      <c r="T65" s="23">
        <v>0</v>
      </c>
      <c r="U65" s="23">
        <v>0</v>
      </c>
      <c r="V65" s="23">
        <v>0</v>
      </c>
      <c r="W65" s="23">
        <v>0</v>
      </c>
    </row>
    <row r="66" spans="1:23" s="26" customFormat="1">
      <c r="A66" s="27" t="s">
        <v>122</v>
      </c>
      <c r="B66" s="27" t="s">
        <v>62</v>
      </c>
      <c r="C66" s="23">
        <v>33.542288555515988</v>
      </c>
      <c r="D66" s="23">
        <v>38.870251198574003</v>
      </c>
      <c r="E66" s="23">
        <v>85.638332762239912</v>
      </c>
      <c r="F66" s="23">
        <v>19.529947250063778</v>
      </c>
      <c r="G66" s="23">
        <v>17.7462253224801</v>
      </c>
      <c r="H66" s="23">
        <v>26.830479459838021</v>
      </c>
      <c r="I66" s="23">
        <v>17.748998471438139</v>
      </c>
      <c r="J66" s="23">
        <v>40.956483589197951</v>
      </c>
      <c r="K66" s="23">
        <v>24.049326472935185</v>
      </c>
      <c r="L66" s="23">
        <v>47.432850479036148</v>
      </c>
      <c r="M66" s="23">
        <v>32.769173350788193</v>
      </c>
      <c r="N66" s="23">
        <v>218.54772201991491</v>
      </c>
      <c r="O66" s="23">
        <v>146.0806028698847</v>
      </c>
      <c r="P66" s="23">
        <v>153.48820443609429</v>
      </c>
      <c r="Q66" s="23">
        <v>248.48646390556067</v>
      </c>
      <c r="R66" s="23">
        <v>184.8581545063102</v>
      </c>
      <c r="S66" s="23">
        <v>462.78710843455195</v>
      </c>
      <c r="T66" s="23">
        <v>465.61345372219648</v>
      </c>
      <c r="U66" s="23">
        <v>527.69932071198184</v>
      </c>
      <c r="V66" s="23">
        <v>688.45210207533091</v>
      </c>
      <c r="W66" s="23">
        <v>600.33898710350547</v>
      </c>
    </row>
    <row r="67" spans="1:23" s="26" customFormat="1">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s="26" customFormat="1">
      <c r="A68" s="27" t="s">
        <v>122</v>
      </c>
      <c r="B68" s="27" t="s">
        <v>65</v>
      </c>
      <c r="C68" s="23">
        <v>6220.9473635106306</v>
      </c>
      <c r="D68" s="23">
        <v>6552.2641577721924</v>
      </c>
      <c r="E68" s="23">
        <v>5880.9960725342125</v>
      </c>
      <c r="F68" s="23">
        <v>6421.865253213834</v>
      </c>
      <c r="G68" s="23">
        <v>6210.1846180268694</v>
      </c>
      <c r="H68" s="23">
        <v>6909.564100535159</v>
      </c>
      <c r="I68" s="23">
        <v>6921.7370125633979</v>
      </c>
      <c r="J68" s="23">
        <v>6391.205685263998</v>
      </c>
      <c r="K68" s="23">
        <v>6207.6190987317659</v>
      </c>
      <c r="L68" s="23">
        <v>6028.1350921335961</v>
      </c>
      <c r="M68" s="23">
        <v>6897.7133268604421</v>
      </c>
      <c r="N68" s="23">
        <v>8364.8952126260338</v>
      </c>
      <c r="O68" s="23">
        <v>8052.2896011076855</v>
      </c>
      <c r="P68" s="23">
        <v>7675.720546001924</v>
      </c>
      <c r="Q68" s="23">
        <v>8548.8188813764573</v>
      </c>
      <c r="R68" s="23">
        <v>8147.3592585378483</v>
      </c>
      <c r="S68" s="23">
        <v>9500.8461142911146</v>
      </c>
      <c r="T68" s="23">
        <v>9943.1103507491498</v>
      </c>
      <c r="U68" s="23">
        <v>11708.452045428534</v>
      </c>
      <c r="V68" s="23">
        <v>11975.709501572977</v>
      </c>
      <c r="W68" s="23">
        <v>10673.302087208554</v>
      </c>
    </row>
    <row r="69" spans="1:23" s="26" customFormat="1">
      <c r="A69" s="27" t="s">
        <v>122</v>
      </c>
      <c r="B69" s="27" t="s">
        <v>64</v>
      </c>
      <c r="C69" s="23">
        <v>885.199757000879</v>
      </c>
      <c r="D69" s="23">
        <v>888.27895176032121</v>
      </c>
      <c r="E69" s="23">
        <v>902.71248211866839</v>
      </c>
      <c r="F69" s="23">
        <v>860.15269186382454</v>
      </c>
      <c r="G69" s="23">
        <v>839.32291007888568</v>
      </c>
      <c r="H69" s="23">
        <v>859.74120790983045</v>
      </c>
      <c r="I69" s="23">
        <v>886.87054284978581</v>
      </c>
      <c r="J69" s="23">
        <v>836.85969092094922</v>
      </c>
      <c r="K69" s="23">
        <v>863.85820740161591</v>
      </c>
      <c r="L69" s="23">
        <v>885.26616031699666</v>
      </c>
      <c r="M69" s="23">
        <v>1118.6706682979052</v>
      </c>
      <c r="N69" s="23">
        <v>1215.2659265682241</v>
      </c>
      <c r="O69" s="23">
        <v>1156.9712515995336</v>
      </c>
      <c r="P69" s="23">
        <v>1136.4216711645897</v>
      </c>
      <c r="Q69" s="23">
        <v>1165.6828927584661</v>
      </c>
      <c r="R69" s="23">
        <v>1234.0270380706029</v>
      </c>
      <c r="S69" s="23">
        <v>1166.5715730714739</v>
      </c>
      <c r="T69" s="23">
        <v>1211.5563998187101</v>
      </c>
      <c r="U69" s="23">
        <v>1226.3162348656772</v>
      </c>
      <c r="V69" s="23">
        <v>1226.1674669654885</v>
      </c>
      <c r="W69" s="23">
        <v>1443.4978002994676</v>
      </c>
    </row>
    <row r="70" spans="1:23" s="26" customFormat="1">
      <c r="A70" s="27" t="s">
        <v>122</v>
      </c>
      <c r="B70" s="27" t="s">
        <v>32</v>
      </c>
      <c r="C70" s="23">
        <v>106.45143721231101</v>
      </c>
      <c r="D70" s="23">
        <v>106.92653970740899</v>
      </c>
      <c r="E70" s="23">
        <v>106.025438657885</v>
      </c>
      <c r="F70" s="23">
        <v>107.30548098926698</v>
      </c>
      <c r="G70" s="23">
        <v>105.3628832407985</v>
      </c>
      <c r="H70" s="23">
        <v>98.997919372179993</v>
      </c>
      <c r="I70" s="23">
        <v>94.366408731800007</v>
      </c>
      <c r="J70" s="23">
        <v>91.070671214279983</v>
      </c>
      <c r="K70" s="23">
        <v>91.753086117568998</v>
      </c>
      <c r="L70" s="23">
        <v>237.92052999999999</v>
      </c>
      <c r="M70" s="23">
        <v>430.322945</v>
      </c>
      <c r="N70" s="23">
        <v>428.45674100000002</v>
      </c>
      <c r="O70" s="23">
        <v>415.79620899999998</v>
      </c>
      <c r="P70" s="23">
        <v>396.34724599999998</v>
      </c>
      <c r="Q70" s="23">
        <v>417.92047600000001</v>
      </c>
      <c r="R70" s="23">
        <v>421.67144500000001</v>
      </c>
      <c r="S70" s="23">
        <v>418.98197999999991</v>
      </c>
      <c r="T70" s="23">
        <v>419.91688999999985</v>
      </c>
      <c r="U70" s="23">
        <v>685.73489699999993</v>
      </c>
      <c r="V70" s="23">
        <v>662.29476299999999</v>
      </c>
      <c r="W70" s="23">
        <v>1367.7896029999999</v>
      </c>
    </row>
    <row r="71" spans="1:23" s="26" customFormat="1">
      <c r="A71" s="27" t="s">
        <v>122</v>
      </c>
      <c r="B71" s="27" t="s">
        <v>69</v>
      </c>
      <c r="C71" s="23">
        <v>0</v>
      </c>
      <c r="D71" s="23">
        <v>0</v>
      </c>
      <c r="E71" s="23">
        <v>1.0021939E-5</v>
      </c>
      <c r="F71" s="23">
        <v>9.7873734999999997E-6</v>
      </c>
      <c r="G71" s="23">
        <v>1.0030235E-5</v>
      </c>
      <c r="H71" s="23">
        <v>1.1873656000000001E-5</v>
      </c>
      <c r="I71" s="23">
        <v>1.1784531E-5</v>
      </c>
      <c r="J71" s="23">
        <v>1.2116812999999999E-5</v>
      </c>
      <c r="K71" s="23">
        <v>1.2781012E-5</v>
      </c>
      <c r="L71" s="23">
        <v>1.502389E-5</v>
      </c>
      <c r="M71" s="23">
        <v>1.7969437999999998E-5</v>
      </c>
      <c r="N71" s="23">
        <v>2.8152548E-5</v>
      </c>
      <c r="O71" s="23">
        <v>2.711635E-5</v>
      </c>
      <c r="P71" s="23">
        <v>2.7799479999999999E-5</v>
      </c>
      <c r="Q71" s="23">
        <v>3.6756754999999997E-5</v>
      </c>
      <c r="R71" s="23">
        <v>4.2353702E-5</v>
      </c>
      <c r="S71" s="23">
        <v>4.2797706999999998E-5</v>
      </c>
      <c r="T71" s="23">
        <v>4.3074585999999998E-5</v>
      </c>
      <c r="U71" s="23">
        <v>5.0402770000000003E-5</v>
      </c>
      <c r="V71" s="23">
        <v>5.0111739999999999E-5</v>
      </c>
      <c r="W71" s="23">
        <v>5.5636030000000003E-5</v>
      </c>
    </row>
    <row r="72" spans="1:23" s="26" customFormat="1">
      <c r="A72" s="27" t="s">
        <v>122</v>
      </c>
      <c r="B72" s="27" t="s">
        <v>52</v>
      </c>
      <c r="C72" s="23">
        <v>14.803550000000001</v>
      </c>
      <c r="D72" s="23">
        <v>28.775198499999988</v>
      </c>
      <c r="E72" s="23">
        <v>47.919104999999988</v>
      </c>
      <c r="F72" s="23">
        <v>71.686372000000006</v>
      </c>
      <c r="G72" s="23">
        <v>100.17366899999999</v>
      </c>
      <c r="H72" s="23">
        <v>124.03764600000001</v>
      </c>
      <c r="I72" s="23">
        <v>140.76372499999999</v>
      </c>
      <c r="J72" s="23">
        <v>166.26171400000001</v>
      </c>
      <c r="K72" s="23">
        <v>202.92798999999999</v>
      </c>
      <c r="L72" s="23">
        <v>228.54736600000001</v>
      </c>
      <c r="M72" s="23">
        <v>250.01242199999999</v>
      </c>
      <c r="N72" s="23">
        <v>272.642066</v>
      </c>
      <c r="O72" s="23">
        <v>304.00334199999998</v>
      </c>
      <c r="P72" s="23">
        <v>336.113675</v>
      </c>
      <c r="Q72" s="23">
        <v>357.76621200000005</v>
      </c>
      <c r="R72" s="23">
        <v>367.38875999999999</v>
      </c>
      <c r="S72" s="23">
        <v>378.90113000000002</v>
      </c>
      <c r="T72" s="23">
        <v>386.55079000000001</v>
      </c>
      <c r="U72" s="23">
        <v>400.206726</v>
      </c>
      <c r="V72" s="23">
        <v>406.10725000000002</v>
      </c>
      <c r="W72" s="23">
        <v>422.57997</v>
      </c>
    </row>
    <row r="73" spans="1:23" s="26" customFormat="1">
      <c r="A73" s="29" t="s">
        <v>118</v>
      </c>
      <c r="B73" s="29"/>
      <c r="C73" s="28">
        <v>9179.3232635487002</v>
      </c>
      <c r="D73" s="28">
        <v>9324.9856351782364</v>
      </c>
      <c r="E73" s="28">
        <v>8244.4324990305922</v>
      </c>
      <c r="F73" s="28">
        <v>7755.6838303583891</v>
      </c>
      <c r="G73" s="28">
        <v>7521.3896917298634</v>
      </c>
      <c r="H73" s="28">
        <v>8250.2717266445325</v>
      </c>
      <c r="I73" s="28">
        <v>8281.7367224140871</v>
      </c>
      <c r="J73" s="28">
        <v>7723.1577992033026</v>
      </c>
      <c r="K73" s="28">
        <v>7549.6625723714797</v>
      </c>
      <c r="L73" s="28">
        <v>7414.9700452586849</v>
      </c>
      <c r="M73" s="28">
        <v>8504.5333415636142</v>
      </c>
      <c r="N73" s="28">
        <v>10984.559182714933</v>
      </c>
      <c r="O73" s="28">
        <v>10505.398076362135</v>
      </c>
      <c r="P73" s="28">
        <v>9885.3099425178298</v>
      </c>
      <c r="Q73" s="28">
        <v>11141.658757817453</v>
      </c>
      <c r="R73" s="28">
        <v>10467.800173518726</v>
      </c>
      <c r="S73" s="28">
        <v>11130.204819351326</v>
      </c>
      <c r="T73" s="28">
        <v>11620.280227879255</v>
      </c>
      <c r="U73" s="28">
        <v>13462.467628289349</v>
      </c>
      <c r="V73" s="28">
        <v>13890.329098155275</v>
      </c>
      <c r="W73" s="28">
        <v>12717.138906609889</v>
      </c>
    </row>
    <row r="74" spans="1:23" s="26" customFormat="1"/>
    <row r="75" spans="1:23" s="26" customFormat="1">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s="26" customFormat="1">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s="26" customFormat="1">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s="26" customFormat="1">
      <c r="A78" s="27" t="s">
        <v>123</v>
      </c>
      <c r="B78" s="27" t="s">
        <v>18</v>
      </c>
      <c r="C78" s="23">
        <v>6.4176986000000004E-6</v>
      </c>
      <c r="D78" s="23">
        <v>6.1140951999999991E-6</v>
      </c>
      <c r="E78" s="23">
        <v>6.6235372999999894E-6</v>
      </c>
      <c r="F78" s="23">
        <v>6.53630739999999E-6</v>
      </c>
      <c r="G78" s="23">
        <v>6.0551907999999997E-6</v>
      </c>
      <c r="H78" s="23">
        <v>6.0828716000000001E-6</v>
      </c>
      <c r="I78" s="23">
        <v>6.3343262999999998E-6</v>
      </c>
      <c r="J78" s="23">
        <v>6.5009807999999906E-6</v>
      </c>
      <c r="K78" s="23">
        <v>6.7830784999999998E-6</v>
      </c>
      <c r="L78" s="23">
        <v>6.9454069999999996E-6</v>
      </c>
      <c r="M78" s="23">
        <v>6.913256E-6</v>
      </c>
      <c r="N78" s="23">
        <v>7.4128157000000002E-6</v>
      </c>
      <c r="O78" s="23">
        <v>7.7353561000000001E-6</v>
      </c>
      <c r="P78" s="23">
        <v>8.205653999999989E-6</v>
      </c>
      <c r="Q78" s="23">
        <v>9.017874599999999E-6</v>
      </c>
      <c r="R78" s="23">
        <v>9.2380000999999901E-6</v>
      </c>
      <c r="S78" s="23">
        <v>1.0206866300000001E-5</v>
      </c>
      <c r="T78" s="23">
        <v>1.0438222400000001E-5</v>
      </c>
      <c r="U78" s="23">
        <v>1.1551553399999991E-5</v>
      </c>
      <c r="V78" s="23">
        <v>1.17648251E-5</v>
      </c>
      <c r="W78" s="23">
        <v>1.32432811E-5</v>
      </c>
    </row>
    <row r="79" spans="1:23" s="26" customFormat="1">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s="26" customFormat="1">
      <c r="A80" s="27" t="s">
        <v>123</v>
      </c>
      <c r="B80" s="27" t="s">
        <v>62</v>
      </c>
      <c r="C80" s="23">
        <v>3.2707379999999899E-6</v>
      </c>
      <c r="D80" s="23">
        <v>3.0802499000000003E-6</v>
      </c>
      <c r="E80" s="23">
        <v>3.3307614000000001E-6</v>
      </c>
      <c r="F80" s="23">
        <v>3.5565540999999999E-6</v>
      </c>
      <c r="G80" s="23">
        <v>3.1768863999999998E-6</v>
      </c>
      <c r="H80" s="23">
        <v>3.2864549999999899E-6</v>
      </c>
      <c r="I80" s="23">
        <v>3.4339042000000003E-6</v>
      </c>
      <c r="J80" s="23">
        <v>3.4761027999999996E-6</v>
      </c>
      <c r="K80" s="23">
        <v>3.5763754999999998E-6</v>
      </c>
      <c r="L80" s="23">
        <v>3.7508361000000002E-6</v>
      </c>
      <c r="M80" s="23">
        <v>3.7437111999999901E-6</v>
      </c>
      <c r="N80" s="23">
        <v>5.73012312055E-2</v>
      </c>
      <c r="O80" s="23">
        <v>4.2139242000000001E-6</v>
      </c>
      <c r="P80" s="23">
        <v>4.4612974999999998E-6</v>
      </c>
      <c r="Q80" s="23">
        <v>4.8423908999999899E-6</v>
      </c>
      <c r="R80" s="23">
        <v>5.07897189999999E-6</v>
      </c>
      <c r="S80" s="23">
        <v>5.3602599999999804E-6</v>
      </c>
      <c r="T80" s="23">
        <v>5.7060099999999694E-6</v>
      </c>
      <c r="U80" s="23">
        <v>6.0573980000000002E-6</v>
      </c>
      <c r="V80" s="23">
        <v>4.1118327999999997E-6</v>
      </c>
      <c r="W80" s="23">
        <v>5.6181874999999998E-6</v>
      </c>
    </row>
    <row r="81" spans="1:23" s="26" customFormat="1">
      <c r="A81" s="27" t="s">
        <v>123</v>
      </c>
      <c r="B81" s="27" t="s">
        <v>61</v>
      </c>
      <c r="C81" s="23">
        <v>7647.0270899999987</v>
      </c>
      <c r="D81" s="23">
        <v>8494.0315099999989</v>
      </c>
      <c r="E81" s="23">
        <v>8277.9414599999982</v>
      </c>
      <c r="F81" s="23">
        <v>9080.5006899999971</v>
      </c>
      <c r="G81" s="23">
        <v>10128.69866</v>
      </c>
      <c r="H81" s="23">
        <v>9181.1387299999897</v>
      </c>
      <c r="I81" s="23">
        <v>9406.6629499999999</v>
      </c>
      <c r="J81" s="23">
        <v>9313.3985199999988</v>
      </c>
      <c r="K81" s="23">
        <v>8775.4264800000019</v>
      </c>
      <c r="L81" s="23">
        <v>8484.2419399999999</v>
      </c>
      <c r="M81" s="23">
        <v>7523.2076399999987</v>
      </c>
      <c r="N81" s="23">
        <v>7534.2469499999997</v>
      </c>
      <c r="O81" s="23">
        <v>7321.2287159999996</v>
      </c>
      <c r="P81" s="23">
        <v>6535.8898599999993</v>
      </c>
      <c r="Q81" s="23">
        <v>6000.6714799999991</v>
      </c>
      <c r="R81" s="23">
        <v>5521.1187549999959</v>
      </c>
      <c r="S81" s="23">
        <v>5531.6794389999995</v>
      </c>
      <c r="T81" s="23">
        <v>5248.2604279999978</v>
      </c>
      <c r="U81" s="23">
        <v>5351.7806379999984</v>
      </c>
      <c r="V81" s="23">
        <v>4702.6070460000001</v>
      </c>
      <c r="W81" s="23">
        <v>5182.539154000001</v>
      </c>
    </row>
    <row r="82" spans="1:23" s="26" customFormat="1">
      <c r="A82" s="27" t="s">
        <v>123</v>
      </c>
      <c r="B82" s="27" t="s">
        <v>65</v>
      </c>
      <c r="C82" s="23">
        <v>1780.8944129892154</v>
      </c>
      <c r="D82" s="23">
        <v>2021.9174834849305</v>
      </c>
      <c r="E82" s="23">
        <v>2460.4160146817821</v>
      </c>
      <c r="F82" s="23">
        <v>2971.2767906861127</v>
      </c>
      <c r="G82" s="23">
        <v>3773.2890564680024</v>
      </c>
      <c r="H82" s="23">
        <v>4373.7355795335652</v>
      </c>
      <c r="I82" s="23">
        <v>5042.9058247693247</v>
      </c>
      <c r="J82" s="23">
        <v>5282.4296832759046</v>
      </c>
      <c r="K82" s="23">
        <v>5706.9958443069572</v>
      </c>
      <c r="L82" s="23">
        <v>6162.1727746167726</v>
      </c>
      <c r="M82" s="23">
        <v>7238.3068828381492</v>
      </c>
      <c r="N82" s="23">
        <v>7184.5947402900956</v>
      </c>
      <c r="O82" s="23">
        <v>7504.7524949088447</v>
      </c>
      <c r="P82" s="23">
        <v>8223.980142399847</v>
      </c>
      <c r="Q82" s="23">
        <v>8599.9753653491844</v>
      </c>
      <c r="R82" s="23">
        <v>9110.6885304668922</v>
      </c>
      <c r="S82" s="23">
        <v>9014.3581369717594</v>
      </c>
      <c r="T82" s="23">
        <v>9344.8979390940458</v>
      </c>
      <c r="U82" s="23">
        <v>9220.8837705057595</v>
      </c>
      <c r="V82" s="23">
        <v>9676.8636068676224</v>
      </c>
      <c r="W82" s="23">
        <v>9181.6861875013801</v>
      </c>
    </row>
    <row r="83" spans="1:23" s="26" customFormat="1">
      <c r="A83" s="27" t="s">
        <v>123</v>
      </c>
      <c r="B83" s="27" t="s">
        <v>64</v>
      </c>
      <c r="C83" s="23">
        <v>7.5113060000000004E-7</v>
      </c>
      <c r="D83" s="23">
        <v>1.3204092E-6</v>
      </c>
      <c r="E83" s="23">
        <v>2.0128948E-6</v>
      </c>
      <c r="F83" s="23">
        <v>2.0051057E-6</v>
      </c>
      <c r="G83" s="23">
        <v>4.9531926999999996E-6</v>
      </c>
      <c r="H83" s="23">
        <v>9.4574369999999998E-6</v>
      </c>
      <c r="I83" s="23">
        <v>1.2499816000000001E-5</v>
      </c>
      <c r="J83" s="23">
        <v>1.244614E-5</v>
      </c>
      <c r="K83" s="23">
        <v>1.3329173000000001E-5</v>
      </c>
      <c r="L83" s="23">
        <v>1.2938152999999901E-5</v>
      </c>
      <c r="M83" s="23">
        <v>2.3850485E-5</v>
      </c>
      <c r="N83" s="23">
        <v>2.3655585999999999E-5</v>
      </c>
      <c r="O83" s="23">
        <v>2.39261549999999E-5</v>
      </c>
      <c r="P83" s="23">
        <v>2.0664549999999999E-5</v>
      </c>
      <c r="Q83" s="23">
        <v>2.9251829999999999E-5</v>
      </c>
      <c r="R83" s="23">
        <v>4.48534299999999E-5</v>
      </c>
      <c r="S83" s="23">
        <v>4.4865569999999997E-5</v>
      </c>
      <c r="T83" s="23">
        <v>6.8012280000000005E-5</v>
      </c>
      <c r="U83" s="23">
        <v>7.0120529999999996E-5</v>
      </c>
      <c r="V83" s="23">
        <v>9.8298659999999992E-4</v>
      </c>
      <c r="W83" s="23">
        <v>9.9302190000000005E-4</v>
      </c>
    </row>
    <row r="84" spans="1:23" s="26" customFormat="1">
      <c r="A84" s="27" t="s">
        <v>123</v>
      </c>
      <c r="B84" s="27" t="s">
        <v>32</v>
      </c>
      <c r="C84" s="23">
        <v>1.0767245000000001E-5</v>
      </c>
      <c r="D84" s="23">
        <v>1.1285030999999999E-5</v>
      </c>
      <c r="E84" s="23">
        <v>1.1128406999999999E-5</v>
      </c>
      <c r="F84" s="23">
        <v>1.12656635E-5</v>
      </c>
      <c r="G84" s="23">
        <v>1.21133935E-5</v>
      </c>
      <c r="H84" s="23">
        <v>1.6762110000000001E-5</v>
      </c>
      <c r="I84" s="23">
        <v>2.2399068E-5</v>
      </c>
      <c r="J84" s="23">
        <v>2.4928206999999999E-5</v>
      </c>
      <c r="K84" s="23">
        <v>2.4922656000000001E-5</v>
      </c>
      <c r="L84" s="23">
        <v>4.3528446000000001E-5</v>
      </c>
      <c r="M84" s="23">
        <v>4.7709876999999999E-5</v>
      </c>
      <c r="N84" s="23">
        <v>4.7823420000000002E-5</v>
      </c>
      <c r="O84" s="23">
        <v>4.8156340000000001E-5</v>
      </c>
      <c r="P84" s="23">
        <v>4.8716803999999998E-5</v>
      </c>
      <c r="Q84" s="23">
        <v>5.5202955999999999E-5</v>
      </c>
      <c r="R84" s="23">
        <v>5.5386210000000002E-5</v>
      </c>
      <c r="S84" s="23">
        <v>6.7334830000000007E-5</v>
      </c>
      <c r="T84" s="23">
        <v>6.7663123999999998E-5</v>
      </c>
      <c r="U84" s="23">
        <v>9.8284653999999904E-5</v>
      </c>
      <c r="V84" s="23">
        <v>9.9012365999999994E-5</v>
      </c>
      <c r="W84" s="23">
        <v>1.3113468999999999E-4</v>
      </c>
    </row>
    <row r="85" spans="1:23" s="26" customFormat="1">
      <c r="A85" s="27" t="s">
        <v>123</v>
      </c>
      <c r="B85" s="27" t="s">
        <v>69</v>
      </c>
      <c r="C85" s="23">
        <v>0</v>
      </c>
      <c r="D85" s="23">
        <v>0</v>
      </c>
      <c r="E85" s="23">
        <v>2.8469345999999801E-5</v>
      </c>
      <c r="F85" s="23">
        <v>3.0143342000000001E-5</v>
      </c>
      <c r="G85" s="23">
        <v>3.6088317000000005E-5</v>
      </c>
      <c r="H85" s="23">
        <v>3.7981454000000003E-5</v>
      </c>
      <c r="I85" s="23">
        <v>4.0012572999999996E-5</v>
      </c>
      <c r="J85" s="23">
        <v>4.2792936999999894E-5</v>
      </c>
      <c r="K85" s="23">
        <v>4.5076295E-5</v>
      </c>
      <c r="L85" s="23">
        <v>4.8479097999999996E-5</v>
      </c>
      <c r="M85" s="23">
        <v>5.5551261999999899E-5</v>
      </c>
      <c r="N85" s="23">
        <v>6.1873696000000006E-5</v>
      </c>
      <c r="O85" s="23">
        <v>6.2552414999999894E-5</v>
      </c>
      <c r="P85" s="23">
        <v>6.72621659999999E-5</v>
      </c>
      <c r="Q85" s="23">
        <v>8.4532244000000011E-5</v>
      </c>
      <c r="R85" s="23">
        <v>8.4675667999999999E-5</v>
      </c>
      <c r="S85" s="23">
        <v>1.08256742E-4</v>
      </c>
      <c r="T85" s="23">
        <v>1.084526899999999E-4</v>
      </c>
      <c r="U85" s="23">
        <v>1.3337497500000002E-4</v>
      </c>
      <c r="V85" s="23">
        <v>1.3391537499999988E-4</v>
      </c>
      <c r="W85" s="23">
        <v>2.24666255E-4</v>
      </c>
    </row>
    <row r="86" spans="1:23" s="26" customFormat="1">
      <c r="A86" s="27" t="s">
        <v>123</v>
      </c>
      <c r="B86" s="27" t="s">
        <v>52</v>
      </c>
      <c r="C86" s="23">
        <v>0.30579301800000003</v>
      </c>
      <c r="D86" s="23">
        <v>1.0678554699999998</v>
      </c>
      <c r="E86" s="23">
        <v>0.90073918499999905</v>
      </c>
      <c r="F86" s="23">
        <v>1.5774942199999999</v>
      </c>
      <c r="G86" s="23">
        <v>1.8552707399999999</v>
      </c>
      <c r="H86" s="23">
        <v>2.4615529999999999</v>
      </c>
      <c r="I86" s="23">
        <v>2.4295920600000001</v>
      </c>
      <c r="J86" s="23">
        <v>3.6297049100000001</v>
      </c>
      <c r="K86" s="23">
        <v>4.3245994799999998</v>
      </c>
      <c r="L86" s="23">
        <v>6.16330855</v>
      </c>
      <c r="M86" s="23">
        <v>13.870797659999999</v>
      </c>
      <c r="N86" s="23">
        <v>17.488329199999992</v>
      </c>
      <c r="O86" s="23">
        <v>20.0455179</v>
      </c>
      <c r="P86" s="23">
        <v>24.167739499999989</v>
      </c>
      <c r="Q86" s="23">
        <v>27.8191743</v>
      </c>
      <c r="R86" s="23">
        <v>33.314637300000001</v>
      </c>
      <c r="S86" s="23">
        <v>30.9882346999999</v>
      </c>
      <c r="T86" s="23">
        <v>33.848325799999998</v>
      </c>
      <c r="U86" s="23">
        <v>34.954217299999989</v>
      </c>
      <c r="V86" s="23">
        <v>37.2386804</v>
      </c>
      <c r="W86" s="23">
        <v>42.824081</v>
      </c>
    </row>
    <row r="87" spans="1:23" s="26" customFormat="1">
      <c r="A87" s="29" t="s">
        <v>118</v>
      </c>
      <c r="B87" s="29"/>
      <c r="C87" s="28">
        <v>9427.9215134287806</v>
      </c>
      <c r="D87" s="28">
        <v>10515.949003999685</v>
      </c>
      <c r="E87" s="28">
        <v>10738.357486648974</v>
      </c>
      <c r="F87" s="28">
        <v>12051.777492784078</v>
      </c>
      <c r="G87" s="28">
        <v>13901.987730653271</v>
      </c>
      <c r="H87" s="28">
        <v>13554.87432836032</v>
      </c>
      <c r="I87" s="28">
        <v>14449.568797037373</v>
      </c>
      <c r="J87" s="28">
        <v>14595.828225699128</v>
      </c>
      <c r="K87" s="28">
        <v>14482.422347995585</v>
      </c>
      <c r="L87" s="28">
        <v>14646.414738251169</v>
      </c>
      <c r="M87" s="28">
        <v>14761.514557345601</v>
      </c>
      <c r="N87" s="28">
        <v>14718.899022589703</v>
      </c>
      <c r="O87" s="28">
        <v>14825.98124678428</v>
      </c>
      <c r="P87" s="28">
        <v>14759.870035731348</v>
      </c>
      <c r="Q87" s="28">
        <v>14600.64688846128</v>
      </c>
      <c r="R87" s="28">
        <v>14631.807344637291</v>
      </c>
      <c r="S87" s="28">
        <v>14546.037636404455</v>
      </c>
      <c r="T87" s="28">
        <v>14593.158451250554</v>
      </c>
      <c r="U87" s="28">
        <v>14572.664496235238</v>
      </c>
      <c r="V87" s="28">
        <v>14379.471651730881</v>
      </c>
      <c r="W87" s="28">
        <v>14364.226353384749</v>
      </c>
    </row>
    <row r="88" spans="1:23" s="26" customFormat="1">
      <c r="A88" s="7"/>
      <c r="B88" s="7"/>
      <c r="C88" s="7"/>
      <c r="D88" s="7"/>
      <c r="E88" s="7"/>
      <c r="F88" s="7"/>
      <c r="G88" s="7"/>
      <c r="H88" s="7"/>
      <c r="I88" s="7"/>
      <c r="J88" s="7"/>
      <c r="K88" s="7"/>
      <c r="L88" s="7"/>
      <c r="M88" s="7"/>
      <c r="N88" s="7"/>
      <c r="O88" s="7"/>
      <c r="P88" s="7"/>
      <c r="Q88" s="7"/>
      <c r="R88" s="7"/>
      <c r="S88" s="7"/>
      <c r="T88" s="7"/>
      <c r="U88" s="7"/>
      <c r="V88" s="7"/>
      <c r="W88" s="7"/>
    </row>
    <row r="89" spans="1:23" s="26" customFormat="1">
      <c r="A89" s="7"/>
      <c r="B89" s="7"/>
      <c r="C89" s="7"/>
      <c r="D89" s="7"/>
      <c r="E89" s="7"/>
      <c r="F89" s="7"/>
      <c r="G89" s="7"/>
      <c r="H89" s="7"/>
      <c r="I89" s="7"/>
      <c r="J89" s="7"/>
      <c r="K89" s="7"/>
      <c r="L89" s="7"/>
      <c r="M89" s="7"/>
      <c r="N89" s="7"/>
      <c r="O89" s="7"/>
      <c r="P89" s="7"/>
      <c r="Q89" s="7"/>
      <c r="R89" s="7"/>
      <c r="S89" s="7"/>
      <c r="T89" s="7"/>
      <c r="U89" s="7"/>
      <c r="V89" s="7"/>
      <c r="W89" s="7"/>
    </row>
    <row r="90" spans="1:23" s="26" customFormat="1" collapsed="1">
      <c r="A90" s="16" t="s">
        <v>124</v>
      </c>
      <c r="B90" s="7"/>
      <c r="C90" s="7"/>
      <c r="D90" s="7"/>
      <c r="E90" s="7"/>
      <c r="F90" s="7"/>
      <c r="G90" s="7"/>
      <c r="H90" s="7"/>
      <c r="I90" s="7"/>
      <c r="J90" s="7"/>
      <c r="K90" s="7"/>
      <c r="L90" s="7"/>
      <c r="M90" s="7"/>
      <c r="N90" s="7"/>
      <c r="O90" s="7"/>
      <c r="P90" s="7"/>
      <c r="Q90" s="7"/>
      <c r="R90" s="7"/>
      <c r="S90" s="7"/>
      <c r="T90" s="7"/>
      <c r="U90" s="7"/>
      <c r="V90" s="7"/>
      <c r="W90" s="7"/>
    </row>
    <row r="91" spans="1:23" s="26" customFormat="1">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s="26" customFormat="1">
      <c r="A92" s="27" t="s">
        <v>36</v>
      </c>
      <c r="B92" s="27" t="s">
        <v>66</v>
      </c>
      <c r="C92" s="23">
        <v>217.526352322572</v>
      </c>
      <c r="D92" s="23">
        <v>219.35499112688802</v>
      </c>
      <c r="E92" s="23">
        <v>215.06619674963389</v>
      </c>
      <c r="F92" s="23">
        <v>225.35492274612739</v>
      </c>
      <c r="G92" s="23">
        <v>224.61584588259691</v>
      </c>
      <c r="H92" s="23">
        <v>211.64507410011291</v>
      </c>
      <c r="I92" s="23">
        <v>203.68707309566497</v>
      </c>
      <c r="J92" s="23">
        <v>196.31476855172303</v>
      </c>
      <c r="K92" s="23">
        <v>200.66885282296491</v>
      </c>
      <c r="L92" s="23">
        <v>376.10065255282075</v>
      </c>
      <c r="M92" s="23">
        <v>729.34493847242595</v>
      </c>
      <c r="N92" s="23">
        <v>877.00908829354807</v>
      </c>
      <c r="O92" s="23">
        <v>1273.606470258638</v>
      </c>
      <c r="P92" s="23">
        <v>1238.407539229815</v>
      </c>
      <c r="Q92" s="23">
        <v>1300.705717958409</v>
      </c>
      <c r="R92" s="23">
        <v>1290.67232562865</v>
      </c>
      <c r="S92" s="23">
        <v>1274.8558866670901</v>
      </c>
      <c r="T92" s="23">
        <v>1288.6191907894749</v>
      </c>
      <c r="U92" s="23">
        <v>1810.4746538362842</v>
      </c>
      <c r="V92" s="23">
        <v>1755.7195257239389</v>
      </c>
      <c r="W92" s="23">
        <v>3416.5254373624202</v>
      </c>
    </row>
    <row r="93" spans="1:23" s="26" customFormat="1">
      <c r="A93" s="27" t="s">
        <v>36</v>
      </c>
      <c r="B93" s="27" t="s">
        <v>68</v>
      </c>
      <c r="C93" s="23">
        <v>111.54355229999999</v>
      </c>
      <c r="D93" s="23">
        <v>192.73737800000001</v>
      </c>
      <c r="E93" s="23">
        <v>104.00848454332399</v>
      </c>
      <c r="F93" s="23">
        <v>2507.9456131036632</v>
      </c>
      <c r="G93" s="23">
        <v>5577.2083341620273</v>
      </c>
      <c r="H93" s="23">
        <v>4884.4847631323601</v>
      </c>
      <c r="I93" s="23">
        <v>5696.8392658024168</v>
      </c>
      <c r="J93" s="23">
        <v>6083.7792172945092</v>
      </c>
      <c r="K93" s="23">
        <v>8522.3717332752149</v>
      </c>
      <c r="L93" s="23">
        <v>10651.11577551043</v>
      </c>
      <c r="M93" s="23">
        <v>11368.616267059842</v>
      </c>
      <c r="N93" s="23">
        <v>12375.621214820114</v>
      </c>
      <c r="O93" s="23">
        <v>11460.784398162627</v>
      </c>
      <c r="P93" s="23">
        <v>11484.616943623425</v>
      </c>
      <c r="Q93" s="23">
        <v>13186.094195363115</v>
      </c>
      <c r="R93" s="23">
        <v>16770.14467182001</v>
      </c>
      <c r="S93" s="23">
        <v>19063.498195744396</v>
      </c>
      <c r="T93" s="23">
        <v>18558.817303855085</v>
      </c>
      <c r="U93" s="23">
        <v>19791.409315368277</v>
      </c>
      <c r="V93" s="23">
        <v>19674.457421280342</v>
      </c>
      <c r="W93" s="23">
        <v>20966.433953070034</v>
      </c>
    </row>
    <row r="94" spans="1:23" s="26" customFormat="1">
      <c r="A94" s="27" t="s">
        <v>36</v>
      </c>
      <c r="B94" s="27" t="s">
        <v>72</v>
      </c>
      <c r="C94" s="23">
        <v>77.489152886999904</v>
      </c>
      <c r="D94" s="23">
        <v>191.49404309200003</v>
      </c>
      <c r="E94" s="23">
        <v>361.10435524999895</v>
      </c>
      <c r="F94" s="23">
        <v>692.73223800999881</v>
      </c>
      <c r="G94" s="23">
        <v>1086.4516080499977</v>
      </c>
      <c r="H94" s="23">
        <v>1446.0811047</v>
      </c>
      <c r="I94" s="23">
        <v>1773.7043762499989</v>
      </c>
      <c r="J94" s="23">
        <v>2139.0413797000001</v>
      </c>
      <c r="K94" s="23">
        <v>2792.2650780600002</v>
      </c>
      <c r="L94" s="23">
        <v>2907.5802115999991</v>
      </c>
      <c r="M94" s="23">
        <v>3283.9683656999982</v>
      </c>
      <c r="N94" s="23">
        <v>3650.8061057</v>
      </c>
      <c r="O94" s="23">
        <v>4124.0937933999994</v>
      </c>
      <c r="P94" s="23">
        <v>4580.4473095000003</v>
      </c>
      <c r="Q94" s="23">
        <v>5077.2228010000008</v>
      </c>
      <c r="R94" s="23">
        <v>5260.632826699999</v>
      </c>
      <c r="S94" s="23">
        <v>5308.6768207999985</v>
      </c>
      <c r="T94" s="23">
        <v>5564.4292069999983</v>
      </c>
      <c r="U94" s="23">
        <v>5694.4207657000006</v>
      </c>
      <c r="V94" s="23">
        <v>5832.8484587000003</v>
      </c>
      <c r="W94" s="23">
        <v>6135.9281759999976</v>
      </c>
    </row>
    <row r="95" spans="1:23" s="26" customFormat="1">
      <c r="A95" s="7"/>
      <c r="B95" s="7"/>
      <c r="C95" s="7"/>
      <c r="D95" s="7"/>
      <c r="E95" s="7"/>
      <c r="F95" s="7"/>
      <c r="G95" s="7"/>
      <c r="H95" s="7"/>
      <c r="I95" s="7"/>
      <c r="J95" s="7"/>
      <c r="K95" s="7"/>
      <c r="L95" s="7"/>
      <c r="M95" s="7"/>
      <c r="N95" s="7"/>
      <c r="O95" s="7"/>
      <c r="P95" s="7"/>
      <c r="Q95" s="7"/>
      <c r="R95" s="7"/>
      <c r="S95" s="7"/>
      <c r="T95" s="7"/>
      <c r="U95" s="7"/>
      <c r="V95" s="7"/>
      <c r="W95" s="7"/>
    </row>
    <row r="96" spans="1:23" s="26" customFormat="1">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3" s="26" customFormat="1">
      <c r="A97" s="27" t="s">
        <v>119</v>
      </c>
      <c r="B97" s="27" t="s">
        <v>66</v>
      </c>
      <c r="C97" s="23">
        <v>1.3241015E-5</v>
      </c>
      <c r="D97" s="23">
        <v>1.3399586999999901E-5</v>
      </c>
      <c r="E97" s="23">
        <v>1.3352385E-5</v>
      </c>
      <c r="F97" s="23">
        <v>1.3283107000000001E-5</v>
      </c>
      <c r="G97" s="23">
        <v>1.30399949999999E-5</v>
      </c>
      <c r="H97" s="23">
        <v>1.6228809000000001E-5</v>
      </c>
      <c r="I97" s="23">
        <v>2.2965407000000001E-5</v>
      </c>
      <c r="J97" s="23">
        <v>2.5849066999999999E-5</v>
      </c>
      <c r="K97" s="23">
        <v>2.5860881999999999E-5</v>
      </c>
      <c r="L97" s="23">
        <v>8.1162536000000006E-5</v>
      </c>
      <c r="M97" s="23">
        <v>115.414734</v>
      </c>
      <c r="N97" s="23">
        <v>265.51452999999998</v>
      </c>
      <c r="O97" s="23">
        <v>713.93290000000002</v>
      </c>
      <c r="P97" s="23">
        <v>703.39250000000004</v>
      </c>
      <c r="Q97" s="23">
        <v>738.81629999999996</v>
      </c>
      <c r="R97" s="23">
        <v>724.75570000000005</v>
      </c>
      <c r="S97" s="23">
        <v>714.75480000000005</v>
      </c>
      <c r="T97" s="23">
        <v>725.24567000000002</v>
      </c>
      <c r="U97" s="23">
        <v>726.63810000000001</v>
      </c>
      <c r="V97" s="23">
        <v>695.29070000000002</v>
      </c>
      <c r="W97" s="23">
        <v>856.16189999999995</v>
      </c>
    </row>
    <row r="98" spans="1:23" s="26" customFormat="1">
      <c r="A98" s="27" t="s">
        <v>119</v>
      </c>
      <c r="B98" s="27" t="s">
        <v>68</v>
      </c>
      <c r="C98" s="23">
        <v>49.112002299999993</v>
      </c>
      <c r="D98" s="23">
        <v>126.89358200000001</v>
      </c>
      <c r="E98" s="23">
        <v>68.564175830755985</v>
      </c>
      <c r="F98" s="23">
        <v>2005.3797527497927</v>
      </c>
      <c r="G98" s="23">
        <v>5090.3149552611367</v>
      </c>
      <c r="H98" s="23">
        <v>4371.9178249006864</v>
      </c>
      <c r="I98" s="23">
        <v>5259.9356248971326</v>
      </c>
      <c r="J98" s="23">
        <v>5519.6585999575127</v>
      </c>
      <c r="K98" s="23">
        <v>7669.5314471592746</v>
      </c>
      <c r="L98" s="23">
        <v>9347.746394690952</v>
      </c>
      <c r="M98" s="23">
        <v>9498.3740361547461</v>
      </c>
      <c r="N98" s="23">
        <v>9292.432021568271</v>
      </c>
      <c r="O98" s="23">
        <v>8418.9262736159799</v>
      </c>
      <c r="P98" s="23">
        <v>8491.6799510393885</v>
      </c>
      <c r="Q98" s="23">
        <v>9389.2847605509996</v>
      </c>
      <c r="R98" s="23">
        <v>11874.353882928999</v>
      </c>
      <c r="S98" s="23">
        <v>13039.566736908002</v>
      </c>
      <c r="T98" s="23">
        <v>12377.864174336999</v>
      </c>
      <c r="U98" s="23">
        <v>12911.9558857764</v>
      </c>
      <c r="V98" s="23">
        <v>12968.7815308512</v>
      </c>
      <c r="W98" s="23">
        <v>12796.988663225202</v>
      </c>
    </row>
    <row r="99" spans="1:23" s="26" customFormat="1">
      <c r="A99" s="27" t="s">
        <v>119</v>
      </c>
      <c r="B99" s="27" t="s">
        <v>72</v>
      </c>
      <c r="C99" s="23">
        <v>27.048425399999999</v>
      </c>
      <c r="D99" s="23">
        <v>60.035682000000001</v>
      </c>
      <c r="E99" s="23">
        <v>95.651313999999999</v>
      </c>
      <c r="F99" s="23">
        <v>187.1497029999999</v>
      </c>
      <c r="G99" s="23">
        <v>304.97137300000003</v>
      </c>
      <c r="H99" s="23">
        <v>408.45645999999999</v>
      </c>
      <c r="I99" s="23">
        <v>499.63727999999998</v>
      </c>
      <c r="J99" s="23">
        <v>592.3104699999999</v>
      </c>
      <c r="K99" s="23">
        <v>768.19034000000011</v>
      </c>
      <c r="L99" s="23">
        <v>852.92033999999899</v>
      </c>
      <c r="M99" s="23">
        <v>974.60101999999904</v>
      </c>
      <c r="N99" s="23">
        <v>1093.73973</v>
      </c>
      <c r="O99" s="23">
        <v>1244.39444</v>
      </c>
      <c r="P99" s="23">
        <v>1378.0623599999999</v>
      </c>
      <c r="Q99" s="23">
        <v>1552.8511699999999</v>
      </c>
      <c r="R99" s="23">
        <v>1603.2241299999991</v>
      </c>
      <c r="S99" s="23">
        <v>1641.1772800000001</v>
      </c>
      <c r="T99" s="23">
        <v>1728.2489300000002</v>
      </c>
      <c r="U99" s="23">
        <v>1802.8221699999999</v>
      </c>
      <c r="V99" s="23">
        <v>1842.2985699999999</v>
      </c>
      <c r="W99" s="23">
        <v>1935.5519199999999</v>
      </c>
    </row>
    <row r="100" spans="1:23" s="26" customFormat="1">
      <c r="A100" s="7"/>
      <c r="B100" s="7"/>
      <c r="C100" s="7"/>
      <c r="D100" s="7"/>
      <c r="E100" s="7"/>
      <c r="F100" s="7"/>
      <c r="G100" s="7"/>
      <c r="H100" s="7"/>
      <c r="I100" s="7"/>
      <c r="J100" s="7"/>
      <c r="K100" s="7"/>
      <c r="L100" s="7"/>
      <c r="M100" s="7"/>
      <c r="N100" s="7"/>
      <c r="O100" s="7"/>
      <c r="P100" s="7"/>
      <c r="Q100" s="7"/>
      <c r="R100" s="7"/>
      <c r="S100" s="7"/>
      <c r="T100" s="7"/>
      <c r="U100" s="7"/>
      <c r="V100" s="7"/>
      <c r="W100" s="7"/>
    </row>
    <row r="101" spans="1:23" s="26" customFormat="1">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3" s="26" customFormat="1">
      <c r="A102" s="27" t="s">
        <v>120</v>
      </c>
      <c r="B102" s="27" t="s">
        <v>66</v>
      </c>
      <c r="C102" s="23">
        <v>33.787866534753</v>
      </c>
      <c r="D102" s="23">
        <v>34.089357704971</v>
      </c>
      <c r="E102" s="23">
        <v>35.282953795523007</v>
      </c>
      <c r="F102" s="23">
        <v>38.524377694702999</v>
      </c>
      <c r="G102" s="23">
        <v>40.036638638989999</v>
      </c>
      <c r="H102" s="23">
        <v>38.746261711796997</v>
      </c>
      <c r="I102" s="23">
        <v>37.296000533864998</v>
      </c>
      <c r="J102" s="23">
        <v>37.465481097959994</v>
      </c>
      <c r="K102" s="23">
        <v>38.233735785653906</v>
      </c>
      <c r="L102" s="23">
        <v>36.410079982399999</v>
      </c>
      <c r="M102" s="23">
        <v>36.509833383680004</v>
      </c>
      <c r="N102" s="23">
        <v>36.509828538730005</v>
      </c>
      <c r="O102" s="23">
        <v>36.210630981090006</v>
      </c>
      <c r="P102" s="23">
        <v>36.11091471348</v>
      </c>
      <c r="Q102" s="23">
        <v>36.110917220689998</v>
      </c>
      <c r="R102" s="23">
        <v>35.596353480400005</v>
      </c>
      <c r="S102" s="23">
        <v>33.7438303116</v>
      </c>
      <c r="T102" s="23">
        <v>34.617740213099999</v>
      </c>
      <c r="U102" s="23">
        <v>229.40095000000002</v>
      </c>
      <c r="V102" s="23">
        <v>231.67430999999902</v>
      </c>
      <c r="W102" s="23">
        <v>823.70502699999997</v>
      </c>
    </row>
    <row r="103" spans="1:23" s="26" customFormat="1">
      <c r="A103" s="27" t="s">
        <v>120</v>
      </c>
      <c r="B103" s="27" t="s">
        <v>68</v>
      </c>
      <c r="C103" s="23">
        <v>62.431550000000001</v>
      </c>
      <c r="D103" s="23">
        <v>65.843795999999998</v>
      </c>
      <c r="E103" s="23">
        <v>35.444243792091996</v>
      </c>
      <c r="F103" s="23">
        <v>502.56578615217796</v>
      </c>
      <c r="G103" s="23">
        <v>486.89329696998902</v>
      </c>
      <c r="H103" s="23">
        <v>512.56684771541995</v>
      </c>
      <c r="I103" s="23">
        <v>436.90354846205702</v>
      </c>
      <c r="J103" s="23">
        <v>564.12052113276002</v>
      </c>
      <c r="K103" s="23">
        <v>852.84017510210003</v>
      </c>
      <c r="L103" s="23">
        <v>1028.6760315064539</v>
      </c>
      <c r="M103" s="23">
        <v>1097.8531389361519</v>
      </c>
      <c r="N103" s="23">
        <v>1125.9546806616599</v>
      </c>
      <c r="O103" s="23">
        <v>1055.91071250753</v>
      </c>
      <c r="P103" s="23">
        <v>996.82347371598996</v>
      </c>
      <c r="Q103" s="23">
        <v>964.15108324008997</v>
      </c>
      <c r="R103" s="23">
        <v>2091.8714300000001</v>
      </c>
      <c r="S103" s="23">
        <v>3179.0479699999996</v>
      </c>
      <c r="T103" s="23">
        <v>3235.0906399999999</v>
      </c>
      <c r="U103" s="23">
        <v>3247.8875000000003</v>
      </c>
      <c r="V103" s="23">
        <v>3334.9771600000004</v>
      </c>
      <c r="W103" s="23">
        <v>3299.07044</v>
      </c>
    </row>
    <row r="104" spans="1:23" s="26" customFormat="1">
      <c r="A104" s="27" t="s">
        <v>120</v>
      </c>
      <c r="B104" s="27" t="s">
        <v>72</v>
      </c>
      <c r="C104" s="23">
        <v>14.1119474</v>
      </c>
      <c r="D104" s="23">
        <v>40.794835499999998</v>
      </c>
      <c r="E104" s="23">
        <v>81.201312999999999</v>
      </c>
      <c r="F104" s="23">
        <v>156.18253099999902</v>
      </c>
      <c r="G104" s="23">
        <v>257.68438699999899</v>
      </c>
      <c r="H104" s="23">
        <v>345.96581400000002</v>
      </c>
      <c r="I104" s="23">
        <v>433.544647</v>
      </c>
      <c r="J104" s="23">
        <v>581.17872</v>
      </c>
      <c r="K104" s="23">
        <v>811.40012999999999</v>
      </c>
      <c r="L104" s="23">
        <v>733.12281999999993</v>
      </c>
      <c r="M104" s="23">
        <v>843.36824999999999</v>
      </c>
      <c r="N104" s="23">
        <v>955.74085000000002</v>
      </c>
      <c r="O104" s="23">
        <v>1102.8475000000001</v>
      </c>
      <c r="P104" s="23">
        <v>1224.2539000000002</v>
      </c>
      <c r="Q104" s="23">
        <v>1344.9901299999999</v>
      </c>
      <c r="R104" s="23">
        <v>1393.7059800000002</v>
      </c>
      <c r="S104" s="23">
        <v>1402.6433200000001</v>
      </c>
      <c r="T104" s="23">
        <v>1459.134939999999</v>
      </c>
      <c r="U104" s="23">
        <v>1521.6043300000001</v>
      </c>
      <c r="V104" s="23">
        <v>1575.92193</v>
      </c>
      <c r="W104" s="23">
        <v>1635.2833299999988</v>
      </c>
    </row>
    <row r="106" spans="1:23">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3">
      <c r="A107" s="27" t="s">
        <v>121</v>
      </c>
      <c r="B107" s="27" t="s">
        <v>66</v>
      </c>
      <c r="C107" s="23">
        <v>49.978049773186008</v>
      </c>
      <c r="D107" s="23">
        <v>50.274606130096004</v>
      </c>
      <c r="E107" s="23">
        <v>46.559358989163897</v>
      </c>
      <c r="F107" s="23">
        <v>51.678332650885395</v>
      </c>
      <c r="G107" s="23">
        <v>51.873714884313998</v>
      </c>
      <c r="H107" s="23">
        <v>48.2100345441199</v>
      </c>
      <c r="I107" s="23">
        <v>47.219630918246999</v>
      </c>
      <c r="J107" s="23">
        <v>44.461034988876001</v>
      </c>
      <c r="K107" s="23">
        <v>46.565136915624997</v>
      </c>
      <c r="L107" s="23">
        <v>44.1098796729299</v>
      </c>
      <c r="M107" s="23">
        <v>44.016389168419998</v>
      </c>
      <c r="N107" s="23">
        <v>43.8916937065</v>
      </c>
      <c r="O107" s="23">
        <v>8.1051198223000007</v>
      </c>
      <c r="P107" s="23">
        <v>7.9804743650799903</v>
      </c>
      <c r="Q107" s="23">
        <v>8.2049585918499996</v>
      </c>
      <c r="R107" s="23">
        <v>8.0802887505599994</v>
      </c>
      <c r="S107" s="23">
        <v>7.4815232318199998</v>
      </c>
      <c r="T107" s="23">
        <v>7.5566170191099999</v>
      </c>
      <c r="U107" s="23">
        <v>7.4344324934000001</v>
      </c>
      <c r="V107" s="23">
        <v>7.1363934792199997</v>
      </c>
      <c r="W107" s="23">
        <v>49.056838499999998</v>
      </c>
    </row>
    <row r="108" spans="1:23">
      <c r="A108" s="27" t="s">
        <v>121</v>
      </c>
      <c r="B108" s="27" t="s">
        <v>68</v>
      </c>
      <c r="C108" s="23">
        <v>0</v>
      </c>
      <c r="D108" s="23">
        <v>0</v>
      </c>
      <c r="E108" s="23">
        <v>1.67010169999999E-5</v>
      </c>
      <c r="F108" s="23">
        <v>2.4248170000000001E-5</v>
      </c>
      <c r="G108" s="23">
        <v>2.4295115999999899E-5</v>
      </c>
      <c r="H108" s="23">
        <v>2.8212637999999999E-5</v>
      </c>
      <c r="I108" s="23">
        <v>2.7646066999999999E-5</v>
      </c>
      <c r="J108" s="23">
        <v>2.7620319999999998E-5</v>
      </c>
      <c r="K108" s="23">
        <v>3.8607143999999999E-5</v>
      </c>
      <c r="L108" s="23">
        <v>274.69326999999998</v>
      </c>
      <c r="M108" s="23">
        <v>772.38899999999899</v>
      </c>
      <c r="N108" s="23">
        <v>1957.2344000000001</v>
      </c>
      <c r="O108" s="23">
        <v>1985.9473</v>
      </c>
      <c r="P108" s="23">
        <v>1996.1134</v>
      </c>
      <c r="Q108" s="23">
        <v>2832.6581999999999</v>
      </c>
      <c r="R108" s="23">
        <v>2803.9191999999998</v>
      </c>
      <c r="S108" s="23">
        <v>2844.8833</v>
      </c>
      <c r="T108" s="23">
        <v>2945.8622999999998</v>
      </c>
      <c r="U108" s="23">
        <v>3631.5657000000001</v>
      </c>
      <c r="V108" s="23">
        <v>3370.6985</v>
      </c>
      <c r="W108" s="23">
        <v>4870.3744999999999</v>
      </c>
    </row>
    <row r="109" spans="1:23">
      <c r="A109" s="27" t="s">
        <v>121</v>
      </c>
      <c r="B109" s="27" t="s">
        <v>72</v>
      </c>
      <c r="C109" s="23">
        <v>18.193978399999899</v>
      </c>
      <c r="D109" s="23">
        <v>54.772788999999996</v>
      </c>
      <c r="E109" s="23">
        <v>125.71845799999899</v>
      </c>
      <c r="F109" s="23">
        <v>261.40719799999999</v>
      </c>
      <c r="G109" s="23">
        <v>401.38677999999902</v>
      </c>
      <c r="H109" s="23">
        <v>539.84842000000003</v>
      </c>
      <c r="I109" s="23">
        <v>668.23020999999903</v>
      </c>
      <c r="J109" s="23">
        <v>762.06834000000003</v>
      </c>
      <c r="K109" s="23">
        <v>963.26513999999997</v>
      </c>
      <c r="L109" s="23">
        <v>1040.4855600000001</v>
      </c>
      <c r="M109" s="23">
        <v>1149.2752500000001</v>
      </c>
      <c r="N109" s="23">
        <v>1253.0054</v>
      </c>
      <c r="O109" s="23">
        <v>1387.9194399999999</v>
      </c>
      <c r="P109" s="23">
        <v>1545.67615</v>
      </c>
      <c r="Q109" s="23">
        <v>1716.7117599999999</v>
      </c>
      <c r="R109" s="23">
        <v>1782.6169400000001</v>
      </c>
      <c r="S109" s="23">
        <v>1773.0380700000001</v>
      </c>
      <c r="T109" s="23">
        <v>1871.2759399999991</v>
      </c>
      <c r="U109" s="23">
        <v>1848.8882600000002</v>
      </c>
      <c r="V109" s="23">
        <v>1881.1631499999999</v>
      </c>
      <c r="W109" s="23">
        <v>2007.84176</v>
      </c>
    </row>
    <row r="111" spans="1:23">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3">
      <c r="A112" s="27" t="s">
        <v>122</v>
      </c>
      <c r="B112" s="27" t="s">
        <v>66</v>
      </c>
      <c r="C112" s="23">
        <v>133.76040947784099</v>
      </c>
      <c r="D112" s="23">
        <v>134.99099995565101</v>
      </c>
      <c r="E112" s="23">
        <v>133.22385687407899</v>
      </c>
      <c r="F112" s="23">
        <v>135.15218520797498</v>
      </c>
      <c r="G112" s="23">
        <v>132.70546436410291</v>
      </c>
      <c r="H112" s="23">
        <v>124.688740918142</v>
      </c>
      <c r="I112" s="23">
        <v>119.171391020096</v>
      </c>
      <c r="J112" s="23">
        <v>114.38819584265001</v>
      </c>
      <c r="K112" s="23">
        <v>115.8699234849</v>
      </c>
      <c r="L112" s="23">
        <v>295.58055799999988</v>
      </c>
      <c r="M112" s="23">
        <v>533.40392299999996</v>
      </c>
      <c r="N112" s="23">
        <v>531.09297700000002</v>
      </c>
      <c r="O112" s="23">
        <v>515.35775999999987</v>
      </c>
      <c r="P112" s="23">
        <v>490.92358999999999</v>
      </c>
      <c r="Q112" s="23">
        <v>517.57347399999901</v>
      </c>
      <c r="R112" s="23">
        <v>522.239915</v>
      </c>
      <c r="S112" s="23">
        <v>518.87564999999995</v>
      </c>
      <c r="T112" s="23">
        <v>521.19907999999987</v>
      </c>
      <c r="U112" s="23">
        <v>847.00104999999996</v>
      </c>
      <c r="V112" s="23">
        <v>821.61799999999994</v>
      </c>
      <c r="W112" s="23">
        <v>1687.60151</v>
      </c>
    </row>
    <row r="113" spans="1:23">
      <c r="A113" s="27" t="s">
        <v>122</v>
      </c>
      <c r="B113" s="27" t="s">
        <v>68</v>
      </c>
      <c r="C113" s="23">
        <v>0</v>
      </c>
      <c r="D113" s="23">
        <v>0</v>
      </c>
      <c r="E113" s="23">
        <v>1.2533491E-5</v>
      </c>
      <c r="F113" s="23">
        <v>1.2252375999999899E-5</v>
      </c>
      <c r="G113" s="23">
        <v>1.2530922499999901E-5</v>
      </c>
      <c r="H113" s="23">
        <v>1.4830016000000001E-5</v>
      </c>
      <c r="I113" s="23">
        <v>1.4762306000000001E-5</v>
      </c>
      <c r="J113" s="23">
        <v>1.5118516E-5</v>
      </c>
      <c r="K113" s="23">
        <v>1.6018448E-5</v>
      </c>
      <c r="L113" s="23">
        <v>1.8757517000000001E-5</v>
      </c>
      <c r="M113" s="23">
        <v>2.2462541999999999E-5</v>
      </c>
      <c r="N113" s="23">
        <v>3.5217940000000003E-5</v>
      </c>
      <c r="O113" s="23">
        <v>3.3868760000000001E-5</v>
      </c>
      <c r="P113" s="23">
        <v>3.4747706999999999E-5</v>
      </c>
      <c r="Q113" s="23">
        <v>4.5923286999999999E-5</v>
      </c>
      <c r="R113" s="23">
        <v>5.2960473000000002E-5</v>
      </c>
      <c r="S113" s="23">
        <v>5.3535859999999899E-5</v>
      </c>
      <c r="T113" s="23">
        <v>5.3896571999999998E-5</v>
      </c>
      <c r="U113" s="23">
        <v>6.2891409999999898E-5</v>
      </c>
      <c r="V113" s="23">
        <v>6.2865919999999999E-5</v>
      </c>
      <c r="W113" s="23">
        <v>6.9315619999999999E-5</v>
      </c>
    </row>
    <row r="114" spans="1:23">
      <c r="A114" s="27" t="s">
        <v>122</v>
      </c>
      <c r="B114" s="27" t="s">
        <v>72</v>
      </c>
      <c r="C114" s="23">
        <v>17.7677774</v>
      </c>
      <c r="D114" s="23">
        <v>34.608263600000001</v>
      </c>
      <c r="E114" s="23">
        <v>57.443123999999997</v>
      </c>
      <c r="F114" s="23">
        <v>86.095551999999898</v>
      </c>
      <c r="G114" s="23">
        <v>120.17733599999991</v>
      </c>
      <c r="H114" s="23">
        <v>148.87465099999991</v>
      </c>
      <c r="I114" s="23">
        <v>169.34549399999989</v>
      </c>
      <c r="J114" s="23">
        <v>199.15799999999999</v>
      </c>
      <c r="K114" s="23">
        <v>244.15878499999991</v>
      </c>
      <c r="L114" s="23">
        <v>273.71419300000002</v>
      </c>
      <c r="M114" s="23">
        <v>300.074309999999</v>
      </c>
      <c r="N114" s="23">
        <v>327.23525999999993</v>
      </c>
      <c r="O114" s="23">
        <v>364.87622599999997</v>
      </c>
      <c r="P114" s="23">
        <v>403.41631999999998</v>
      </c>
      <c r="Q114" s="23">
        <v>429.40447</v>
      </c>
      <c r="R114" s="23">
        <v>440.95380999999986</v>
      </c>
      <c r="S114" s="23">
        <v>454.77138999999897</v>
      </c>
      <c r="T114" s="23">
        <v>464.98026400000003</v>
      </c>
      <c r="U114" s="23">
        <v>479.31573500000002</v>
      </c>
      <c r="V114" s="23">
        <v>488.76954000000001</v>
      </c>
      <c r="W114" s="23">
        <v>505.85208999999901</v>
      </c>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1.3295776999999999E-5</v>
      </c>
      <c r="D117" s="23">
        <v>1.3936583E-5</v>
      </c>
      <c r="E117" s="23">
        <v>1.3738482999999999E-5</v>
      </c>
      <c r="F117" s="23">
        <v>1.3909457E-5</v>
      </c>
      <c r="G117" s="23">
        <v>1.4955195E-5</v>
      </c>
      <c r="H117" s="23">
        <v>2.0697244999999999E-5</v>
      </c>
      <c r="I117" s="23">
        <v>2.7658049999999999E-5</v>
      </c>
      <c r="J117" s="23">
        <v>3.0773169999999997E-5</v>
      </c>
      <c r="K117" s="23">
        <v>3.0775904000000002E-5</v>
      </c>
      <c r="L117" s="23">
        <v>5.3734955000000003E-5</v>
      </c>
      <c r="M117" s="23">
        <v>5.8920325999999997E-5</v>
      </c>
      <c r="N117" s="23">
        <v>5.9048317999999998E-5</v>
      </c>
      <c r="O117" s="23">
        <v>5.9455247999999997E-5</v>
      </c>
      <c r="P117" s="23">
        <v>6.0151254999999998E-5</v>
      </c>
      <c r="Q117" s="23">
        <v>6.8145869999999999E-5</v>
      </c>
      <c r="R117" s="23">
        <v>6.8397689999999997E-5</v>
      </c>
      <c r="S117" s="23">
        <v>8.3123670000000003E-5</v>
      </c>
      <c r="T117" s="23">
        <v>8.3557264999999998E-5</v>
      </c>
      <c r="U117" s="23">
        <v>1.21342884E-4</v>
      </c>
      <c r="V117" s="23">
        <v>1.2224472E-4</v>
      </c>
      <c r="W117" s="23">
        <v>1.6186242000000001E-4</v>
      </c>
    </row>
    <row r="118" spans="1:23">
      <c r="A118" s="27" t="s">
        <v>123</v>
      </c>
      <c r="B118" s="27" t="s">
        <v>68</v>
      </c>
      <c r="C118" s="23">
        <v>0</v>
      </c>
      <c r="D118" s="23">
        <v>0</v>
      </c>
      <c r="E118" s="23">
        <v>3.5685968000000003E-5</v>
      </c>
      <c r="F118" s="23">
        <v>3.7701145999999901E-5</v>
      </c>
      <c r="G118" s="23">
        <v>4.5104863000000001E-5</v>
      </c>
      <c r="H118" s="23">
        <v>4.7473598999999901E-5</v>
      </c>
      <c r="I118" s="23">
        <v>5.0034853999999897E-5</v>
      </c>
      <c r="J118" s="23">
        <v>5.3465401000000001E-5</v>
      </c>
      <c r="K118" s="23">
        <v>5.6388247999999906E-5</v>
      </c>
      <c r="L118" s="23">
        <v>6.0555508999999998E-5</v>
      </c>
      <c r="M118" s="23">
        <v>6.9506402000000001E-5</v>
      </c>
      <c r="N118" s="23">
        <v>7.7372244000000005E-5</v>
      </c>
      <c r="O118" s="23">
        <v>7.8170357000000002E-5</v>
      </c>
      <c r="P118" s="23">
        <v>8.4120339999999998E-5</v>
      </c>
      <c r="Q118" s="23">
        <v>1.0564874E-4</v>
      </c>
      <c r="R118" s="23">
        <v>1.0593053700000001E-4</v>
      </c>
      <c r="S118" s="23">
        <v>1.3530053600000001E-4</v>
      </c>
      <c r="T118" s="23">
        <v>1.3562151599999999E-4</v>
      </c>
      <c r="U118" s="23">
        <v>1.66700465E-4</v>
      </c>
      <c r="V118" s="23">
        <v>1.6756322000000001E-4</v>
      </c>
      <c r="W118" s="23">
        <v>2.8052920999999998E-4</v>
      </c>
    </row>
    <row r="119" spans="1:23">
      <c r="A119" s="27" t="s">
        <v>123</v>
      </c>
      <c r="B119" s="27" t="s">
        <v>72</v>
      </c>
      <c r="C119" s="23">
        <v>0.367024287</v>
      </c>
      <c r="D119" s="23">
        <v>1.282472992</v>
      </c>
      <c r="E119" s="23">
        <v>1.0901462500000001</v>
      </c>
      <c r="F119" s="23">
        <v>1.8972540099999999</v>
      </c>
      <c r="G119" s="23">
        <v>2.23173204999999</v>
      </c>
      <c r="H119" s="23">
        <v>2.9357596999999998</v>
      </c>
      <c r="I119" s="23">
        <v>2.9467452500000002</v>
      </c>
      <c r="J119" s="23">
        <v>4.3258497</v>
      </c>
      <c r="K119" s="23">
        <v>5.2506830600000001</v>
      </c>
      <c r="L119" s="23">
        <v>7.3372985999999996</v>
      </c>
      <c r="M119" s="23">
        <v>16.649535700000001</v>
      </c>
      <c r="N119" s="23">
        <v>21.084865700000002</v>
      </c>
      <c r="O119" s="23">
        <v>24.056187399999999</v>
      </c>
      <c r="P119" s="23">
        <v>29.038579499999997</v>
      </c>
      <c r="Q119" s="23">
        <v>33.265270999999998</v>
      </c>
      <c r="R119" s="23">
        <v>40.1319667</v>
      </c>
      <c r="S119" s="23">
        <v>37.046760800000001</v>
      </c>
      <c r="T119" s="23">
        <v>40.789133</v>
      </c>
      <c r="U119" s="23">
        <v>41.790270699999901</v>
      </c>
      <c r="V119" s="23">
        <v>44.6952687</v>
      </c>
      <c r="W119" s="23">
        <v>51.399076000000001</v>
      </c>
    </row>
    <row r="120" spans="1:23" collapsed="1"/>
    <row r="122" spans="1:23" collapsed="1">
      <c r="A122" s="24" t="s">
        <v>125</v>
      </c>
    </row>
    <row r="123" spans="1:23">
      <c r="A123" s="17" t="s">
        <v>96</v>
      </c>
      <c r="B123" s="17" t="s">
        <v>97</v>
      </c>
      <c r="C123" s="17" t="s">
        <v>75</v>
      </c>
      <c r="D123" s="17" t="s">
        <v>98</v>
      </c>
      <c r="E123" s="17" t="s">
        <v>99</v>
      </c>
      <c r="F123" s="17" t="s">
        <v>100</v>
      </c>
      <c r="G123" s="17" t="s">
        <v>101</v>
      </c>
      <c r="H123" s="17" t="s">
        <v>102</v>
      </c>
      <c r="I123" s="17" t="s">
        <v>103</v>
      </c>
      <c r="J123" s="17" t="s">
        <v>104</v>
      </c>
      <c r="K123" s="17" t="s">
        <v>105</v>
      </c>
      <c r="L123" s="17" t="s">
        <v>106</v>
      </c>
      <c r="M123" s="17" t="s">
        <v>107</v>
      </c>
      <c r="N123" s="17" t="s">
        <v>108</v>
      </c>
      <c r="O123" s="17" t="s">
        <v>109</v>
      </c>
      <c r="P123" s="17" t="s">
        <v>110</v>
      </c>
      <c r="Q123" s="17" t="s">
        <v>111</v>
      </c>
      <c r="R123" s="17" t="s">
        <v>112</v>
      </c>
      <c r="S123" s="17" t="s">
        <v>113</v>
      </c>
      <c r="T123" s="17" t="s">
        <v>114</v>
      </c>
      <c r="U123" s="17" t="s">
        <v>115</v>
      </c>
      <c r="V123" s="17" t="s">
        <v>116</v>
      </c>
      <c r="W123" s="17" t="s">
        <v>117</v>
      </c>
    </row>
    <row r="124" spans="1:23">
      <c r="A124" s="27" t="s">
        <v>36</v>
      </c>
      <c r="B124" s="27" t="s">
        <v>22</v>
      </c>
      <c r="C124" s="23">
        <v>20798.404691262342</v>
      </c>
      <c r="D124" s="23">
        <v>23568.768217682074</v>
      </c>
      <c r="E124" s="23">
        <v>26886.739359913361</v>
      </c>
      <c r="F124" s="23">
        <v>27615.238439420649</v>
      </c>
      <c r="G124" s="23">
        <v>30643.622943179973</v>
      </c>
      <c r="H124" s="23">
        <v>35287.571028906692</v>
      </c>
      <c r="I124" s="23">
        <v>39031.258610880483</v>
      </c>
      <c r="J124" s="23">
        <v>39753.995340648697</v>
      </c>
      <c r="K124" s="23">
        <v>44014.804470300252</v>
      </c>
      <c r="L124" s="23">
        <v>48399.94521852328</v>
      </c>
      <c r="M124" s="23">
        <v>52365.819385797251</v>
      </c>
      <c r="N124" s="23">
        <v>57499.271523856798</v>
      </c>
      <c r="O124" s="23">
        <v>56579.656665650386</v>
      </c>
      <c r="P124" s="23">
        <v>58994.902024294104</v>
      </c>
      <c r="Q124" s="23">
        <v>64710.291257998484</v>
      </c>
      <c r="R124" s="23">
        <v>68230.897165438</v>
      </c>
      <c r="S124" s="23">
        <v>66506.964349731308</v>
      </c>
      <c r="T124" s="23">
        <v>70775.73431769773</v>
      </c>
      <c r="U124" s="23">
        <v>75746.326416863143</v>
      </c>
      <c r="V124" s="23">
        <v>79585.329268332454</v>
      </c>
      <c r="W124" s="23">
        <v>84097.245879821581</v>
      </c>
    </row>
    <row r="125" spans="1:23">
      <c r="A125" s="27" t="s">
        <v>36</v>
      </c>
      <c r="B125" s="27" t="s">
        <v>73</v>
      </c>
      <c r="C125" s="23">
        <v>248.29535470339803</v>
      </c>
      <c r="D125" s="23">
        <v>391.01593928747519</v>
      </c>
      <c r="E125" s="23">
        <v>635.24070650841361</v>
      </c>
      <c r="F125" s="23">
        <v>873.64497208719649</v>
      </c>
      <c r="G125" s="23">
        <v>1110.6934740037907</v>
      </c>
      <c r="H125" s="23">
        <v>1316.4202422377775</v>
      </c>
      <c r="I125" s="23">
        <v>1492.5585077048752</v>
      </c>
      <c r="J125" s="23">
        <v>1465.9409078019046</v>
      </c>
      <c r="K125" s="23">
        <v>1681.8128270368334</v>
      </c>
      <c r="L125" s="23">
        <v>1819.127213012229</v>
      </c>
      <c r="M125" s="23">
        <v>1961.7547719537895</v>
      </c>
      <c r="N125" s="23">
        <v>2078.6781216597374</v>
      </c>
      <c r="O125" s="23">
        <v>2197.4845212858067</v>
      </c>
      <c r="P125" s="23">
        <v>2274.786358933964</v>
      </c>
      <c r="Q125" s="23">
        <v>2336.4813392022234</v>
      </c>
      <c r="R125" s="23">
        <v>2318.8929118268097</v>
      </c>
      <c r="S125" s="23">
        <v>2034.5951523178171</v>
      </c>
      <c r="T125" s="23">
        <v>2137.0829391945549</v>
      </c>
      <c r="U125" s="23">
        <v>2055.7992278177571</v>
      </c>
      <c r="V125" s="23">
        <v>1989.2331940193155</v>
      </c>
      <c r="W125" s="23">
        <v>1919.008333499487</v>
      </c>
    </row>
    <row r="126" spans="1:23">
      <c r="A126" s="27" t="s">
        <v>36</v>
      </c>
      <c r="B126" s="27" t="s">
        <v>74</v>
      </c>
      <c r="C126" s="23">
        <v>248.27178808411804</v>
      </c>
      <c r="D126" s="23">
        <v>391.27900185940473</v>
      </c>
      <c r="E126" s="23">
        <v>635.34356798066847</v>
      </c>
      <c r="F126" s="23">
        <v>874.36103420795848</v>
      </c>
      <c r="G126" s="23">
        <v>1111.9394228454703</v>
      </c>
      <c r="H126" s="23">
        <v>1315.8724427761076</v>
      </c>
      <c r="I126" s="23">
        <v>1492.0965784577763</v>
      </c>
      <c r="J126" s="23">
        <v>1466.0034367003182</v>
      </c>
      <c r="K126" s="23">
        <v>1681.2456874955269</v>
      </c>
      <c r="L126" s="23">
        <v>1814.8521446848329</v>
      </c>
      <c r="M126" s="23">
        <v>1959.1986593234033</v>
      </c>
      <c r="N126" s="23">
        <v>2077.0877058199635</v>
      </c>
      <c r="O126" s="23">
        <v>2194.8160756244829</v>
      </c>
      <c r="P126" s="23">
        <v>2269.5425479734918</v>
      </c>
      <c r="Q126" s="23">
        <v>2335.9926282699757</v>
      </c>
      <c r="R126" s="23">
        <v>2320.0314377634895</v>
      </c>
      <c r="S126" s="23">
        <v>2032.1026161799148</v>
      </c>
      <c r="T126" s="23">
        <v>2134.7533340858872</v>
      </c>
      <c r="U126" s="23">
        <v>2049.6846521004436</v>
      </c>
      <c r="V126" s="23">
        <v>1985.7027865383475</v>
      </c>
      <c r="W126" s="23">
        <v>1916.821290107815</v>
      </c>
    </row>
    <row r="128" spans="1:23">
      <c r="A128" s="17" t="s">
        <v>96</v>
      </c>
      <c r="B128" s="17" t="s">
        <v>97</v>
      </c>
      <c r="C128" s="17" t="s">
        <v>75</v>
      </c>
      <c r="D128" s="17" t="s">
        <v>98</v>
      </c>
      <c r="E128" s="17" t="s">
        <v>99</v>
      </c>
      <c r="F128" s="17" t="s">
        <v>100</v>
      </c>
      <c r="G128" s="17" t="s">
        <v>101</v>
      </c>
      <c r="H128" s="17" t="s">
        <v>102</v>
      </c>
      <c r="I128" s="17" t="s">
        <v>103</v>
      </c>
      <c r="J128" s="17" t="s">
        <v>104</v>
      </c>
      <c r="K128" s="17" t="s">
        <v>105</v>
      </c>
      <c r="L128" s="17" t="s">
        <v>106</v>
      </c>
      <c r="M128" s="17" t="s">
        <v>107</v>
      </c>
      <c r="N128" s="17" t="s">
        <v>108</v>
      </c>
      <c r="O128" s="17" t="s">
        <v>109</v>
      </c>
      <c r="P128" s="17" t="s">
        <v>110</v>
      </c>
      <c r="Q128" s="17" t="s">
        <v>111</v>
      </c>
      <c r="R128" s="17" t="s">
        <v>112</v>
      </c>
      <c r="S128" s="17" t="s">
        <v>113</v>
      </c>
      <c r="T128" s="17" t="s">
        <v>114</v>
      </c>
      <c r="U128" s="17" t="s">
        <v>115</v>
      </c>
      <c r="V128" s="17" t="s">
        <v>116</v>
      </c>
      <c r="W128" s="17" t="s">
        <v>117</v>
      </c>
    </row>
    <row r="129" spans="1:23">
      <c r="A129" s="27" t="s">
        <v>119</v>
      </c>
      <c r="B129" s="27" t="s">
        <v>22</v>
      </c>
      <c r="C129" s="23">
        <v>6083.3851877560937</v>
      </c>
      <c r="D129" s="23">
        <v>7094.5476373509791</v>
      </c>
      <c r="E129" s="23">
        <v>7900.5247588001394</v>
      </c>
      <c r="F129" s="23">
        <v>8265.6332520284031</v>
      </c>
      <c r="G129" s="23">
        <v>9047.9270852730133</v>
      </c>
      <c r="H129" s="23">
        <v>10678.3890575552</v>
      </c>
      <c r="I129" s="23">
        <v>11567.328083587709</v>
      </c>
      <c r="J129" s="23">
        <v>11920.273604199976</v>
      </c>
      <c r="K129" s="23">
        <v>12792.529345451019</v>
      </c>
      <c r="L129" s="23">
        <v>14377.35065533146</v>
      </c>
      <c r="M129" s="23">
        <v>16241.408291872731</v>
      </c>
      <c r="N129" s="23">
        <v>17814.753180556949</v>
      </c>
      <c r="O129" s="23">
        <v>17931.831376351787</v>
      </c>
      <c r="P129" s="23">
        <v>18592.185573703609</v>
      </c>
      <c r="Q129" s="23">
        <v>21136.219491559201</v>
      </c>
      <c r="R129" s="23">
        <v>22218.04604606131</v>
      </c>
      <c r="S129" s="23">
        <v>22069.486006755589</v>
      </c>
      <c r="T129" s="23">
        <v>22679.189924448678</v>
      </c>
      <c r="U129" s="23">
        <v>24618.898051456021</v>
      </c>
      <c r="V129" s="23">
        <v>26862.028254587418</v>
      </c>
      <c r="W129" s="23">
        <v>28014.659396083811</v>
      </c>
    </row>
    <row r="130" spans="1:23">
      <c r="A130" s="27" t="s">
        <v>119</v>
      </c>
      <c r="B130" s="27" t="s">
        <v>73</v>
      </c>
      <c r="C130" s="23">
        <v>86.291107860349499</v>
      </c>
      <c r="D130" s="23">
        <v>130.192023447249</v>
      </c>
      <c r="E130" s="23">
        <v>195.35792909252899</v>
      </c>
      <c r="F130" s="23">
        <v>251.64894367953599</v>
      </c>
      <c r="G130" s="23">
        <v>316.39401920418698</v>
      </c>
      <c r="H130" s="23">
        <v>373.88960097181899</v>
      </c>
      <c r="I130" s="23">
        <v>423.28056093724001</v>
      </c>
      <c r="J130" s="23">
        <v>416.835586118403</v>
      </c>
      <c r="K130" s="23">
        <v>483.41594793269797</v>
      </c>
      <c r="L130" s="23">
        <v>529.17284277092494</v>
      </c>
      <c r="M130" s="23">
        <v>575.419956370823</v>
      </c>
      <c r="N130" s="23">
        <v>614.69638233338196</v>
      </c>
      <c r="O130" s="23">
        <v>652.03973508126603</v>
      </c>
      <c r="P130" s="23">
        <v>679.01493365843305</v>
      </c>
      <c r="Q130" s="23">
        <v>702.23066483544596</v>
      </c>
      <c r="R130" s="23">
        <v>701.39071767783605</v>
      </c>
      <c r="S130" s="23">
        <v>615.45732837400305</v>
      </c>
      <c r="T130" s="23">
        <v>645.09902723969901</v>
      </c>
      <c r="U130" s="23">
        <v>622.028561416157</v>
      </c>
      <c r="V130" s="23">
        <v>603.50716750541403</v>
      </c>
      <c r="W130" s="23">
        <v>584.922367133953</v>
      </c>
    </row>
    <row r="131" spans="1:23">
      <c r="A131" s="27" t="s">
        <v>119</v>
      </c>
      <c r="B131" s="27" t="s">
        <v>74</v>
      </c>
      <c r="C131" s="23">
        <v>86.293416768314003</v>
      </c>
      <c r="D131" s="23">
        <v>130.25472457191199</v>
      </c>
      <c r="E131" s="23">
        <v>195.42589533138701</v>
      </c>
      <c r="F131" s="23">
        <v>251.97019341548199</v>
      </c>
      <c r="G131" s="23">
        <v>316.71466470698903</v>
      </c>
      <c r="H131" s="23">
        <v>373.44353945017599</v>
      </c>
      <c r="I131" s="23">
        <v>423.17071457104697</v>
      </c>
      <c r="J131" s="23">
        <v>417.268866226444</v>
      </c>
      <c r="K131" s="23">
        <v>483.356768009348</v>
      </c>
      <c r="L131" s="23">
        <v>527.43805276139699</v>
      </c>
      <c r="M131" s="23">
        <v>574.88578457574295</v>
      </c>
      <c r="N131" s="23">
        <v>614.42375998656598</v>
      </c>
      <c r="O131" s="23">
        <v>650.456263338143</v>
      </c>
      <c r="P131" s="23">
        <v>677.62810037051702</v>
      </c>
      <c r="Q131" s="23">
        <v>701.61564750927903</v>
      </c>
      <c r="R131" s="23">
        <v>701.491732038652</v>
      </c>
      <c r="S131" s="23">
        <v>614.95768791141302</v>
      </c>
      <c r="T131" s="23">
        <v>644.25261803698402</v>
      </c>
      <c r="U131" s="23">
        <v>620.03196429808497</v>
      </c>
      <c r="V131" s="23">
        <v>602.47193062392103</v>
      </c>
      <c r="W131" s="23">
        <v>584.27193479644905</v>
      </c>
    </row>
    <row r="133" spans="1:23">
      <c r="A133" s="17" t="s">
        <v>96</v>
      </c>
      <c r="B133" s="17" t="s">
        <v>97</v>
      </c>
      <c r="C133" s="17" t="s">
        <v>75</v>
      </c>
      <c r="D133" s="17" t="s">
        <v>98</v>
      </c>
      <c r="E133" s="17" t="s">
        <v>99</v>
      </c>
      <c r="F133" s="17" t="s">
        <v>100</v>
      </c>
      <c r="G133" s="17" t="s">
        <v>101</v>
      </c>
      <c r="H133" s="17" t="s">
        <v>102</v>
      </c>
      <c r="I133" s="17" t="s">
        <v>103</v>
      </c>
      <c r="J133" s="17" t="s">
        <v>104</v>
      </c>
      <c r="K133" s="17" t="s">
        <v>105</v>
      </c>
      <c r="L133" s="17" t="s">
        <v>106</v>
      </c>
      <c r="M133" s="17" t="s">
        <v>107</v>
      </c>
      <c r="N133" s="17" t="s">
        <v>108</v>
      </c>
      <c r="O133" s="17" t="s">
        <v>109</v>
      </c>
      <c r="P133" s="17" t="s">
        <v>110</v>
      </c>
      <c r="Q133" s="17" t="s">
        <v>111</v>
      </c>
      <c r="R133" s="17" t="s">
        <v>112</v>
      </c>
      <c r="S133" s="17" t="s">
        <v>113</v>
      </c>
      <c r="T133" s="17" t="s">
        <v>114</v>
      </c>
      <c r="U133" s="17" t="s">
        <v>115</v>
      </c>
      <c r="V133" s="17" t="s">
        <v>116</v>
      </c>
      <c r="W133" s="17" t="s">
        <v>117</v>
      </c>
    </row>
    <row r="134" spans="1:23">
      <c r="A134" s="27" t="s">
        <v>120</v>
      </c>
      <c r="B134" s="27" t="s">
        <v>22</v>
      </c>
      <c r="C134" s="23">
        <v>6311.4166194690824</v>
      </c>
      <c r="D134" s="23">
        <v>7174.9121189778325</v>
      </c>
      <c r="E134" s="23">
        <v>7893.349971301921</v>
      </c>
      <c r="F134" s="23">
        <v>8101.9668992552988</v>
      </c>
      <c r="G134" s="23">
        <v>9192.4225782116046</v>
      </c>
      <c r="H134" s="23">
        <v>10584.153107362465</v>
      </c>
      <c r="I134" s="23">
        <v>11508.683698011808</v>
      </c>
      <c r="J134" s="23">
        <v>11353.749204568727</v>
      </c>
      <c r="K134" s="23">
        <v>12961.164151049774</v>
      </c>
      <c r="L134" s="23">
        <v>14073.207919049544</v>
      </c>
      <c r="M134" s="23">
        <v>15446.202149672179</v>
      </c>
      <c r="N134" s="23">
        <v>16509.662032656819</v>
      </c>
      <c r="O134" s="23">
        <v>16560.182149047119</v>
      </c>
      <c r="P134" s="23">
        <v>17688.77142402414</v>
      </c>
      <c r="Q134" s="23">
        <v>19331.989344040569</v>
      </c>
      <c r="R134" s="23">
        <v>20116.622260586999</v>
      </c>
      <c r="S134" s="23">
        <v>19096.33500632727</v>
      </c>
      <c r="T134" s="23">
        <v>20952.634512183031</v>
      </c>
      <c r="U134" s="23">
        <v>22073.5604127228</v>
      </c>
      <c r="V134" s="23">
        <v>23406.74590202768</v>
      </c>
      <c r="W134" s="23">
        <v>24049.252493141161</v>
      </c>
    </row>
    <row r="135" spans="1:23">
      <c r="A135" s="27" t="s">
        <v>120</v>
      </c>
      <c r="B135" s="27" t="s">
        <v>73</v>
      </c>
      <c r="C135" s="23">
        <v>53.283498359512102</v>
      </c>
      <c r="D135" s="23">
        <v>98.087896186012799</v>
      </c>
      <c r="E135" s="23">
        <v>167.64737249762101</v>
      </c>
      <c r="F135" s="23">
        <v>232.21494468585601</v>
      </c>
      <c r="G135" s="23">
        <v>298.91875516617898</v>
      </c>
      <c r="H135" s="23">
        <v>355.07443226901898</v>
      </c>
      <c r="I135" s="23">
        <v>398.48627146165802</v>
      </c>
      <c r="J135" s="23">
        <v>393.10044782640801</v>
      </c>
      <c r="K135" s="23">
        <v>456.683994017565</v>
      </c>
      <c r="L135" s="23">
        <v>503.771518021666</v>
      </c>
      <c r="M135" s="23">
        <v>548.98273563176599</v>
      </c>
      <c r="N135" s="23">
        <v>590.17923090782597</v>
      </c>
      <c r="O135" s="23">
        <v>627.58750628851999</v>
      </c>
      <c r="P135" s="23">
        <v>652.78614823467001</v>
      </c>
      <c r="Q135" s="23">
        <v>670.76028456811196</v>
      </c>
      <c r="R135" s="23">
        <v>663.57773026308996</v>
      </c>
      <c r="S135" s="23">
        <v>582.05979783806595</v>
      </c>
      <c r="T135" s="23">
        <v>612.21842857166405</v>
      </c>
      <c r="U135" s="23">
        <v>591.12865970386997</v>
      </c>
      <c r="V135" s="23">
        <v>571.62516004124598</v>
      </c>
      <c r="W135" s="23">
        <v>553.71245928925305</v>
      </c>
    </row>
    <row r="136" spans="1:23">
      <c r="A136" s="27" t="s">
        <v>120</v>
      </c>
      <c r="B136" s="27" t="s">
        <v>74</v>
      </c>
      <c r="C136" s="23">
        <v>53.299859046710303</v>
      </c>
      <c r="D136" s="23">
        <v>98.155901756610902</v>
      </c>
      <c r="E136" s="23">
        <v>167.564884362188</v>
      </c>
      <c r="F136" s="23">
        <v>232.26032736885</v>
      </c>
      <c r="G136" s="23">
        <v>299.16421471277698</v>
      </c>
      <c r="H136" s="23">
        <v>354.96312885168999</v>
      </c>
      <c r="I136" s="23">
        <v>398.53013201254902</v>
      </c>
      <c r="J136" s="23">
        <v>393.169167847675</v>
      </c>
      <c r="K136" s="23">
        <v>456.62944019344002</v>
      </c>
      <c r="L136" s="23">
        <v>503.03363128529497</v>
      </c>
      <c r="M136" s="23">
        <v>548.13661933679805</v>
      </c>
      <c r="N136" s="23">
        <v>589.54321379693397</v>
      </c>
      <c r="O136" s="23">
        <v>626.63786404317398</v>
      </c>
      <c r="P136" s="23">
        <v>651.33984342091196</v>
      </c>
      <c r="Q136" s="23">
        <v>670.25065308506998</v>
      </c>
      <c r="R136" s="23">
        <v>663.62002108469505</v>
      </c>
      <c r="S136" s="23">
        <v>581.575442223045</v>
      </c>
      <c r="T136" s="23">
        <v>611.73265432652704</v>
      </c>
      <c r="U136" s="23">
        <v>589.43171052196305</v>
      </c>
      <c r="V136" s="23">
        <v>570.62547668935804</v>
      </c>
      <c r="W136" s="23">
        <v>553.15468531286001</v>
      </c>
    </row>
    <row r="138" spans="1:23">
      <c r="A138" s="17" t="s">
        <v>96</v>
      </c>
      <c r="B138" s="17" t="s">
        <v>97</v>
      </c>
      <c r="C138" s="17" t="s">
        <v>75</v>
      </c>
      <c r="D138" s="17" t="s">
        <v>98</v>
      </c>
      <c r="E138" s="17" t="s">
        <v>99</v>
      </c>
      <c r="F138" s="17" t="s">
        <v>100</v>
      </c>
      <c r="G138" s="17" t="s">
        <v>101</v>
      </c>
      <c r="H138" s="17" t="s">
        <v>102</v>
      </c>
      <c r="I138" s="17" t="s">
        <v>103</v>
      </c>
      <c r="J138" s="17" t="s">
        <v>104</v>
      </c>
      <c r="K138" s="17" t="s">
        <v>105</v>
      </c>
      <c r="L138" s="17" t="s">
        <v>106</v>
      </c>
      <c r="M138" s="17" t="s">
        <v>107</v>
      </c>
      <c r="N138" s="17" t="s">
        <v>108</v>
      </c>
      <c r="O138" s="17" t="s">
        <v>109</v>
      </c>
      <c r="P138" s="17" t="s">
        <v>110</v>
      </c>
      <c r="Q138" s="17" t="s">
        <v>111</v>
      </c>
      <c r="R138" s="17" t="s">
        <v>112</v>
      </c>
      <c r="S138" s="17" t="s">
        <v>113</v>
      </c>
      <c r="T138" s="17" t="s">
        <v>114</v>
      </c>
      <c r="U138" s="17" t="s">
        <v>115</v>
      </c>
      <c r="V138" s="17" t="s">
        <v>116</v>
      </c>
      <c r="W138" s="17" t="s">
        <v>117</v>
      </c>
    </row>
    <row r="139" spans="1:23">
      <c r="A139" s="27" t="s">
        <v>121</v>
      </c>
      <c r="B139" s="27" t="s">
        <v>22</v>
      </c>
      <c r="C139" s="23">
        <v>5057.8101285394769</v>
      </c>
      <c r="D139" s="23">
        <v>5800.04334786655</v>
      </c>
      <c r="E139" s="23">
        <v>7193.4449985475849</v>
      </c>
      <c r="F139" s="23">
        <v>7348.9339361294824</v>
      </c>
      <c r="G139" s="23">
        <v>8265.4875631465129</v>
      </c>
      <c r="H139" s="23">
        <v>9586.9032460716044</v>
      </c>
      <c r="I139" s="23">
        <v>10994.743923134445</v>
      </c>
      <c r="J139" s="23">
        <v>11377.543141164395</v>
      </c>
      <c r="K139" s="23">
        <v>12608.378627500842</v>
      </c>
      <c r="L139" s="23">
        <v>13880.864098843394</v>
      </c>
      <c r="M139" s="23">
        <v>14404.359297398261</v>
      </c>
      <c r="N139" s="23">
        <v>16377.141174215085</v>
      </c>
      <c r="O139" s="23">
        <v>15462.272009498565</v>
      </c>
      <c r="P139" s="23">
        <v>15970.13620292863</v>
      </c>
      <c r="Q139" s="23">
        <v>17180.993924900711</v>
      </c>
      <c r="R139" s="23">
        <v>18324.816638656459</v>
      </c>
      <c r="S139" s="23">
        <v>17654.011940318975</v>
      </c>
      <c r="T139" s="23">
        <v>18929.382317070536</v>
      </c>
      <c r="U139" s="23">
        <v>20337.793779904441</v>
      </c>
      <c r="V139" s="23">
        <v>20593.550098226631</v>
      </c>
      <c r="W139" s="23">
        <v>22834.822114365328</v>
      </c>
    </row>
    <row r="140" spans="1:23">
      <c r="A140" s="27" t="s">
        <v>121</v>
      </c>
      <c r="B140" s="27" t="s">
        <v>73</v>
      </c>
      <c r="C140" s="23">
        <v>52.263097757983303</v>
      </c>
      <c r="D140" s="23">
        <v>93.017291409369605</v>
      </c>
      <c r="E140" s="23">
        <v>185.754607247839</v>
      </c>
      <c r="F140" s="23">
        <v>288.735489240915</v>
      </c>
      <c r="G140" s="23">
        <v>380.46968093337802</v>
      </c>
      <c r="H140" s="23">
        <v>461.98835493624199</v>
      </c>
      <c r="I140" s="23">
        <v>537.23966046912801</v>
      </c>
      <c r="J140" s="23">
        <v>529.61778358414199</v>
      </c>
      <c r="K140" s="23">
        <v>598.836392113638</v>
      </c>
      <c r="L140" s="23">
        <v>632.77847418338797</v>
      </c>
      <c r="M140" s="23">
        <v>673.19885715050998</v>
      </c>
      <c r="N140" s="23">
        <v>700.83723626851599</v>
      </c>
      <c r="O140" s="23">
        <v>734.72130897104296</v>
      </c>
      <c r="P140" s="23">
        <v>754.27474891667998</v>
      </c>
      <c r="Q140" s="23">
        <v>768.31376528728595</v>
      </c>
      <c r="R140" s="23">
        <v>759.49624783747697</v>
      </c>
      <c r="S140" s="23">
        <v>664.37985332036499</v>
      </c>
      <c r="T140" s="23">
        <v>694.34507874023905</v>
      </c>
      <c r="U140" s="23">
        <v>662.17433756600894</v>
      </c>
      <c r="V140" s="23">
        <v>639.34587262532796</v>
      </c>
      <c r="W140" s="23">
        <v>612.10742544664504</v>
      </c>
    </row>
    <row r="141" spans="1:23">
      <c r="A141" s="27" t="s">
        <v>121</v>
      </c>
      <c r="B141" s="27" t="s">
        <v>74</v>
      </c>
      <c r="C141" s="23">
        <v>52.218590657300297</v>
      </c>
      <c r="D141" s="23">
        <v>93.084604806943105</v>
      </c>
      <c r="E141" s="23">
        <v>185.84106033887099</v>
      </c>
      <c r="F141" s="23">
        <v>289.00445736249901</v>
      </c>
      <c r="G141" s="23">
        <v>381.07071814326099</v>
      </c>
      <c r="H141" s="23">
        <v>461.90670779071303</v>
      </c>
      <c r="I141" s="23">
        <v>536.92015834658798</v>
      </c>
      <c r="J141" s="23">
        <v>529.16793575929296</v>
      </c>
      <c r="K141" s="23">
        <v>598.43728457008103</v>
      </c>
      <c r="L141" s="23">
        <v>631.31373030412101</v>
      </c>
      <c r="M141" s="23">
        <v>672.284936183235</v>
      </c>
      <c r="N141" s="23">
        <v>700.24804398789399</v>
      </c>
      <c r="O141" s="23">
        <v>734.77554512210395</v>
      </c>
      <c r="P141" s="23">
        <v>751.86040006222595</v>
      </c>
      <c r="Q141" s="23">
        <v>769.14788022840196</v>
      </c>
      <c r="R141" s="23">
        <v>760.52739530789802</v>
      </c>
      <c r="S141" s="23">
        <v>663.03401764211299</v>
      </c>
      <c r="T141" s="23">
        <v>693.50984162426403</v>
      </c>
      <c r="U141" s="23">
        <v>660.19865482850798</v>
      </c>
      <c r="V141" s="23">
        <v>638.17529766845098</v>
      </c>
      <c r="W141" s="23">
        <v>611.29238788904195</v>
      </c>
    </row>
    <row r="143" spans="1:23">
      <c r="A143" s="17" t="s">
        <v>96</v>
      </c>
      <c r="B143" s="17" t="s">
        <v>97</v>
      </c>
      <c r="C143" s="17" t="s">
        <v>75</v>
      </c>
      <c r="D143" s="17" t="s">
        <v>98</v>
      </c>
      <c r="E143" s="17" t="s">
        <v>99</v>
      </c>
      <c r="F143" s="17" t="s">
        <v>100</v>
      </c>
      <c r="G143" s="17" t="s">
        <v>101</v>
      </c>
      <c r="H143" s="17" t="s">
        <v>102</v>
      </c>
      <c r="I143" s="17" t="s">
        <v>103</v>
      </c>
      <c r="J143" s="17" t="s">
        <v>104</v>
      </c>
      <c r="K143" s="17" t="s">
        <v>105</v>
      </c>
      <c r="L143" s="17" t="s">
        <v>106</v>
      </c>
      <c r="M143" s="17" t="s">
        <v>107</v>
      </c>
      <c r="N143" s="17" t="s">
        <v>108</v>
      </c>
      <c r="O143" s="17" t="s">
        <v>109</v>
      </c>
      <c r="P143" s="17" t="s">
        <v>110</v>
      </c>
      <c r="Q143" s="17" t="s">
        <v>111</v>
      </c>
      <c r="R143" s="17" t="s">
        <v>112</v>
      </c>
      <c r="S143" s="17" t="s">
        <v>113</v>
      </c>
      <c r="T143" s="17" t="s">
        <v>114</v>
      </c>
      <c r="U143" s="17" t="s">
        <v>115</v>
      </c>
      <c r="V143" s="17" t="s">
        <v>116</v>
      </c>
      <c r="W143" s="17" t="s">
        <v>117</v>
      </c>
    </row>
    <row r="144" spans="1:23">
      <c r="A144" s="27" t="s">
        <v>122</v>
      </c>
      <c r="B144" s="27" t="s">
        <v>22</v>
      </c>
      <c r="C144" s="23">
        <v>3052.4485719816671</v>
      </c>
      <c r="D144" s="23">
        <v>3183.0446430027378</v>
      </c>
      <c r="E144" s="23">
        <v>3539.6637606246682</v>
      </c>
      <c r="F144" s="23">
        <v>3539.462767863266</v>
      </c>
      <c r="G144" s="23">
        <v>3752.135697679124</v>
      </c>
      <c r="H144" s="23">
        <v>4012.484808376511</v>
      </c>
      <c r="I144" s="23">
        <v>4501.5554035463992</v>
      </c>
      <c r="J144" s="23">
        <v>4584.6703273199546</v>
      </c>
      <c r="K144" s="23">
        <v>5094.0539529409489</v>
      </c>
      <c r="L144" s="23">
        <v>5460.6364544615963</v>
      </c>
      <c r="M144" s="23">
        <v>5644.919424764058</v>
      </c>
      <c r="N144" s="23">
        <v>6099.6692504468501</v>
      </c>
      <c r="O144" s="23">
        <v>5948.4586547012404</v>
      </c>
      <c r="P144" s="23">
        <v>6052.8574984423667</v>
      </c>
      <c r="Q144" s="23">
        <v>6312.9551087294649</v>
      </c>
      <c r="R144" s="23">
        <v>6799.3857715349814</v>
      </c>
      <c r="S144" s="23">
        <v>6830.4983237851884</v>
      </c>
      <c r="T144" s="23">
        <v>7308.6107091711256</v>
      </c>
      <c r="U144" s="23">
        <v>7735.1266469731881</v>
      </c>
      <c r="V144" s="23">
        <v>7751.1251808933048</v>
      </c>
      <c r="W144" s="23">
        <v>8166.662141092339</v>
      </c>
    </row>
    <row r="145" spans="1:23">
      <c r="A145" s="27" t="s">
        <v>122</v>
      </c>
      <c r="B145" s="27" t="s">
        <v>73</v>
      </c>
      <c r="C145" s="23">
        <v>48.666352670517497</v>
      </c>
      <c r="D145" s="23">
        <v>60.361736606173501</v>
      </c>
      <c r="E145" s="23">
        <v>75.491981901696406</v>
      </c>
      <c r="F145" s="23">
        <v>88.115279736360804</v>
      </c>
      <c r="G145" s="23">
        <v>100.681217816131</v>
      </c>
      <c r="H145" s="23">
        <v>109.731779874529</v>
      </c>
      <c r="I145" s="23">
        <v>115.92999244754</v>
      </c>
      <c r="J145" s="23">
        <v>109.128473197795</v>
      </c>
      <c r="K145" s="23">
        <v>122.28840043662299</v>
      </c>
      <c r="L145" s="23">
        <v>130.72150990260701</v>
      </c>
      <c r="M145" s="23">
        <v>139.283029325451</v>
      </c>
      <c r="N145" s="23">
        <v>146.72060527322799</v>
      </c>
      <c r="O145" s="23">
        <v>155.22212074506001</v>
      </c>
      <c r="P145" s="23">
        <v>160.074998978248</v>
      </c>
      <c r="Q145" s="23">
        <v>165.787556657843</v>
      </c>
      <c r="R145" s="23">
        <v>165.166734669052</v>
      </c>
      <c r="S145" s="23">
        <v>147.29864422129</v>
      </c>
      <c r="T145" s="23">
        <v>158.406161128847</v>
      </c>
      <c r="U145" s="23">
        <v>154.86659823256599</v>
      </c>
      <c r="V145" s="23">
        <v>149.57385828551301</v>
      </c>
      <c r="W145" s="23">
        <v>143.87594987331801</v>
      </c>
    </row>
    <row r="146" spans="1:23">
      <c r="A146" s="27" t="s">
        <v>122</v>
      </c>
      <c r="B146" s="27" t="s">
        <v>74</v>
      </c>
      <c r="C146" s="23">
        <v>48.674401152502803</v>
      </c>
      <c r="D146" s="23">
        <v>60.421529568260702</v>
      </c>
      <c r="E146" s="23">
        <v>75.528060648900706</v>
      </c>
      <c r="F146" s="23">
        <v>88.186918378216603</v>
      </c>
      <c r="G146" s="23">
        <v>100.75192089260899</v>
      </c>
      <c r="H146" s="23">
        <v>109.85451730163901</v>
      </c>
      <c r="I146" s="23">
        <v>115.89161742290899</v>
      </c>
      <c r="J146" s="23">
        <v>109.15992213880899</v>
      </c>
      <c r="K146" s="23">
        <v>122.246039427079</v>
      </c>
      <c r="L146" s="23">
        <v>130.42124506299299</v>
      </c>
      <c r="M146" s="23">
        <v>139.08257650991399</v>
      </c>
      <c r="N146" s="23">
        <v>146.599621306854</v>
      </c>
      <c r="O146" s="23">
        <v>155.05512394419799</v>
      </c>
      <c r="P146" s="23">
        <v>160.11966909635399</v>
      </c>
      <c r="Q146" s="23">
        <v>165.611423282375</v>
      </c>
      <c r="R146" s="23">
        <v>165.11381033761299</v>
      </c>
      <c r="S146" s="23">
        <v>147.17065153163699</v>
      </c>
      <c r="T146" s="23">
        <v>158.26156287203901</v>
      </c>
      <c r="U146" s="23">
        <v>154.48313416857499</v>
      </c>
      <c r="V146" s="23">
        <v>149.286297080899</v>
      </c>
      <c r="W146" s="23">
        <v>143.72862235183999</v>
      </c>
    </row>
    <row r="148" spans="1:23">
      <c r="A148" s="17" t="s">
        <v>96</v>
      </c>
      <c r="B148" s="17" t="s">
        <v>97</v>
      </c>
      <c r="C148" s="17" t="s">
        <v>75</v>
      </c>
      <c r="D148" s="17" t="s">
        <v>98</v>
      </c>
      <c r="E148" s="17" t="s">
        <v>99</v>
      </c>
      <c r="F148" s="17" t="s">
        <v>100</v>
      </c>
      <c r="G148" s="17" t="s">
        <v>101</v>
      </c>
      <c r="H148" s="17" t="s">
        <v>102</v>
      </c>
      <c r="I148" s="17" t="s">
        <v>103</v>
      </c>
      <c r="J148" s="17" t="s">
        <v>104</v>
      </c>
      <c r="K148" s="17" t="s">
        <v>105</v>
      </c>
      <c r="L148" s="17" t="s">
        <v>106</v>
      </c>
      <c r="M148" s="17" t="s">
        <v>107</v>
      </c>
      <c r="N148" s="17" t="s">
        <v>108</v>
      </c>
      <c r="O148" s="17" t="s">
        <v>109</v>
      </c>
      <c r="P148" s="17" t="s">
        <v>110</v>
      </c>
      <c r="Q148" s="17" t="s">
        <v>111</v>
      </c>
      <c r="R148" s="17" t="s">
        <v>112</v>
      </c>
      <c r="S148" s="17" t="s">
        <v>113</v>
      </c>
      <c r="T148" s="17" t="s">
        <v>114</v>
      </c>
      <c r="U148" s="17" t="s">
        <v>115</v>
      </c>
      <c r="V148" s="17" t="s">
        <v>116</v>
      </c>
      <c r="W148" s="17" t="s">
        <v>117</v>
      </c>
    </row>
    <row r="149" spans="1:23">
      <c r="A149" s="27" t="s">
        <v>123</v>
      </c>
      <c r="B149" s="27" t="s">
        <v>22</v>
      </c>
      <c r="C149" s="23">
        <v>293.34418351602432</v>
      </c>
      <c r="D149" s="23">
        <v>316.22047048397491</v>
      </c>
      <c r="E149" s="23">
        <v>359.75587063904675</v>
      </c>
      <c r="F149" s="23">
        <v>359.24158414419571</v>
      </c>
      <c r="G149" s="23">
        <v>385.65001886972209</v>
      </c>
      <c r="H149" s="23">
        <v>425.64080954091293</v>
      </c>
      <c r="I149" s="23">
        <v>458.94750260011807</v>
      </c>
      <c r="J149" s="23">
        <v>517.75906339565222</v>
      </c>
      <c r="K149" s="23">
        <v>558.67839335766575</v>
      </c>
      <c r="L149" s="23">
        <v>607.88609083728875</v>
      </c>
      <c r="M149" s="23">
        <v>628.93022209002572</v>
      </c>
      <c r="N149" s="23">
        <v>698.04588598110013</v>
      </c>
      <c r="O149" s="23">
        <v>676.912476051672</v>
      </c>
      <c r="P149" s="23">
        <v>690.95132519535161</v>
      </c>
      <c r="Q149" s="23">
        <v>748.13338876853516</v>
      </c>
      <c r="R149" s="23">
        <v>772.02644859825398</v>
      </c>
      <c r="S149" s="23">
        <v>856.63307254427502</v>
      </c>
      <c r="T149" s="23">
        <v>905.91685482436128</v>
      </c>
      <c r="U149" s="23">
        <v>980.94752580668148</v>
      </c>
      <c r="V149" s="23">
        <v>971.87983259743112</v>
      </c>
      <c r="W149" s="23">
        <v>1031.8497351389369</v>
      </c>
    </row>
    <row r="150" spans="1:23">
      <c r="A150" s="27" t="s">
        <v>123</v>
      </c>
      <c r="B150" s="27" t="s">
        <v>73</v>
      </c>
      <c r="C150" s="23">
        <v>7.7912980550356403</v>
      </c>
      <c r="D150" s="23">
        <v>9.3569916386702996</v>
      </c>
      <c r="E150" s="23">
        <v>10.988815768728299</v>
      </c>
      <c r="F150" s="23">
        <v>12.9303147445288</v>
      </c>
      <c r="G150" s="23">
        <v>14.229800883915599</v>
      </c>
      <c r="H150" s="23">
        <v>15.7360741861684</v>
      </c>
      <c r="I150" s="23">
        <v>17.622022389309201</v>
      </c>
      <c r="J150" s="23">
        <v>17.2586170751566</v>
      </c>
      <c r="K150" s="23">
        <v>20.588092536309201</v>
      </c>
      <c r="L150" s="23">
        <v>22.682868133643101</v>
      </c>
      <c r="M150" s="23">
        <v>24.8701934752395</v>
      </c>
      <c r="N150" s="23">
        <v>26.2446668767851</v>
      </c>
      <c r="O150" s="23">
        <v>27.913850199917299</v>
      </c>
      <c r="P150" s="23">
        <v>28.635529145933301</v>
      </c>
      <c r="Q150" s="23">
        <v>29.389067853536499</v>
      </c>
      <c r="R150" s="23">
        <v>29.261481379354699</v>
      </c>
      <c r="S150" s="23">
        <v>25.399528564093401</v>
      </c>
      <c r="T150" s="23">
        <v>27.014243514105601</v>
      </c>
      <c r="U150" s="23">
        <v>25.6010708991553</v>
      </c>
      <c r="V150" s="23">
        <v>25.1811355618145</v>
      </c>
      <c r="W150" s="23">
        <v>24.390131756317899</v>
      </c>
    </row>
    <row r="151" spans="1:23">
      <c r="A151" s="27" t="s">
        <v>123</v>
      </c>
      <c r="B151" s="27" t="s">
        <v>74</v>
      </c>
      <c r="C151" s="23">
        <v>7.7855204592906304</v>
      </c>
      <c r="D151" s="23">
        <v>9.3622411556780207</v>
      </c>
      <c r="E151" s="23">
        <v>10.9836672993217</v>
      </c>
      <c r="F151" s="23">
        <v>12.9391376829108</v>
      </c>
      <c r="G151" s="23">
        <v>14.237904389834201</v>
      </c>
      <c r="H151" s="23">
        <v>15.704549381889899</v>
      </c>
      <c r="I151" s="23">
        <v>17.583956104683399</v>
      </c>
      <c r="J151" s="23">
        <v>17.237544728097301</v>
      </c>
      <c r="K151" s="23">
        <v>20.576155295578999</v>
      </c>
      <c r="L151" s="23">
        <v>22.645485271026999</v>
      </c>
      <c r="M151" s="23">
        <v>24.808742717713301</v>
      </c>
      <c r="N151" s="23">
        <v>26.273066741715802</v>
      </c>
      <c r="O151" s="23">
        <v>27.8912791768639</v>
      </c>
      <c r="P151" s="23">
        <v>28.594535023482901</v>
      </c>
      <c r="Q151" s="23">
        <v>29.3670241648495</v>
      </c>
      <c r="R151" s="23">
        <v>29.278478994631499</v>
      </c>
      <c r="S151" s="23">
        <v>25.364816871706498</v>
      </c>
      <c r="T151" s="23">
        <v>26.9966572260732</v>
      </c>
      <c r="U151" s="23">
        <v>25.539188283312701</v>
      </c>
      <c r="V151" s="23">
        <v>25.143784475718601</v>
      </c>
      <c r="W151" s="23">
        <v>24.373659757623901</v>
      </c>
    </row>
    <row r="152" spans="1:23" collapsed="1"/>
    <row r="153" spans="1:23" collapsed="1"/>
    <row r="154" spans="1:23">
      <c r="A154" s="7" t="s">
        <v>93</v>
      </c>
    </row>
  </sheetData>
  <sheetProtection algorithmName="SHA-512" hashValue="MZNJ3tGNuvFtRgQRjEU45fTv2oE6uB1A59GAUTcTCzuEsxsoUZLTx7vQgxqjKiLvQ/b5PwaUTk4jj9p3JoXxOQ==" saltValue="Ln800rha9koA2MQz43BNcQ=="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188736"/>
  </sheetPr>
  <dimension ref="A1:AC154"/>
  <sheetViews>
    <sheetView zoomScale="85" zoomScaleNormal="85" workbookViewId="0"/>
  </sheetViews>
  <sheetFormatPr defaultColWidth="9.140625" defaultRowHeight="15"/>
  <cols>
    <col min="1" max="1" width="9.28515625" style="7" customWidth="1"/>
    <col min="2" max="2" width="30.5703125" style="7" customWidth="1"/>
    <col min="3" max="23" width="9.28515625" style="7" customWidth="1"/>
    <col min="24" max="16384" width="9.140625" style="7"/>
  </cols>
  <sheetData>
    <row r="1" spans="1:29" s="26" customFormat="1" ht="23.25" customHeight="1">
      <c r="A1" s="25" t="s">
        <v>126</v>
      </c>
      <c r="B1" s="17"/>
      <c r="C1" s="17"/>
      <c r="D1" s="17"/>
      <c r="E1" s="17"/>
      <c r="F1" s="17"/>
      <c r="G1" s="17"/>
      <c r="H1" s="17"/>
      <c r="I1" s="17"/>
      <c r="J1" s="17"/>
      <c r="K1" s="17"/>
      <c r="L1" s="17"/>
      <c r="M1" s="17"/>
      <c r="N1" s="17"/>
      <c r="O1" s="17"/>
      <c r="P1" s="17"/>
      <c r="Q1" s="17"/>
      <c r="R1" s="17"/>
      <c r="S1" s="17"/>
      <c r="T1" s="17"/>
      <c r="U1" s="17"/>
      <c r="V1" s="17"/>
      <c r="W1" s="17"/>
    </row>
    <row r="2" spans="1:29" s="26" customFormat="1">
      <c r="A2" s="16" t="s">
        <v>127</v>
      </c>
    </row>
    <row r="3" spans="1:29" s="26" customFormat="1">
      <c r="B3" s="16"/>
    </row>
    <row r="4" spans="1:29" s="26" customFormat="1">
      <c r="A4" s="16" t="s">
        <v>95</v>
      </c>
      <c r="B4" s="16"/>
    </row>
    <row r="5" spans="1:29">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9">
      <c r="A6" s="27" t="s">
        <v>36</v>
      </c>
      <c r="B6" s="27" t="s">
        <v>60</v>
      </c>
      <c r="C6" s="23">
        <v>18366</v>
      </c>
      <c r="D6" s="23">
        <v>17891</v>
      </c>
      <c r="E6" s="23">
        <v>16416</v>
      </c>
      <c r="F6" s="23">
        <v>15238.359642999996</v>
      </c>
      <c r="G6" s="23">
        <v>13806.996663929087</v>
      </c>
      <c r="H6" s="23">
        <v>13597.206082293698</v>
      </c>
      <c r="I6" s="23">
        <v>13321.934382300549</v>
      </c>
      <c r="J6" s="23">
        <v>12897.206082304758</v>
      </c>
      <c r="K6" s="23">
        <v>12897.206082254079</v>
      </c>
      <c r="L6" s="23">
        <v>12897.206082285829</v>
      </c>
      <c r="M6" s="23">
        <v>12897.206082261218</v>
      </c>
      <c r="N6" s="23">
        <v>10814.588549784099</v>
      </c>
      <c r="O6" s="23">
        <v>10814.588549763999</v>
      </c>
      <c r="P6" s="23">
        <v>10814.588549739798</v>
      </c>
      <c r="Q6" s="23">
        <v>7095.9999699999998</v>
      </c>
      <c r="R6" s="23">
        <v>6395.9999699999998</v>
      </c>
      <c r="S6" s="23">
        <v>5246</v>
      </c>
      <c r="T6" s="23">
        <v>5246</v>
      </c>
      <c r="U6" s="23">
        <v>5246</v>
      </c>
      <c r="V6" s="23">
        <v>5246</v>
      </c>
      <c r="W6" s="23">
        <v>4820</v>
      </c>
    </row>
    <row r="7" spans="1:29">
      <c r="A7" s="27" t="s">
        <v>36</v>
      </c>
      <c r="B7" s="27" t="s">
        <v>67</v>
      </c>
      <c r="C7" s="23">
        <v>4820</v>
      </c>
      <c r="D7" s="23">
        <v>4835</v>
      </c>
      <c r="E7" s="23">
        <v>4835</v>
      </c>
      <c r="F7" s="23">
        <v>4548.47462</v>
      </c>
      <c r="G7" s="23">
        <v>4517.0350799999997</v>
      </c>
      <c r="H7" s="23">
        <v>4517.0350799999997</v>
      </c>
      <c r="I7" s="23">
        <v>4517.0350799999997</v>
      </c>
      <c r="J7" s="23">
        <v>4517.0350799999997</v>
      </c>
      <c r="K7" s="23">
        <v>4461.9125399999994</v>
      </c>
      <c r="L7" s="23">
        <v>4135</v>
      </c>
      <c r="M7" s="23">
        <v>3760</v>
      </c>
      <c r="N7" s="23">
        <v>3385</v>
      </c>
      <c r="O7" s="23">
        <v>3385</v>
      </c>
      <c r="P7" s="23">
        <v>3385</v>
      </c>
      <c r="Q7" s="23">
        <v>3385</v>
      </c>
      <c r="R7" s="23">
        <v>3385</v>
      </c>
      <c r="S7" s="23">
        <v>3385</v>
      </c>
      <c r="T7" s="23">
        <v>3385</v>
      </c>
      <c r="U7" s="23">
        <v>3385</v>
      </c>
      <c r="V7" s="23">
        <v>3385</v>
      </c>
      <c r="W7" s="23">
        <v>3385</v>
      </c>
    </row>
    <row r="8" spans="1:29">
      <c r="A8" s="27" t="s">
        <v>36</v>
      </c>
      <c r="B8" s="27" t="s">
        <v>18</v>
      </c>
      <c r="C8" s="23">
        <v>3055</v>
      </c>
      <c r="D8" s="23">
        <v>3055</v>
      </c>
      <c r="E8" s="23">
        <v>3055</v>
      </c>
      <c r="F8" s="23">
        <v>2487</v>
      </c>
      <c r="G8" s="23">
        <v>2487</v>
      </c>
      <c r="H8" s="23">
        <v>2487</v>
      </c>
      <c r="I8" s="23">
        <v>2487</v>
      </c>
      <c r="J8" s="23">
        <v>2487</v>
      </c>
      <c r="K8" s="23">
        <v>2487</v>
      </c>
      <c r="L8" s="23">
        <v>2487</v>
      </c>
      <c r="M8" s="23">
        <v>2487</v>
      </c>
      <c r="N8" s="23">
        <v>2487</v>
      </c>
      <c r="O8" s="23">
        <v>2487</v>
      </c>
      <c r="P8" s="23">
        <v>2487</v>
      </c>
      <c r="Q8" s="23">
        <v>2487</v>
      </c>
      <c r="R8" s="23">
        <v>2102</v>
      </c>
      <c r="S8" s="23">
        <v>1573</v>
      </c>
      <c r="T8" s="23">
        <v>1573</v>
      </c>
      <c r="U8" s="23">
        <v>1430</v>
      </c>
      <c r="V8" s="23">
        <v>1430</v>
      </c>
      <c r="W8" s="23">
        <v>1430</v>
      </c>
    </row>
    <row r="9" spans="1:29">
      <c r="A9" s="27" t="s">
        <v>36</v>
      </c>
      <c r="B9" s="27" t="s">
        <v>28</v>
      </c>
      <c r="C9" s="23">
        <v>1864</v>
      </c>
      <c r="D9" s="23">
        <v>1864</v>
      </c>
      <c r="E9" s="23">
        <v>1384</v>
      </c>
      <c r="F9" s="23">
        <v>84</v>
      </c>
      <c r="G9" s="23">
        <v>84</v>
      </c>
      <c r="H9" s="23">
        <v>84</v>
      </c>
      <c r="I9" s="23">
        <v>84</v>
      </c>
      <c r="J9" s="23">
        <v>84</v>
      </c>
      <c r="K9" s="23">
        <v>84</v>
      </c>
      <c r="L9" s="23">
        <v>84</v>
      </c>
      <c r="M9" s="23">
        <v>84</v>
      </c>
      <c r="N9" s="23">
        <v>84</v>
      </c>
      <c r="O9" s="23">
        <v>84</v>
      </c>
      <c r="P9" s="23">
        <v>84</v>
      </c>
      <c r="Q9" s="23">
        <v>84</v>
      </c>
      <c r="R9" s="23">
        <v>84</v>
      </c>
      <c r="S9" s="23">
        <v>84</v>
      </c>
      <c r="T9" s="23">
        <v>84</v>
      </c>
      <c r="U9" s="23">
        <v>84</v>
      </c>
      <c r="V9" s="23">
        <v>84</v>
      </c>
      <c r="W9" s="23">
        <v>84</v>
      </c>
    </row>
    <row r="10" spans="1:29">
      <c r="A10" s="27" t="s">
        <v>36</v>
      </c>
      <c r="B10" s="27" t="s">
        <v>62</v>
      </c>
      <c r="C10" s="23">
        <v>6741</v>
      </c>
      <c r="D10" s="23">
        <v>6741</v>
      </c>
      <c r="E10" s="23">
        <v>6741</v>
      </c>
      <c r="F10" s="23">
        <v>5923.8959692765002</v>
      </c>
      <c r="G10" s="23">
        <v>5923.8959692705102</v>
      </c>
      <c r="H10" s="23">
        <v>5923.8959692681192</v>
      </c>
      <c r="I10" s="23">
        <v>5923.8959692468807</v>
      </c>
      <c r="J10" s="23">
        <v>5722.4763236238996</v>
      </c>
      <c r="K10" s="23">
        <v>5645.6876353834605</v>
      </c>
      <c r="L10" s="23">
        <v>5645.6876353829402</v>
      </c>
      <c r="M10" s="23">
        <v>5645.6876353825</v>
      </c>
      <c r="N10" s="23">
        <v>5645.6876353819998</v>
      </c>
      <c r="O10" s="23">
        <v>5353.6873420000002</v>
      </c>
      <c r="P10" s="23">
        <v>5353.6873420000002</v>
      </c>
      <c r="Q10" s="23">
        <v>5223.6873420000002</v>
      </c>
      <c r="R10" s="23">
        <v>5392.6873720000003</v>
      </c>
      <c r="S10" s="23">
        <v>5392.6873720000003</v>
      </c>
      <c r="T10" s="23">
        <v>4952.6873720000003</v>
      </c>
      <c r="U10" s="23">
        <v>4952.6873720000003</v>
      </c>
      <c r="V10" s="23">
        <v>4952.6873720000003</v>
      </c>
      <c r="W10" s="23">
        <v>4952.6873720000003</v>
      </c>
    </row>
    <row r="11" spans="1:29">
      <c r="A11" s="27" t="s">
        <v>36</v>
      </c>
      <c r="B11" s="27" t="s">
        <v>61</v>
      </c>
      <c r="C11" s="23">
        <v>7364.8999938964844</v>
      </c>
      <c r="D11" s="23">
        <v>7364.8999938964844</v>
      </c>
      <c r="E11" s="23">
        <v>7364.8999938964844</v>
      </c>
      <c r="F11" s="23">
        <v>7364.8999938964844</v>
      </c>
      <c r="G11" s="23">
        <v>7364.8999938964844</v>
      </c>
      <c r="H11" s="23">
        <v>7364.8999938964844</v>
      </c>
      <c r="I11" s="23">
        <v>7364.8999938964844</v>
      </c>
      <c r="J11" s="23">
        <v>7364.8999938964844</v>
      </c>
      <c r="K11" s="23">
        <v>7364.8999938964844</v>
      </c>
      <c r="L11" s="23">
        <v>7364.8999938964844</v>
      </c>
      <c r="M11" s="23">
        <v>7364.8999938964844</v>
      </c>
      <c r="N11" s="23">
        <v>7364.8999938964844</v>
      </c>
      <c r="O11" s="23">
        <v>7364.8999938964844</v>
      </c>
      <c r="P11" s="23">
        <v>7364.8999938964844</v>
      </c>
      <c r="Q11" s="23">
        <v>7364.8999938964844</v>
      </c>
      <c r="R11" s="23">
        <v>7364.8999938964844</v>
      </c>
      <c r="S11" s="23">
        <v>7278.8999938964844</v>
      </c>
      <c r="T11" s="23">
        <v>7278.8999938964844</v>
      </c>
      <c r="U11" s="23">
        <v>7278.8999938964844</v>
      </c>
      <c r="V11" s="23">
        <v>7278.8999938964844</v>
      </c>
      <c r="W11" s="23">
        <v>7278.8999938964844</v>
      </c>
    </row>
    <row r="12" spans="1:29">
      <c r="A12" s="27" t="s">
        <v>36</v>
      </c>
      <c r="B12" s="27" t="s">
        <v>65</v>
      </c>
      <c r="C12" s="23">
        <v>9260</v>
      </c>
      <c r="D12" s="23">
        <v>9346</v>
      </c>
      <c r="E12" s="23">
        <v>9487.6557799999991</v>
      </c>
      <c r="F12" s="23">
        <v>9629.3118299999987</v>
      </c>
      <c r="G12" s="23">
        <v>9794.1128193000004</v>
      </c>
      <c r="H12" s="23">
        <v>10285.317289999999</v>
      </c>
      <c r="I12" s="23">
        <v>10931.802019999999</v>
      </c>
      <c r="J12" s="23">
        <v>12137.753420000001</v>
      </c>
      <c r="K12" s="23">
        <v>12684.359525</v>
      </c>
      <c r="L12" s="23">
        <v>12713.687225</v>
      </c>
      <c r="M12" s="23">
        <v>13011.589284999998</v>
      </c>
      <c r="N12" s="23">
        <v>17591.613729999997</v>
      </c>
      <c r="O12" s="23">
        <v>17643.869299999998</v>
      </c>
      <c r="P12" s="23">
        <v>18100.826970000002</v>
      </c>
      <c r="Q12" s="23">
        <v>22687.411843552243</v>
      </c>
      <c r="R12" s="23">
        <v>24241.108903627926</v>
      </c>
      <c r="S12" s="23">
        <v>27629.340755002249</v>
      </c>
      <c r="T12" s="23">
        <v>27189.895525052201</v>
      </c>
      <c r="U12" s="23">
        <v>28038.692585861521</v>
      </c>
      <c r="V12" s="23">
        <v>27848.525910962853</v>
      </c>
      <c r="W12" s="23">
        <v>29781.002572942478</v>
      </c>
    </row>
    <row r="13" spans="1:29">
      <c r="A13" s="27" t="s">
        <v>36</v>
      </c>
      <c r="B13" s="27" t="s">
        <v>64</v>
      </c>
      <c r="C13" s="23">
        <v>6097</v>
      </c>
      <c r="D13" s="23">
        <v>6302</v>
      </c>
      <c r="E13" s="23">
        <v>6302</v>
      </c>
      <c r="F13" s="23">
        <v>6302</v>
      </c>
      <c r="G13" s="23">
        <v>6302</v>
      </c>
      <c r="H13" s="23">
        <v>6302</v>
      </c>
      <c r="I13" s="23">
        <v>6302</v>
      </c>
      <c r="J13" s="23">
        <v>6472.14336</v>
      </c>
      <c r="K13" s="23">
        <v>6472.14336</v>
      </c>
      <c r="L13" s="23">
        <v>6472.14336</v>
      </c>
      <c r="M13" s="23">
        <v>7102.5148039999995</v>
      </c>
      <c r="N13" s="23">
        <v>8136.1499590000003</v>
      </c>
      <c r="O13" s="23">
        <v>8479.7531089999993</v>
      </c>
      <c r="P13" s="23">
        <v>8479.7531089999993</v>
      </c>
      <c r="Q13" s="23">
        <v>9588.8951489999981</v>
      </c>
      <c r="R13" s="23">
        <v>10152.0634526002</v>
      </c>
      <c r="S13" s="23">
        <v>12803.714408852269</v>
      </c>
      <c r="T13" s="23">
        <v>12653.714408875079</v>
      </c>
      <c r="U13" s="23">
        <v>12653.7144088856</v>
      </c>
      <c r="V13" s="23">
        <v>13499.5352058765</v>
      </c>
      <c r="W13" s="23">
        <v>14869.880145877001</v>
      </c>
    </row>
    <row r="14" spans="1:29">
      <c r="A14" s="27" t="s">
        <v>36</v>
      </c>
      <c r="B14" s="27" t="s">
        <v>32</v>
      </c>
      <c r="C14" s="23">
        <v>300</v>
      </c>
      <c r="D14" s="23">
        <v>300</v>
      </c>
      <c r="E14" s="23">
        <v>300</v>
      </c>
      <c r="F14" s="23">
        <v>300</v>
      </c>
      <c r="G14" s="23">
        <v>300</v>
      </c>
      <c r="H14" s="23">
        <v>300</v>
      </c>
      <c r="I14" s="23">
        <v>300</v>
      </c>
      <c r="J14" s="23">
        <v>300</v>
      </c>
      <c r="K14" s="23">
        <v>300</v>
      </c>
      <c r="L14" s="23">
        <v>401.24933999999996</v>
      </c>
      <c r="M14" s="23">
        <v>650.59516999999903</v>
      </c>
      <c r="N14" s="23">
        <v>757.22857999999906</v>
      </c>
      <c r="O14" s="23">
        <v>1035.9387450744589</v>
      </c>
      <c r="P14" s="23">
        <v>1010.938745074955</v>
      </c>
      <c r="Q14" s="23">
        <v>1027.0821050801101</v>
      </c>
      <c r="R14" s="23">
        <v>1027.0842328275</v>
      </c>
      <c r="S14" s="23">
        <v>1027.0842328316999</v>
      </c>
      <c r="T14" s="23">
        <v>1027.0842328335</v>
      </c>
      <c r="U14" s="23">
        <v>1420.101674362119</v>
      </c>
      <c r="V14" s="23">
        <v>1420.1016743654691</v>
      </c>
      <c r="W14" s="23">
        <v>2636.1170399999992</v>
      </c>
    </row>
    <row r="15" spans="1:29">
      <c r="A15" s="27" t="s">
        <v>36</v>
      </c>
      <c r="B15" s="27" t="s">
        <v>69</v>
      </c>
      <c r="C15" s="23">
        <v>810</v>
      </c>
      <c r="D15" s="23">
        <v>810</v>
      </c>
      <c r="E15" s="23">
        <v>810</v>
      </c>
      <c r="F15" s="23">
        <v>810</v>
      </c>
      <c r="G15" s="23">
        <v>2850</v>
      </c>
      <c r="H15" s="23">
        <v>2850</v>
      </c>
      <c r="I15" s="23">
        <v>2850</v>
      </c>
      <c r="J15" s="23">
        <v>2850</v>
      </c>
      <c r="K15" s="23">
        <v>2850</v>
      </c>
      <c r="L15" s="23">
        <v>2911.4519729999997</v>
      </c>
      <c r="M15" s="23">
        <v>3022.643039999999</v>
      </c>
      <c r="N15" s="23">
        <v>3350.6206999999999</v>
      </c>
      <c r="O15" s="23">
        <v>3350.6206999999999</v>
      </c>
      <c r="P15" s="23">
        <v>3350.6206999999999</v>
      </c>
      <c r="Q15" s="23">
        <v>3663.3622191557997</v>
      </c>
      <c r="R15" s="23">
        <v>4955.5696895548999</v>
      </c>
      <c r="S15" s="23">
        <v>5638.6525795585003</v>
      </c>
      <c r="T15" s="23">
        <v>5638.6525795594007</v>
      </c>
      <c r="U15" s="23">
        <v>5851.8360395633008</v>
      </c>
      <c r="V15" s="23">
        <v>5851.8360395650006</v>
      </c>
      <c r="W15" s="23">
        <v>6349.8144397394008</v>
      </c>
    </row>
    <row r="16" spans="1:29" s="26" customFormat="1">
      <c r="A16" s="27" t="s">
        <v>36</v>
      </c>
      <c r="B16" s="27" t="s">
        <v>52</v>
      </c>
      <c r="C16" s="23">
        <v>86.530999436974355</v>
      </c>
      <c r="D16" s="23">
        <v>212.47799813747366</v>
      </c>
      <c r="E16" s="23">
        <v>422.08000028133256</v>
      </c>
      <c r="F16" s="23">
        <v>710.88098949193795</v>
      </c>
      <c r="G16" s="23">
        <v>1092.0589862465843</v>
      </c>
      <c r="H16" s="23">
        <v>1530.3139966130238</v>
      </c>
      <c r="I16" s="23">
        <v>2056.2020196914632</v>
      </c>
      <c r="J16" s="23">
        <v>2653.4510054588295</v>
      </c>
      <c r="K16" s="23">
        <v>3326.2560155391639</v>
      </c>
      <c r="L16" s="23">
        <v>3835.3649988174384</v>
      </c>
      <c r="M16" s="23">
        <v>4409.5619447231147</v>
      </c>
      <c r="N16" s="23">
        <v>5038.9190037250401</v>
      </c>
      <c r="O16" s="23">
        <v>5723.1939969062714</v>
      </c>
      <c r="P16" s="23">
        <v>6362.1370782851982</v>
      </c>
      <c r="Q16" s="23">
        <v>7028.8680858611979</v>
      </c>
      <c r="R16" s="23">
        <v>7398.2730484008653</v>
      </c>
      <c r="S16" s="23">
        <v>7780.5079445838801</v>
      </c>
      <c r="T16" s="23">
        <v>8173.1058993339393</v>
      </c>
      <c r="U16" s="23">
        <v>8577.2820091247449</v>
      </c>
      <c r="V16" s="23">
        <v>8995.4019289016651</v>
      </c>
      <c r="W16" s="23">
        <v>9423.6349153518622</v>
      </c>
      <c r="Y16" s="7"/>
      <c r="Z16" s="7"/>
      <c r="AA16" s="7"/>
      <c r="AB16" s="7"/>
      <c r="AC16" s="7"/>
    </row>
    <row r="17" spans="1:29" s="26" customFormat="1">
      <c r="A17" s="29" t="s">
        <v>118</v>
      </c>
      <c r="B17" s="29"/>
      <c r="C17" s="28">
        <v>57567.899993896484</v>
      </c>
      <c r="D17" s="28">
        <v>57398.899993896484</v>
      </c>
      <c r="E17" s="28">
        <v>55585.555773896485</v>
      </c>
      <c r="F17" s="28">
        <v>51577.942056172978</v>
      </c>
      <c r="G17" s="28">
        <v>50279.94052639608</v>
      </c>
      <c r="H17" s="28">
        <v>50561.3544154583</v>
      </c>
      <c r="I17" s="28">
        <v>50932.567445443914</v>
      </c>
      <c r="J17" s="28">
        <v>51682.514259825148</v>
      </c>
      <c r="K17" s="28">
        <v>52097.209136534024</v>
      </c>
      <c r="L17" s="28">
        <v>51799.624296565256</v>
      </c>
      <c r="M17" s="28">
        <v>52352.897800540195</v>
      </c>
      <c r="N17" s="28">
        <v>55508.939868062589</v>
      </c>
      <c r="O17" s="28">
        <v>55612.798294660475</v>
      </c>
      <c r="P17" s="28">
        <v>56069.755964636279</v>
      </c>
      <c r="Q17" s="28">
        <v>57916.894298448729</v>
      </c>
      <c r="R17" s="28">
        <v>59117.759692124615</v>
      </c>
      <c r="S17" s="28">
        <v>63392.642529751007</v>
      </c>
      <c r="T17" s="28">
        <v>62363.197299823762</v>
      </c>
      <c r="U17" s="28">
        <v>63068.994360643606</v>
      </c>
      <c r="V17" s="28">
        <v>63724.648482735836</v>
      </c>
      <c r="W17" s="28">
        <v>66601.470084715969</v>
      </c>
      <c r="Y17" s="7"/>
      <c r="Z17" s="7"/>
      <c r="AA17" s="7"/>
      <c r="AB17" s="7"/>
      <c r="AC17" s="7"/>
    </row>
    <row r="18" spans="1:29" s="26" customFormat="1">
      <c r="A18" s="7"/>
      <c r="B18" s="7"/>
      <c r="C18" s="7"/>
      <c r="D18" s="7"/>
      <c r="E18" s="7"/>
      <c r="F18" s="7"/>
      <c r="G18" s="7"/>
      <c r="H18" s="7"/>
      <c r="I18" s="7"/>
      <c r="J18" s="7"/>
      <c r="K18" s="7"/>
      <c r="L18" s="7"/>
      <c r="M18" s="7"/>
      <c r="N18" s="7"/>
      <c r="O18" s="7"/>
      <c r="P18" s="7"/>
      <c r="Q18" s="7"/>
      <c r="R18" s="7"/>
      <c r="S18" s="7"/>
      <c r="T18" s="7"/>
      <c r="U18" s="7"/>
      <c r="V18" s="7"/>
      <c r="W18" s="7"/>
      <c r="Y18" s="7"/>
      <c r="Z18" s="7"/>
      <c r="AA18" s="7"/>
      <c r="AB18" s="7"/>
      <c r="AC18" s="7"/>
    </row>
    <row r="19" spans="1:29" s="26" customFormat="1">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c r="Y19" s="7"/>
      <c r="Z19" s="7"/>
      <c r="AA19" s="7"/>
      <c r="AB19" s="7"/>
      <c r="AC19" s="7"/>
    </row>
    <row r="20" spans="1:29" s="26" customFormat="1">
      <c r="A20" s="27" t="s">
        <v>119</v>
      </c>
      <c r="B20" s="27" t="s">
        <v>60</v>
      </c>
      <c r="C20" s="23">
        <v>10240</v>
      </c>
      <c r="D20" s="23">
        <v>9765</v>
      </c>
      <c r="E20" s="23">
        <v>8290</v>
      </c>
      <c r="F20" s="23">
        <v>7582.619299</v>
      </c>
      <c r="G20" s="23">
        <v>6382.4081142106888</v>
      </c>
      <c r="H20" s="23">
        <v>6172.6175325656995</v>
      </c>
      <c r="I20" s="23">
        <v>6172.6175325652503</v>
      </c>
      <c r="J20" s="23">
        <v>6172.6175325650602</v>
      </c>
      <c r="K20" s="23">
        <v>6172.6175325638796</v>
      </c>
      <c r="L20" s="23">
        <v>6172.61753256463</v>
      </c>
      <c r="M20" s="23">
        <v>6172.6175325634204</v>
      </c>
      <c r="N20" s="23">
        <v>4090</v>
      </c>
      <c r="O20" s="23">
        <v>4090</v>
      </c>
      <c r="P20" s="23">
        <v>4090</v>
      </c>
      <c r="Q20" s="23">
        <v>1350</v>
      </c>
      <c r="R20" s="23">
        <v>1350</v>
      </c>
      <c r="S20" s="23">
        <v>1350</v>
      </c>
      <c r="T20" s="23">
        <v>1350</v>
      </c>
      <c r="U20" s="23">
        <v>1350</v>
      </c>
      <c r="V20" s="23">
        <v>1350</v>
      </c>
      <c r="W20" s="23">
        <v>1350</v>
      </c>
      <c r="Y20" s="7"/>
      <c r="Z20" s="7"/>
      <c r="AA20" s="7"/>
      <c r="AB20" s="7"/>
      <c r="AC20" s="7"/>
    </row>
    <row r="21" spans="1:29" s="26" customFormat="1">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c r="Y21" s="7"/>
      <c r="Z21" s="7"/>
      <c r="AA21" s="7"/>
      <c r="AB21" s="7"/>
      <c r="AC21" s="7"/>
    </row>
    <row r="22" spans="1:29" s="26" customFormat="1">
      <c r="A22" s="27" t="s">
        <v>119</v>
      </c>
      <c r="B22" s="27" t="s">
        <v>18</v>
      </c>
      <c r="C22" s="23">
        <v>625</v>
      </c>
      <c r="D22" s="23">
        <v>625</v>
      </c>
      <c r="E22" s="23">
        <v>625</v>
      </c>
      <c r="F22" s="23">
        <v>625</v>
      </c>
      <c r="G22" s="23">
        <v>625</v>
      </c>
      <c r="H22" s="23">
        <v>625</v>
      </c>
      <c r="I22" s="23">
        <v>625</v>
      </c>
      <c r="J22" s="23">
        <v>625</v>
      </c>
      <c r="K22" s="23">
        <v>625</v>
      </c>
      <c r="L22" s="23">
        <v>625</v>
      </c>
      <c r="M22" s="23">
        <v>625</v>
      </c>
      <c r="N22" s="23">
        <v>625</v>
      </c>
      <c r="O22" s="23">
        <v>625</v>
      </c>
      <c r="P22" s="23">
        <v>625</v>
      </c>
      <c r="Q22" s="23">
        <v>625</v>
      </c>
      <c r="R22" s="23">
        <v>625</v>
      </c>
      <c r="S22" s="23">
        <v>625</v>
      </c>
      <c r="T22" s="23">
        <v>625</v>
      </c>
      <c r="U22" s="23">
        <v>625</v>
      </c>
      <c r="V22" s="23">
        <v>625</v>
      </c>
      <c r="W22" s="23">
        <v>625</v>
      </c>
      <c r="Y22" s="7"/>
      <c r="Z22" s="7"/>
      <c r="AA22" s="7"/>
      <c r="AB22" s="7"/>
      <c r="AC22" s="7"/>
    </row>
    <row r="23" spans="1:29" s="26" customFormat="1">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Y23" s="7"/>
      <c r="Z23" s="7"/>
      <c r="AA23" s="7"/>
      <c r="AB23" s="7"/>
      <c r="AC23" s="7"/>
    </row>
    <row r="24" spans="1:29" s="26" customFormat="1">
      <c r="A24" s="27" t="s">
        <v>119</v>
      </c>
      <c r="B24" s="27" t="s">
        <v>62</v>
      </c>
      <c r="C24" s="23">
        <v>1438</v>
      </c>
      <c r="D24" s="23">
        <v>1438</v>
      </c>
      <c r="E24" s="23">
        <v>1438</v>
      </c>
      <c r="F24" s="23">
        <v>1438</v>
      </c>
      <c r="G24" s="23">
        <v>1438</v>
      </c>
      <c r="H24" s="23">
        <v>1438</v>
      </c>
      <c r="I24" s="23">
        <v>1438</v>
      </c>
      <c r="J24" s="23">
        <v>1438</v>
      </c>
      <c r="K24" s="23">
        <v>1438</v>
      </c>
      <c r="L24" s="23">
        <v>1438</v>
      </c>
      <c r="M24" s="23">
        <v>1438</v>
      </c>
      <c r="N24" s="23">
        <v>1438</v>
      </c>
      <c r="O24" s="23">
        <v>1438</v>
      </c>
      <c r="P24" s="23">
        <v>1438</v>
      </c>
      <c r="Q24" s="23">
        <v>1388</v>
      </c>
      <c r="R24" s="23">
        <v>1557.0000299999999</v>
      </c>
      <c r="S24" s="23">
        <v>1557.0000299999999</v>
      </c>
      <c r="T24" s="23">
        <v>1557.0000299999999</v>
      </c>
      <c r="U24" s="23">
        <v>1557.0000299999999</v>
      </c>
      <c r="V24" s="23">
        <v>1557.0000299999999</v>
      </c>
      <c r="W24" s="23">
        <v>1557.0000299999999</v>
      </c>
      <c r="Y24" s="7"/>
      <c r="Z24" s="7"/>
      <c r="AA24" s="7"/>
      <c r="AB24" s="7"/>
      <c r="AC24" s="7"/>
    </row>
    <row r="25" spans="1:29" s="26" customFormat="1">
      <c r="A25" s="27" t="s">
        <v>119</v>
      </c>
      <c r="B25" s="27" t="s">
        <v>61</v>
      </c>
      <c r="C25" s="23">
        <v>2585</v>
      </c>
      <c r="D25" s="23">
        <v>2585</v>
      </c>
      <c r="E25" s="23">
        <v>2585</v>
      </c>
      <c r="F25" s="23">
        <v>2585</v>
      </c>
      <c r="G25" s="23">
        <v>2585</v>
      </c>
      <c r="H25" s="23">
        <v>2585</v>
      </c>
      <c r="I25" s="23">
        <v>2585</v>
      </c>
      <c r="J25" s="23">
        <v>2585</v>
      </c>
      <c r="K25" s="23">
        <v>2585</v>
      </c>
      <c r="L25" s="23">
        <v>2585</v>
      </c>
      <c r="M25" s="23">
        <v>2585</v>
      </c>
      <c r="N25" s="23">
        <v>2585</v>
      </c>
      <c r="O25" s="23">
        <v>2585</v>
      </c>
      <c r="P25" s="23">
        <v>2585</v>
      </c>
      <c r="Q25" s="23">
        <v>2585</v>
      </c>
      <c r="R25" s="23">
        <v>2585</v>
      </c>
      <c r="S25" s="23">
        <v>2585</v>
      </c>
      <c r="T25" s="23">
        <v>2585</v>
      </c>
      <c r="U25" s="23">
        <v>2585</v>
      </c>
      <c r="V25" s="23">
        <v>2585</v>
      </c>
      <c r="W25" s="23">
        <v>2585</v>
      </c>
      <c r="Y25" s="7"/>
      <c r="Z25" s="7"/>
      <c r="AA25" s="7"/>
      <c r="AB25" s="7"/>
      <c r="AC25" s="7"/>
    </row>
    <row r="26" spans="1:29" s="26" customFormat="1">
      <c r="A26" s="27" t="s">
        <v>119</v>
      </c>
      <c r="B26" s="27" t="s">
        <v>65</v>
      </c>
      <c r="C26" s="23">
        <v>2137</v>
      </c>
      <c r="D26" s="23">
        <v>2137</v>
      </c>
      <c r="E26" s="23">
        <v>2137</v>
      </c>
      <c r="F26" s="23">
        <v>2137</v>
      </c>
      <c r="G26" s="23">
        <v>2137</v>
      </c>
      <c r="H26" s="23">
        <v>2137</v>
      </c>
      <c r="I26" s="23">
        <v>2137</v>
      </c>
      <c r="J26" s="23">
        <v>2137</v>
      </c>
      <c r="K26" s="23">
        <v>2137</v>
      </c>
      <c r="L26" s="23">
        <v>2137</v>
      </c>
      <c r="M26" s="23">
        <v>2137</v>
      </c>
      <c r="N26" s="23">
        <v>4305.1705600000005</v>
      </c>
      <c r="O26" s="23">
        <v>4414.2704599999997</v>
      </c>
      <c r="P26" s="23">
        <v>4734.0727399999996</v>
      </c>
      <c r="Q26" s="23">
        <v>6504.8738000000003</v>
      </c>
      <c r="R26" s="23">
        <v>6884.9802</v>
      </c>
      <c r="S26" s="23">
        <v>6814.9802</v>
      </c>
      <c r="T26" s="23">
        <v>6612.9802</v>
      </c>
      <c r="U26" s="23">
        <v>6612.9802</v>
      </c>
      <c r="V26" s="23">
        <v>6251.9802</v>
      </c>
      <c r="W26" s="23">
        <v>7572.8832999999995</v>
      </c>
      <c r="Y26" s="7"/>
      <c r="Z26" s="7"/>
      <c r="AA26" s="7"/>
      <c r="AB26" s="7"/>
      <c r="AC26" s="7"/>
    </row>
    <row r="27" spans="1:29" s="26" customFormat="1">
      <c r="A27" s="27" t="s">
        <v>119</v>
      </c>
      <c r="B27" s="27" t="s">
        <v>64</v>
      </c>
      <c r="C27" s="23">
        <v>2282</v>
      </c>
      <c r="D27" s="23">
        <v>2432</v>
      </c>
      <c r="E27" s="23">
        <v>2432</v>
      </c>
      <c r="F27" s="23">
        <v>2432</v>
      </c>
      <c r="G27" s="23">
        <v>2432</v>
      </c>
      <c r="H27" s="23">
        <v>2432</v>
      </c>
      <c r="I27" s="23">
        <v>2432</v>
      </c>
      <c r="J27" s="23">
        <v>2432</v>
      </c>
      <c r="K27" s="23">
        <v>2432</v>
      </c>
      <c r="L27" s="23">
        <v>2432</v>
      </c>
      <c r="M27" s="23">
        <v>2980.3254999999999</v>
      </c>
      <c r="N27" s="23">
        <v>3980.3254999999999</v>
      </c>
      <c r="O27" s="23">
        <v>4323.9286499999998</v>
      </c>
      <c r="P27" s="23">
        <v>4323.9286499999998</v>
      </c>
      <c r="Q27" s="23">
        <v>5433.0706899999996</v>
      </c>
      <c r="R27" s="23">
        <v>5433.0712241993997</v>
      </c>
      <c r="S27" s="23">
        <v>7923.9286499999998</v>
      </c>
      <c r="T27" s="23">
        <v>7773.9286499999998</v>
      </c>
      <c r="U27" s="23">
        <v>7773.9286499999998</v>
      </c>
      <c r="V27" s="23">
        <v>7773.9286499999998</v>
      </c>
      <c r="W27" s="23">
        <v>7773.9286499999998</v>
      </c>
      <c r="Y27" s="7"/>
      <c r="Z27" s="7"/>
      <c r="AA27" s="7"/>
      <c r="AB27" s="7"/>
      <c r="AC27" s="7"/>
    </row>
    <row r="28" spans="1:29" s="26" customFormat="1">
      <c r="A28" s="27" t="s">
        <v>119</v>
      </c>
      <c r="B28" s="27" t="s">
        <v>32</v>
      </c>
      <c r="C28" s="23">
        <v>0</v>
      </c>
      <c r="D28" s="23">
        <v>0</v>
      </c>
      <c r="E28" s="23">
        <v>0</v>
      </c>
      <c r="F28" s="23">
        <v>0</v>
      </c>
      <c r="G28" s="23">
        <v>0</v>
      </c>
      <c r="H28" s="23">
        <v>0</v>
      </c>
      <c r="I28" s="23">
        <v>0</v>
      </c>
      <c r="J28" s="23">
        <v>0</v>
      </c>
      <c r="K28" s="23">
        <v>0</v>
      </c>
      <c r="L28" s="23">
        <v>0</v>
      </c>
      <c r="M28" s="23">
        <v>81.62303</v>
      </c>
      <c r="N28" s="23">
        <v>188.25644</v>
      </c>
      <c r="O28" s="23">
        <v>521.9665</v>
      </c>
      <c r="P28" s="23">
        <v>521.9665</v>
      </c>
      <c r="Q28" s="23">
        <v>521.9665</v>
      </c>
      <c r="R28" s="23">
        <v>521.9665</v>
      </c>
      <c r="S28" s="23">
        <v>521.9665</v>
      </c>
      <c r="T28" s="23">
        <v>521.9665</v>
      </c>
      <c r="U28" s="23">
        <v>521.9665</v>
      </c>
      <c r="V28" s="23">
        <v>521.9665</v>
      </c>
      <c r="W28" s="23">
        <v>621.65340000000003</v>
      </c>
      <c r="Y28" s="7"/>
      <c r="Z28" s="7"/>
      <c r="AA28" s="7"/>
      <c r="AB28" s="7"/>
      <c r="AC28" s="7"/>
    </row>
    <row r="29" spans="1:29" s="26" customFormat="1">
      <c r="A29" s="27" t="s">
        <v>119</v>
      </c>
      <c r="B29" s="27" t="s">
        <v>69</v>
      </c>
      <c r="C29" s="23">
        <v>240</v>
      </c>
      <c r="D29" s="23">
        <v>240</v>
      </c>
      <c r="E29" s="23">
        <v>240</v>
      </c>
      <c r="F29" s="23">
        <v>240</v>
      </c>
      <c r="G29" s="23">
        <v>2280</v>
      </c>
      <c r="H29" s="23">
        <v>2280</v>
      </c>
      <c r="I29" s="23">
        <v>2280</v>
      </c>
      <c r="J29" s="23">
        <v>2280</v>
      </c>
      <c r="K29" s="23">
        <v>2280</v>
      </c>
      <c r="L29" s="23">
        <v>2280</v>
      </c>
      <c r="M29" s="23">
        <v>2280</v>
      </c>
      <c r="N29" s="23">
        <v>2280</v>
      </c>
      <c r="O29" s="23">
        <v>2280</v>
      </c>
      <c r="P29" s="23">
        <v>2280</v>
      </c>
      <c r="Q29" s="23">
        <v>2297.9399791557998</v>
      </c>
      <c r="R29" s="23">
        <v>3211.6569495549002</v>
      </c>
      <c r="S29" s="23">
        <v>3533.7047095585003</v>
      </c>
      <c r="T29" s="23">
        <v>3533.7047095594003</v>
      </c>
      <c r="U29" s="23">
        <v>3533.7047095633002</v>
      </c>
      <c r="V29" s="23">
        <v>3533.7047095650005</v>
      </c>
      <c r="W29" s="23">
        <v>3533.7047097394002</v>
      </c>
      <c r="Y29" s="7"/>
      <c r="Z29" s="7"/>
      <c r="AA29" s="7"/>
      <c r="AB29" s="7"/>
      <c r="AC29" s="7"/>
    </row>
    <row r="30" spans="1:29" s="26" customFormat="1">
      <c r="A30" s="27" t="s">
        <v>119</v>
      </c>
      <c r="B30" s="27" t="s">
        <v>52</v>
      </c>
      <c r="C30" s="23">
        <v>30.446999073028561</v>
      </c>
      <c r="D30" s="23">
        <v>71.710999488830396</v>
      </c>
      <c r="E30" s="23">
        <v>130.26999664306541</v>
      </c>
      <c r="F30" s="23">
        <v>212.05199813842762</v>
      </c>
      <c r="G30" s="23">
        <v>324.24499130248932</v>
      </c>
      <c r="H30" s="23">
        <v>448.4980010986319</v>
      </c>
      <c r="I30" s="23">
        <v>597.43599700927598</v>
      </c>
      <c r="J30" s="23">
        <v>773.87902832031205</v>
      </c>
      <c r="K30" s="23">
        <v>981.44902038574105</v>
      </c>
      <c r="L30" s="23">
        <v>1142.609985351562</v>
      </c>
      <c r="M30" s="23">
        <v>1324.166015624995</v>
      </c>
      <c r="N30" s="23">
        <v>1522.276062011716</v>
      </c>
      <c r="O30" s="23">
        <v>1738.337951660151</v>
      </c>
      <c r="P30" s="23">
        <v>1943.716033935541</v>
      </c>
      <c r="Q30" s="23">
        <v>2158.800018310546</v>
      </c>
      <c r="R30" s="23">
        <v>2279.3790283203098</v>
      </c>
      <c r="S30" s="23">
        <v>2405.0519714355441</v>
      </c>
      <c r="T30" s="23">
        <v>2533.801879882807</v>
      </c>
      <c r="U30" s="23">
        <v>2666.9820861816352</v>
      </c>
      <c r="V30" s="23">
        <v>2804.597869873046</v>
      </c>
      <c r="W30" s="23">
        <v>2945.1170043945313</v>
      </c>
      <c r="Y30" s="7"/>
      <c r="Z30" s="7"/>
      <c r="AA30" s="7"/>
      <c r="AB30" s="7"/>
      <c r="AC30" s="7"/>
    </row>
    <row r="31" spans="1:29" s="26" customFormat="1">
      <c r="A31" s="29" t="s">
        <v>118</v>
      </c>
      <c r="B31" s="29"/>
      <c r="C31" s="28">
        <v>19307</v>
      </c>
      <c r="D31" s="28">
        <v>18982</v>
      </c>
      <c r="E31" s="28">
        <v>17507</v>
      </c>
      <c r="F31" s="28">
        <v>16799.619298999998</v>
      </c>
      <c r="G31" s="28">
        <v>15599.408114210688</v>
      </c>
      <c r="H31" s="28">
        <v>15389.617532565699</v>
      </c>
      <c r="I31" s="28">
        <v>15389.617532565251</v>
      </c>
      <c r="J31" s="28">
        <v>15389.61753256506</v>
      </c>
      <c r="K31" s="28">
        <v>15389.61753256388</v>
      </c>
      <c r="L31" s="28">
        <v>15389.617532564629</v>
      </c>
      <c r="M31" s="28">
        <v>15937.94303256342</v>
      </c>
      <c r="N31" s="28">
        <v>17023.496060000001</v>
      </c>
      <c r="O31" s="28">
        <v>17476.199110000001</v>
      </c>
      <c r="P31" s="28">
        <v>17796.001389999998</v>
      </c>
      <c r="Q31" s="28">
        <v>17885.944490000002</v>
      </c>
      <c r="R31" s="28">
        <v>18435.051454199402</v>
      </c>
      <c r="S31" s="28">
        <v>20855.908880000003</v>
      </c>
      <c r="T31" s="28">
        <v>20503.908880000003</v>
      </c>
      <c r="U31" s="28">
        <v>20503.908880000003</v>
      </c>
      <c r="V31" s="28">
        <v>20142.908880000003</v>
      </c>
      <c r="W31" s="28">
        <v>21463.811979999999</v>
      </c>
      <c r="Y31" s="7"/>
      <c r="Z31" s="7"/>
      <c r="AA31" s="7"/>
      <c r="AB31" s="7"/>
      <c r="AC31" s="7"/>
    </row>
    <row r="32" spans="1:29" s="26" customFormat="1">
      <c r="Y32" s="7"/>
      <c r="Z32" s="7"/>
      <c r="AA32" s="7"/>
      <c r="AB32" s="7"/>
      <c r="AC32" s="7"/>
    </row>
    <row r="33" spans="1:29" s="26" customFormat="1">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c r="Y33" s="7"/>
      <c r="Z33" s="7"/>
      <c r="AA33" s="7"/>
      <c r="AB33" s="7"/>
      <c r="AC33" s="7"/>
    </row>
    <row r="34" spans="1:29" s="26" customFormat="1">
      <c r="A34" s="27" t="s">
        <v>120</v>
      </c>
      <c r="B34" s="27" t="s">
        <v>60</v>
      </c>
      <c r="C34" s="23">
        <v>8126</v>
      </c>
      <c r="D34" s="23">
        <v>8126</v>
      </c>
      <c r="E34" s="23">
        <v>8126</v>
      </c>
      <c r="F34" s="23">
        <v>7655.7403439999971</v>
      </c>
      <c r="G34" s="23">
        <v>7424.5885497183981</v>
      </c>
      <c r="H34" s="23">
        <v>7424.5885497279987</v>
      </c>
      <c r="I34" s="23">
        <v>7149.316849735299</v>
      </c>
      <c r="J34" s="23">
        <v>6724.5885497396985</v>
      </c>
      <c r="K34" s="23">
        <v>6724.5885496901992</v>
      </c>
      <c r="L34" s="23">
        <v>6724.5885497211993</v>
      </c>
      <c r="M34" s="23">
        <v>6724.588549697799</v>
      </c>
      <c r="N34" s="23">
        <v>6724.5885497840991</v>
      </c>
      <c r="O34" s="23">
        <v>6724.5885497639993</v>
      </c>
      <c r="P34" s="23">
        <v>6724.5885497397985</v>
      </c>
      <c r="Q34" s="23">
        <v>5745.9999699999998</v>
      </c>
      <c r="R34" s="23">
        <v>5045.9999699999998</v>
      </c>
      <c r="S34" s="23">
        <v>3896</v>
      </c>
      <c r="T34" s="23">
        <v>3896</v>
      </c>
      <c r="U34" s="23">
        <v>3896</v>
      </c>
      <c r="V34" s="23">
        <v>3896</v>
      </c>
      <c r="W34" s="23">
        <v>3470</v>
      </c>
      <c r="Y34" s="7"/>
      <c r="Z34" s="7"/>
      <c r="AA34" s="7"/>
      <c r="AB34" s="7"/>
      <c r="AC34" s="7"/>
    </row>
    <row r="35" spans="1:29" s="26" customFormat="1">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c r="Y35" s="7"/>
      <c r="Z35" s="7"/>
      <c r="AA35" s="7"/>
      <c r="AB35" s="7"/>
      <c r="AC35" s="7"/>
    </row>
    <row r="36" spans="1:29" s="26" customFormat="1">
      <c r="A36" s="27" t="s">
        <v>120</v>
      </c>
      <c r="B36" s="27" t="s">
        <v>18</v>
      </c>
      <c r="C36" s="23">
        <v>1513</v>
      </c>
      <c r="D36" s="23">
        <v>1513</v>
      </c>
      <c r="E36" s="23">
        <v>1513</v>
      </c>
      <c r="F36" s="23">
        <v>1333</v>
      </c>
      <c r="G36" s="23">
        <v>1333</v>
      </c>
      <c r="H36" s="23">
        <v>1333</v>
      </c>
      <c r="I36" s="23">
        <v>1333</v>
      </c>
      <c r="J36" s="23">
        <v>1333</v>
      </c>
      <c r="K36" s="23">
        <v>1333</v>
      </c>
      <c r="L36" s="23">
        <v>1333</v>
      </c>
      <c r="M36" s="23">
        <v>1333</v>
      </c>
      <c r="N36" s="23">
        <v>1333</v>
      </c>
      <c r="O36" s="23">
        <v>1333</v>
      </c>
      <c r="P36" s="23">
        <v>1333</v>
      </c>
      <c r="Q36" s="23">
        <v>1333</v>
      </c>
      <c r="R36" s="23">
        <v>948</v>
      </c>
      <c r="S36" s="23">
        <v>948</v>
      </c>
      <c r="T36" s="23">
        <v>948</v>
      </c>
      <c r="U36" s="23">
        <v>805</v>
      </c>
      <c r="V36" s="23">
        <v>805</v>
      </c>
      <c r="W36" s="23">
        <v>805</v>
      </c>
    </row>
    <row r="37" spans="1:29" s="26" customFormat="1">
      <c r="A37" s="27" t="s">
        <v>120</v>
      </c>
      <c r="B37" s="27" t="s">
        <v>28</v>
      </c>
      <c r="C37" s="23">
        <v>84</v>
      </c>
      <c r="D37" s="23">
        <v>84</v>
      </c>
      <c r="E37" s="23">
        <v>84</v>
      </c>
      <c r="F37" s="23">
        <v>84</v>
      </c>
      <c r="G37" s="23">
        <v>84</v>
      </c>
      <c r="H37" s="23">
        <v>84</v>
      </c>
      <c r="I37" s="23">
        <v>84</v>
      </c>
      <c r="J37" s="23">
        <v>84</v>
      </c>
      <c r="K37" s="23">
        <v>84</v>
      </c>
      <c r="L37" s="23">
        <v>84</v>
      </c>
      <c r="M37" s="23">
        <v>84</v>
      </c>
      <c r="N37" s="23">
        <v>84</v>
      </c>
      <c r="O37" s="23">
        <v>84</v>
      </c>
      <c r="P37" s="23">
        <v>84</v>
      </c>
      <c r="Q37" s="23">
        <v>84</v>
      </c>
      <c r="R37" s="23">
        <v>84</v>
      </c>
      <c r="S37" s="23">
        <v>84</v>
      </c>
      <c r="T37" s="23">
        <v>84</v>
      </c>
      <c r="U37" s="23">
        <v>84</v>
      </c>
      <c r="V37" s="23">
        <v>84</v>
      </c>
      <c r="W37" s="23">
        <v>84</v>
      </c>
    </row>
    <row r="38" spans="1:29" s="26" customFormat="1">
      <c r="A38" s="27" t="s">
        <v>120</v>
      </c>
      <c r="B38" s="27" t="s">
        <v>62</v>
      </c>
      <c r="C38" s="23">
        <v>1910</v>
      </c>
      <c r="D38" s="23">
        <v>1910</v>
      </c>
      <c r="E38" s="23">
        <v>1910</v>
      </c>
      <c r="F38" s="23">
        <v>1793</v>
      </c>
      <c r="G38" s="23">
        <v>1793</v>
      </c>
      <c r="H38" s="23">
        <v>1793</v>
      </c>
      <c r="I38" s="23">
        <v>1793</v>
      </c>
      <c r="J38" s="23">
        <v>1793</v>
      </c>
      <c r="K38" s="23">
        <v>1793</v>
      </c>
      <c r="L38" s="23">
        <v>1793</v>
      </c>
      <c r="M38" s="23">
        <v>1793</v>
      </c>
      <c r="N38" s="23">
        <v>1793</v>
      </c>
      <c r="O38" s="23">
        <v>1501</v>
      </c>
      <c r="P38" s="23">
        <v>1501</v>
      </c>
      <c r="Q38" s="23">
        <v>1501</v>
      </c>
      <c r="R38" s="23">
        <v>1501</v>
      </c>
      <c r="S38" s="23">
        <v>1501</v>
      </c>
      <c r="T38" s="23">
        <v>1501</v>
      </c>
      <c r="U38" s="23">
        <v>1501</v>
      </c>
      <c r="V38" s="23">
        <v>1501</v>
      </c>
      <c r="W38" s="23">
        <v>1501</v>
      </c>
    </row>
    <row r="39" spans="1:29" s="26" customFormat="1">
      <c r="A39" s="27" t="s">
        <v>120</v>
      </c>
      <c r="B39" s="27" t="s">
        <v>61</v>
      </c>
      <c r="C39" s="23">
        <v>152</v>
      </c>
      <c r="D39" s="23">
        <v>152</v>
      </c>
      <c r="E39" s="23">
        <v>152</v>
      </c>
      <c r="F39" s="23">
        <v>152</v>
      </c>
      <c r="G39" s="23">
        <v>152</v>
      </c>
      <c r="H39" s="23">
        <v>152</v>
      </c>
      <c r="I39" s="23">
        <v>152</v>
      </c>
      <c r="J39" s="23">
        <v>152</v>
      </c>
      <c r="K39" s="23">
        <v>152</v>
      </c>
      <c r="L39" s="23">
        <v>152</v>
      </c>
      <c r="M39" s="23">
        <v>152</v>
      </c>
      <c r="N39" s="23">
        <v>152</v>
      </c>
      <c r="O39" s="23">
        <v>152</v>
      </c>
      <c r="P39" s="23">
        <v>152</v>
      </c>
      <c r="Q39" s="23">
        <v>152</v>
      </c>
      <c r="R39" s="23">
        <v>152</v>
      </c>
      <c r="S39" s="23">
        <v>66</v>
      </c>
      <c r="T39" s="23">
        <v>66</v>
      </c>
      <c r="U39" s="23">
        <v>66</v>
      </c>
      <c r="V39" s="23">
        <v>66</v>
      </c>
      <c r="W39" s="23">
        <v>66</v>
      </c>
    </row>
    <row r="40" spans="1:29" s="26" customFormat="1">
      <c r="A40" s="27" t="s">
        <v>120</v>
      </c>
      <c r="B40" s="27" t="s">
        <v>65</v>
      </c>
      <c r="C40" s="23">
        <v>677</v>
      </c>
      <c r="D40" s="23">
        <v>677</v>
      </c>
      <c r="E40" s="23">
        <v>677</v>
      </c>
      <c r="F40" s="23">
        <v>677</v>
      </c>
      <c r="G40" s="23">
        <v>700.40889400000003</v>
      </c>
      <c r="H40" s="23">
        <v>1054.45795</v>
      </c>
      <c r="I40" s="23">
        <v>1596.78703</v>
      </c>
      <c r="J40" s="23">
        <v>2665.5830000000001</v>
      </c>
      <c r="K40" s="23">
        <v>3137.9087250000002</v>
      </c>
      <c r="L40" s="23">
        <v>3137.9087250000002</v>
      </c>
      <c r="M40" s="23">
        <v>3137.9087250000002</v>
      </c>
      <c r="N40" s="23">
        <v>4021.86877</v>
      </c>
      <c r="O40" s="23">
        <v>4021.86877</v>
      </c>
      <c r="P40" s="23">
        <v>4021.86877</v>
      </c>
      <c r="Q40" s="23">
        <v>6129.6833700000007</v>
      </c>
      <c r="R40" s="23">
        <v>7179.0222600000006</v>
      </c>
      <c r="S40" s="23">
        <v>9189.3613700000005</v>
      </c>
      <c r="T40" s="23">
        <v>9189.3613700000005</v>
      </c>
      <c r="U40" s="23">
        <v>9189.3613700000005</v>
      </c>
      <c r="V40" s="23">
        <v>9516.2633700000006</v>
      </c>
      <c r="W40" s="23">
        <v>10127.836800000001</v>
      </c>
    </row>
    <row r="41" spans="1:29" s="26" customFormat="1">
      <c r="A41" s="27" t="s">
        <v>120</v>
      </c>
      <c r="B41" s="27" t="s">
        <v>64</v>
      </c>
      <c r="C41" s="23">
        <v>2374</v>
      </c>
      <c r="D41" s="23">
        <v>2429</v>
      </c>
      <c r="E41" s="23">
        <v>2429</v>
      </c>
      <c r="F41" s="23">
        <v>2429</v>
      </c>
      <c r="G41" s="23">
        <v>2429</v>
      </c>
      <c r="H41" s="23">
        <v>2429</v>
      </c>
      <c r="I41" s="23">
        <v>2429</v>
      </c>
      <c r="J41" s="23">
        <v>2429</v>
      </c>
      <c r="K41" s="23">
        <v>2429</v>
      </c>
      <c r="L41" s="23">
        <v>2429</v>
      </c>
      <c r="M41" s="23">
        <v>2429</v>
      </c>
      <c r="N41" s="23">
        <v>2429</v>
      </c>
      <c r="O41" s="23">
        <v>2429</v>
      </c>
      <c r="P41" s="23">
        <v>2429</v>
      </c>
      <c r="Q41" s="23">
        <v>2429</v>
      </c>
      <c r="R41" s="23">
        <v>2916.6804244007999</v>
      </c>
      <c r="S41" s="23">
        <v>2866.6804248522699</v>
      </c>
      <c r="T41" s="23">
        <v>2866.68042487508</v>
      </c>
      <c r="U41" s="23">
        <v>2866.6804248856001</v>
      </c>
      <c r="V41" s="23">
        <v>3066.68028</v>
      </c>
      <c r="W41" s="23">
        <v>3066.68028</v>
      </c>
    </row>
    <row r="42" spans="1:29" s="26" customFormat="1">
      <c r="A42" s="27" t="s">
        <v>120</v>
      </c>
      <c r="B42" s="27" t="s">
        <v>32</v>
      </c>
      <c r="C42" s="23">
        <v>20</v>
      </c>
      <c r="D42" s="23">
        <v>20</v>
      </c>
      <c r="E42" s="23">
        <v>20</v>
      </c>
      <c r="F42" s="23">
        <v>20</v>
      </c>
      <c r="G42" s="23">
        <v>20</v>
      </c>
      <c r="H42" s="23">
        <v>20</v>
      </c>
      <c r="I42" s="23">
        <v>20</v>
      </c>
      <c r="J42" s="23">
        <v>20</v>
      </c>
      <c r="K42" s="23">
        <v>20</v>
      </c>
      <c r="L42" s="23">
        <v>20</v>
      </c>
      <c r="M42" s="23">
        <v>20</v>
      </c>
      <c r="N42" s="23">
        <v>20</v>
      </c>
      <c r="O42" s="23">
        <v>20.000105074459999</v>
      </c>
      <c r="P42" s="23">
        <v>20.000105074956</v>
      </c>
      <c r="Q42" s="23">
        <v>20.00010508011</v>
      </c>
      <c r="R42" s="23">
        <v>20.002232827499999</v>
      </c>
      <c r="S42" s="23">
        <v>20.002232831699999</v>
      </c>
      <c r="T42" s="23">
        <v>20.002232833499999</v>
      </c>
      <c r="U42" s="23">
        <v>159.67144999999999</v>
      </c>
      <c r="V42" s="23">
        <v>159.67144999999999</v>
      </c>
      <c r="W42" s="23">
        <v>582.19292999999902</v>
      </c>
    </row>
    <row r="43" spans="1:29" s="26" customFormat="1">
      <c r="A43" s="27" t="s">
        <v>120</v>
      </c>
      <c r="B43" s="27" t="s">
        <v>69</v>
      </c>
      <c r="C43" s="23">
        <v>570</v>
      </c>
      <c r="D43" s="23">
        <v>570</v>
      </c>
      <c r="E43" s="23">
        <v>570</v>
      </c>
      <c r="F43" s="23">
        <v>570</v>
      </c>
      <c r="G43" s="23">
        <v>570</v>
      </c>
      <c r="H43" s="23">
        <v>570</v>
      </c>
      <c r="I43" s="23">
        <v>570</v>
      </c>
      <c r="J43" s="23">
        <v>570</v>
      </c>
      <c r="K43" s="23">
        <v>570</v>
      </c>
      <c r="L43" s="23">
        <v>570</v>
      </c>
      <c r="M43" s="23">
        <v>570</v>
      </c>
      <c r="N43" s="23">
        <v>570</v>
      </c>
      <c r="O43" s="23">
        <v>570</v>
      </c>
      <c r="P43" s="23">
        <v>570</v>
      </c>
      <c r="Q43" s="23">
        <v>570</v>
      </c>
      <c r="R43" s="23">
        <v>948.4905</v>
      </c>
      <c r="S43" s="23">
        <v>1309.5256300000001</v>
      </c>
      <c r="T43" s="23">
        <v>1309.5256300000001</v>
      </c>
      <c r="U43" s="23">
        <v>1309.5256300000001</v>
      </c>
      <c r="V43" s="23">
        <v>1309.5256300000001</v>
      </c>
      <c r="W43" s="23">
        <v>1309.5256300000001</v>
      </c>
    </row>
    <row r="44" spans="1:29" s="26" customFormat="1">
      <c r="A44" s="27" t="s">
        <v>120</v>
      </c>
      <c r="B44" s="27" t="s">
        <v>52</v>
      </c>
      <c r="C44" s="23">
        <v>17.09200024604791</v>
      </c>
      <c r="D44" s="23">
        <v>49.567000389099064</v>
      </c>
      <c r="E44" s="23">
        <v>96.139000892639004</v>
      </c>
      <c r="F44" s="23">
        <v>162.61599349975521</v>
      </c>
      <c r="G44" s="23">
        <v>256.3500022888179</v>
      </c>
      <c r="H44" s="23">
        <v>359.9129867553707</v>
      </c>
      <c r="I44" s="23">
        <v>485.03900909423749</v>
      </c>
      <c r="J44" s="23">
        <v>636.84997558593727</v>
      </c>
      <c r="K44" s="23">
        <v>815.00202178954999</v>
      </c>
      <c r="L44" s="23">
        <v>952.3109893798819</v>
      </c>
      <c r="M44" s="23">
        <v>1107.867980957031</v>
      </c>
      <c r="N44" s="23">
        <v>1278.661972045893</v>
      </c>
      <c r="O44" s="23">
        <v>1465.361022949216</v>
      </c>
      <c r="P44" s="23">
        <v>1636.0760040283151</v>
      </c>
      <c r="Q44" s="23">
        <v>1814.3260192871089</v>
      </c>
      <c r="R44" s="23">
        <v>1909.67797851562</v>
      </c>
      <c r="S44" s="23">
        <v>2008.6499633789031</v>
      </c>
      <c r="T44" s="23">
        <v>2110.6380310058512</v>
      </c>
      <c r="U44" s="23">
        <v>2215.4889526367128</v>
      </c>
      <c r="V44" s="23">
        <v>2324.4519653320258</v>
      </c>
      <c r="W44" s="23">
        <v>2436.3619995117128</v>
      </c>
    </row>
    <row r="45" spans="1:29" s="26" customFormat="1">
      <c r="A45" s="29" t="s">
        <v>118</v>
      </c>
      <c r="B45" s="29"/>
      <c r="C45" s="28">
        <v>14836</v>
      </c>
      <c r="D45" s="28">
        <v>14891</v>
      </c>
      <c r="E45" s="28">
        <v>14891</v>
      </c>
      <c r="F45" s="28">
        <v>14123.740343999998</v>
      </c>
      <c r="G45" s="28">
        <v>13915.997443718399</v>
      </c>
      <c r="H45" s="28">
        <v>14270.046499728</v>
      </c>
      <c r="I45" s="28">
        <v>14537.103879735299</v>
      </c>
      <c r="J45" s="28">
        <v>15181.1715497397</v>
      </c>
      <c r="K45" s="28">
        <v>15653.497274690199</v>
      </c>
      <c r="L45" s="28">
        <v>15653.497274721201</v>
      </c>
      <c r="M45" s="28">
        <v>15653.497274697798</v>
      </c>
      <c r="N45" s="28">
        <v>16537.457319784098</v>
      </c>
      <c r="O45" s="28">
        <v>16245.457319763998</v>
      </c>
      <c r="P45" s="28">
        <v>16245.457319739799</v>
      </c>
      <c r="Q45" s="28">
        <v>17374.683340000003</v>
      </c>
      <c r="R45" s="28">
        <v>17826.7026544008</v>
      </c>
      <c r="S45" s="28">
        <v>18551.04179485227</v>
      </c>
      <c r="T45" s="28">
        <v>18551.04179487508</v>
      </c>
      <c r="U45" s="28">
        <v>18408.041794885601</v>
      </c>
      <c r="V45" s="28">
        <v>18934.943650000001</v>
      </c>
      <c r="W45" s="28">
        <v>19120.517080000001</v>
      </c>
    </row>
    <row r="46" spans="1:29" s="26" customFormat="1"/>
    <row r="47" spans="1:29" s="26" customFormat="1">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9" s="26" customFormat="1">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s="26" customFormat="1">
      <c r="A49" s="27" t="s">
        <v>121</v>
      </c>
      <c r="B49" s="27" t="s">
        <v>67</v>
      </c>
      <c r="C49" s="23">
        <v>4820</v>
      </c>
      <c r="D49" s="23">
        <v>4835</v>
      </c>
      <c r="E49" s="23">
        <v>4835</v>
      </c>
      <c r="F49" s="23">
        <v>4548.47462</v>
      </c>
      <c r="G49" s="23">
        <v>4517.0350799999997</v>
      </c>
      <c r="H49" s="23">
        <v>4517.0350799999997</v>
      </c>
      <c r="I49" s="23">
        <v>4517.0350799999997</v>
      </c>
      <c r="J49" s="23">
        <v>4517.0350799999997</v>
      </c>
      <c r="K49" s="23">
        <v>4461.9125399999994</v>
      </c>
      <c r="L49" s="23">
        <v>4135</v>
      </c>
      <c r="M49" s="23">
        <v>3760</v>
      </c>
      <c r="N49" s="23">
        <v>3385</v>
      </c>
      <c r="O49" s="23">
        <v>3385</v>
      </c>
      <c r="P49" s="23">
        <v>3385</v>
      </c>
      <c r="Q49" s="23">
        <v>3385</v>
      </c>
      <c r="R49" s="23">
        <v>3385</v>
      </c>
      <c r="S49" s="23">
        <v>3385</v>
      </c>
      <c r="T49" s="23">
        <v>3385</v>
      </c>
      <c r="U49" s="23">
        <v>3385</v>
      </c>
      <c r="V49" s="23">
        <v>3385</v>
      </c>
      <c r="W49" s="23">
        <v>3385</v>
      </c>
    </row>
    <row r="50" spans="1:23" s="26" customFormat="1">
      <c r="A50" s="27" t="s">
        <v>121</v>
      </c>
      <c r="B50" s="27" t="s">
        <v>18</v>
      </c>
      <c r="C50" s="23">
        <v>0</v>
      </c>
      <c r="D50" s="23">
        <v>0</v>
      </c>
      <c r="E50" s="23">
        <v>0</v>
      </c>
      <c r="F50" s="23">
        <v>0</v>
      </c>
      <c r="G50" s="23">
        <v>0</v>
      </c>
      <c r="H50" s="23">
        <v>0</v>
      </c>
      <c r="I50" s="23">
        <v>0</v>
      </c>
      <c r="J50" s="23">
        <v>0</v>
      </c>
      <c r="K50" s="23">
        <v>0</v>
      </c>
      <c r="L50" s="23">
        <v>0</v>
      </c>
      <c r="M50" s="23">
        <v>0</v>
      </c>
      <c r="N50" s="23">
        <v>0</v>
      </c>
      <c r="O50" s="23">
        <v>0</v>
      </c>
      <c r="P50" s="23">
        <v>0</v>
      </c>
      <c r="Q50" s="23">
        <v>0</v>
      </c>
      <c r="R50" s="23">
        <v>0</v>
      </c>
      <c r="S50" s="23">
        <v>0</v>
      </c>
      <c r="T50" s="23">
        <v>0</v>
      </c>
      <c r="U50" s="23">
        <v>0</v>
      </c>
      <c r="V50" s="23">
        <v>0</v>
      </c>
      <c r="W50" s="23">
        <v>0</v>
      </c>
    </row>
    <row r="51" spans="1:23" s="26" customFormat="1">
      <c r="A51" s="27" t="s">
        <v>121</v>
      </c>
      <c r="B51" s="27" t="s">
        <v>28</v>
      </c>
      <c r="C51" s="23">
        <v>500</v>
      </c>
      <c r="D51" s="23">
        <v>500</v>
      </c>
      <c r="E51" s="23">
        <v>500</v>
      </c>
      <c r="F51" s="23">
        <v>0</v>
      </c>
      <c r="G51" s="23">
        <v>0</v>
      </c>
      <c r="H51" s="23">
        <v>0</v>
      </c>
      <c r="I51" s="23">
        <v>0</v>
      </c>
      <c r="J51" s="23">
        <v>0</v>
      </c>
      <c r="K51" s="23">
        <v>0</v>
      </c>
      <c r="L51" s="23">
        <v>0</v>
      </c>
      <c r="M51" s="23">
        <v>0</v>
      </c>
      <c r="N51" s="23">
        <v>0</v>
      </c>
      <c r="O51" s="23">
        <v>0</v>
      </c>
      <c r="P51" s="23">
        <v>0</v>
      </c>
      <c r="Q51" s="23">
        <v>0</v>
      </c>
      <c r="R51" s="23">
        <v>0</v>
      </c>
      <c r="S51" s="23">
        <v>0</v>
      </c>
      <c r="T51" s="23">
        <v>0</v>
      </c>
      <c r="U51" s="23">
        <v>0</v>
      </c>
      <c r="V51" s="23">
        <v>0</v>
      </c>
      <c r="W51" s="23">
        <v>0</v>
      </c>
    </row>
    <row r="52" spans="1:23" s="26" customFormat="1">
      <c r="A52" s="27" t="s">
        <v>121</v>
      </c>
      <c r="B52" s="27" t="s">
        <v>62</v>
      </c>
      <c r="C52" s="23">
        <v>1900</v>
      </c>
      <c r="D52" s="23">
        <v>1900</v>
      </c>
      <c r="E52" s="23">
        <v>1900</v>
      </c>
      <c r="F52" s="23">
        <v>1730.00029339056</v>
      </c>
      <c r="G52" s="23">
        <v>1730.0002933885601</v>
      </c>
      <c r="H52" s="23">
        <v>1730.0002933877699</v>
      </c>
      <c r="I52" s="23">
        <v>1730.00029338524</v>
      </c>
      <c r="J52" s="23">
        <v>1730.00029338422</v>
      </c>
      <c r="K52" s="23">
        <v>1730.0002933834601</v>
      </c>
      <c r="L52" s="23">
        <v>1730.0002933829401</v>
      </c>
      <c r="M52" s="23">
        <v>1730.0002933825001</v>
      </c>
      <c r="N52" s="23">
        <v>1730.0002933820001</v>
      </c>
      <c r="O52" s="23">
        <v>1730</v>
      </c>
      <c r="P52" s="23">
        <v>1730</v>
      </c>
      <c r="Q52" s="23">
        <v>1730</v>
      </c>
      <c r="R52" s="23">
        <v>1730</v>
      </c>
      <c r="S52" s="23">
        <v>1730</v>
      </c>
      <c r="T52" s="23">
        <v>1290</v>
      </c>
      <c r="U52" s="23">
        <v>1290</v>
      </c>
      <c r="V52" s="23">
        <v>1290</v>
      </c>
      <c r="W52" s="23">
        <v>1290</v>
      </c>
    </row>
    <row r="53" spans="1:23" s="26" customFormat="1">
      <c r="A53" s="27" t="s">
        <v>121</v>
      </c>
      <c r="B53" s="27" t="s">
        <v>61</v>
      </c>
      <c r="C53" s="23">
        <v>2219</v>
      </c>
      <c r="D53" s="23">
        <v>2219</v>
      </c>
      <c r="E53" s="23">
        <v>2219</v>
      </c>
      <c r="F53" s="23">
        <v>2219</v>
      </c>
      <c r="G53" s="23">
        <v>2219</v>
      </c>
      <c r="H53" s="23">
        <v>2219</v>
      </c>
      <c r="I53" s="23">
        <v>2219</v>
      </c>
      <c r="J53" s="23">
        <v>2219</v>
      </c>
      <c r="K53" s="23">
        <v>2219</v>
      </c>
      <c r="L53" s="23">
        <v>2219</v>
      </c>
      <c r="M53" s="23">
        <v>2219</v>
      </c>
      <c r="N53" s="23">
        <v>2219</v>
      </c>
      <c r="O53" s="23">
        <v>2219</v>
      </c>
      <c r="P53" s="23">
        <v>2219</v>
      </c>
      <c r="Q53" s="23">
        <v>2219</v>
      </c>
      <c r="R53" s="23">
        <v>2219</v>
      </c>
      <c r="S53" s="23">
        <v>2219</v>
      </c>
      <c r="T53" s="23">
        <v>2219</v>
      </c>
      <c r="U53" s="23">
        <v>2219</v>
      </c>
      <c r="V53" s="23">
        <v>2219</v>
      </c>
      <c r="W53" s="23">
        <v>2219</v>
      </c>
    </row>
    <row r="54" spans="1:23" s="26" customFormat="1">
      <c r="A54" s="27" t="s">
        <v>121</v>
      </c>
      <c r="B54" s="27" t="s">
        <v>65</v>
      </c>
      <c r="C54" s="23">
        <v>3818</v>
      </c>
      <c r="D54" s="23">
        <v>3818</v>
      </c>
      <c r="E54" s="23">
        <v>3818</v>
      </c>
      <c r="F54" s="23">
        <v>3818</v>
      </c>
      <c r="G54" s="23">
        <v>3818</v>
      </c>
      <c r="H54" s="23">
        <v>3818</v>
      </c>
      <c r="I54" s="23">
        <v>3818</v>
      </c>
      <c r="J54" s="23">
        <v>3818</v>
      </c>
      <c r="K54" s="23">
        <v>3846.1249699999998</v>
      </c>
      <c r="L54" s="23">
        <v>3846.1249699999998</v>
      </c>
      <c r="M54" s="23">
        <v>3846.1249699999998</v>
      </c>
      <c r="N54" s="23">
        <v>4468.1835000000001</v>
      </c>
      <c r="O54" s="23">
        <v>4468.1835000000001</v>
      </c>
      <c r="P54" s="23">
        <v>4468.1835000000001</v>
      </c>
      <c r="Q54" s="23">
        <v>5029.0535</v>
      </c>
      <c r="R54" s="23">
        <v>5201.1496599999991</v>
      </c>
      <c r="S54" s="23">
        <v>5934.2497599999988</v>
      </c>
      <c r="T54" s="23">
        <v>5530.9997000000003</v>
      </c>
      <c r="U54" s="23">
        <v>5530.9999894192306</v>
      </c>
      <c r="V54" s="23">
        <v>5271.9999894380308</v>
      </c>
      <c r="W54" s="23">
        <v>5272.0001214168196</v>
      </c>
    </row>
    <row r="55" spans="1:23" s="26" customFormat="1">
      <c r="A55" s="27" t="s">
        <v>121</v>
      </c>
      <c r="B55" s="27" t="s">
        <v>64</v>
      </c>
      <c r="C55" s="23">
        <v>1088</v>
      </c>
      <c r="D55" s="23">
        <v>1088</v>
      </c>
      <c r="E55" s="23">
        <v>1088</v>
      </c>
      <c r="F55" s="23">
        <v>1088</v>
      </c>
      <c r="G55" s="23">
        <v>1088</v>
      </c>
      <c r="H55" s="23">
        <v>1088</v>
      </c>
      <c r="I55" s="23">
        <v>1088</v>
      </c>
      <c r="J55" s="23">
        <v>1258.14336</v>
      </c>
      <c r="K55" s="23">
        <v>1258.14336</v>
      </c>
      <c r="L55" s="23">
        <v>1258.14336</v>
      </c>
      <c r="M55" s="23">
        <v>1258.14336</v>
      </c>
      <c r="N55" s="23">
        <v>1258.14336</v>
      </c>
      <c r="O55" s="23">
        <v>1258.14336</v>
      </c>
      <c r="P55" s="23">
        <v>1258.14336</v>
      </c>
      <c r="Q55" s="23">
        <v>1258.14336</v>
      </c>
      <c r="R55" s="23">
        <v>1320.0715500000001</v>
      </c>
      <c r="S55" s="23">
        <v>1530.86508</v>
      </c>
      <c r="T55" s="23">
        <v>1530.86508</v>
      </c>
      <c r="U55" s="23">
        <v>1530.86508</v>
      </c>
      <c r="V55" s="23">
        <v>2176.6855</v>
      </c>
      <c r="W55" s="23">
        <v>3468</v>
      </c>
    </row>
    <row r="56" spans="1:23" s="26" customFormat="1">
      <c r="A56" s="27" t="s">
        <v>121</v>
      </c>
      <c r="B56" s="27" t="s">
        <v>32</v>
      </c>
      <c r="C56" s="23">
        <v>75</v>
      </c>
      <c r="D56" s="23">
        <v>75</v>
      </c>
      <c r="E56" s="23">
        <v>75</v>
      </c>
      <c r="F56" s="23">
        <v>75</v>
      </c>
      <c r="G56" s="23">
        <v>75</v>
      </c>
      <c r="H56" s="23">
        <v>75</v>
      </c>
      <c r="I56" s="23">
        <v>75</v>
      </c>
      <c r="J56" s="23">
        <v>75</v>
      </c>
      <c r="K56" s="23">
        <v>75</v>
      </c>
      <c r="L56" s="23">
        <v>75</v>
      </c>
      <c r="M56" s="23">
        <v>75</v>
      </c>
      <c r="N56" s="23">
        <v>75</v>
      </c>
      <c r="O56" s="23">
        <v>20</v>
      </c>
      <c r="P56" s="23">
        <v>20</v>
      </c>
      <c r="Q56" s="23">
        <v>20</v>
      </c>
      <c r="R56" s="23">
        <v>20</v>
      </c>
      <c r="S56" s="23">
        <v>20</v>
      </c>
      <c r="T56" s="23">
        <v>20</v>
      </c>
      <c r="U56" s="23">
        <v>20.00016436212</v>
      </c>
      <c r="V56" s="23">
        <v>20.000164365469999</v>
      </c>
      <c r="W56" s="23">
        <v>51.664909999999999</v>
      </c>
    </row>
    <row r="57" spans="1:23" s="26" customFormat="1">
      <c r="A57" s="27" t="s">
        <v>121</v>
      </c>
      <c r="B57" s="27" t="s">
        <v>69</v>
      </c>
      <c r="C57" s="23">
        <v>0</v>
      </c>
      <c r="D57" s="23">
        <v>0</v>
      </c>
      <c r="E57" s="23">
        <v>0</v>
      </c>
      <c r="F57" s="23">
        <v>0</v>
      </c>
      <c r="G57" s="23">
        <v>0</v>
      </c>
      <c r="H57" s="23">
        <v>0</v>
      </c>
      <c r="I57" s="23">
        <v>0</v>
      </c>
      <c r="J57" s="23">
        <v>0</v>
      </c>
      <c r="K57" s="23">
        <v>0</v>
      </c>
      <c r="L57" s="23">
        <v>61.451972999999903</v>
      </c>
      <c r="M57" s="23">
        <v>172.64303999999899</v>
      </c>
      <c r="N57" s="23">
        <v>500.6207</v>
      </c>
      <c r="O57" s="23">
        <v>500.6207</v>
      </c>
      <c r="P57" s="23">
        <v>500.6207</v>
      </c>
      <c r="Q57" s="23">
        <v>795.42223999999999</v>
      </c>
      <c r="R57" s="23">
        <v>795.42223999999999</v>
      </c>
      <c r="S57" s="23">
        <v>795.42223999999999</v>
      </c>
      <c r="T57" s="23">
        <v>795.42223999999999</v>
      </c>
      <c r="U57" s="23">
        <v>1008.6057</v>
      </c>
      <c r="V57" s="23">
        <v>1008.6057</v>
      </c>
      <c r="W57" s="23">
        <v>1506.5841</v>
      </c>
    </row>
    <row r="58" spans="1:23" s="26" customFormat="1">
      <c r="A58" s="27" t="s">
        <v>121</v>
      </c>
      <c r="B58" s="27" t="s">
        <v>52</v>
      </c>
      <c r="C58" s="23">
        <v>19.398999691009472</v>
      </c>
      <c r="D58" s="23">
        <v>55.107998847961298</v>
      </c>
      <c r="E58" s="23">
        <v>137.0940017700193</v>
      </c>
      <c r="F58" s="23">
        <v>247.13699722289971</v>
      </c>
      <c r="G58" s="23">
        <v>385.64799118041964</v>
      </c>
      <c r="H58" s="23">
        <v>555.84000396728516</v>
      </c>
      <c r="I58" s="23">
        <v>760.00401306152207</v>
      </c>
      <c r="J58" s="23">
        <v>973.49600219726506</v>
      </c>
      <c r="K58" s="23">
        <v>1197.185974121091</v>
      </c>
      <c r="L58" s="23">
        <v>1363.0530090331999</v>
      </c>
      <c r="M58" s="23">
        <v>1550.2229614257731</v>
      </c>
      <c r="N58" s="23">
        <v>1756.0929870605439</v>
      </c>
      <c r="O58" s="23">
        <v>1978.3990173339839</v>
      </c>
      <c r="P58" s="23">
        <v>2185.6470336913981</v>
      </c>
      <c r="Q58" s="23">
        <v>2401.2230529785102</v>
      </c>
      <c r="R58" s="23">
        <v>2521.42504882812</v>
      </c>
      <c r="S58" s="23">
        <v>2644.5459899902289</v>
      </c>
      <c r="T58" s="23">
        <v>2771.0769958496089</v>
      </c>
      <c r="U58" s="23">
        <v>2900.6179809570313</v>
      </c>
      <c r="V58" s="23">
        <v>3034.5971069335928</v>
      </c>
      <c r="W58" s="23">
        <v>3171.903930664062</v>
      </c>
    </row>
    <row r="59" spans="1:23" s="26" customFormat="1">
      <c r="A59" s="29" t="s">
        <v>118</v>
      </c>
      <c r="B59" s="29"/>
      <c r="C59" s="28">
        <v>14345</v>
      </c>
      <c r="D59" s="28">
        <v>14360</v>
      </c>
      <c r="E59" s="28">
        <v>14360</v>
      </c>
      <c r="F59" s="28">
        <v>13403.474913390561</v>
      </c>
      <c r="G59" s="28">
        <v>13372.03537338856</v>
      </c>
      <c r="H59" s="28">
        <v>13372.035373387769</v>
      </c>
      <c r="I59" s="28">
        <v>13372.035373385239</v>
      </c>
      <c r="J59" s="28">
        <v>13542.17873338422</v>
      </c>
      <c r="K59" s="28">
        <v>13515.18116338346</v>
      </c>
      <c r="L59" s="28">
        <v>13188.268623382939</v>
      </c>
      <c r="M59" s="28">
        <v>12813.268623382499</v>
      </c>
      <c r="N59" s="28">
        <v>13060.327153381999</v>
      </c>
      <c r="O59" s="28">
        <v>13060.326859999999</v>
      </c>
      <c r="P59" s="28">
        <v>13060.326859999999</v>
      </c>
      <c r="Q59" s="28">
        <v>13621.19686</v>
      </c>
      <c r="R59" s="28">
        <v>13855.22121</v>
      </c>
      <c r="S59" s="28">
        <v>14799.114839999998</v>
      </c>
      <c r="T59" s="28">
        <v>13955.86478</v>
      </c>
      <c r="U59" s="28">
        <v>13955.865069419229</v>
      </c>
      <c r="V59" s="28">
        <v>14342.68548943803</v>
      </c>
      <c r="W59" s="28">
        <v>15634.000121416819</v>
      </c>
    </row>
    <row r="60" spans="1:23" s="26" customFormat="1"/>
    <row r="61" spans="1:23" s="26" customFormat="1">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s="26" customFormat="1">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s="26" customFormat="1">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s="26" customFormat="1">
      <c r="A64" s="27" t="s">
        <v>122</v>
      </c>
      <c r="B64" s="27" t="s">
        <v>18</v>
      </c>
      <c r="C64" s="23">
        <v>709</v>
      </c>
      <c r="D64" s="23">
        <v>709</v>
      </c>
      <c r="E64" s="23">
        <v>709</v>
      </c>
      <c r="F64" s="23">
        <v>529</v>
      </c>
      <c r="G64" s="23">
        <v>529</v>
      </c>
      <c r="H64" s="23">
        <v>529</v>
      </c>
      <c r="I64" s="23">
        <v>529</v>
      </c>
      <c r="J64" s="23">
        <v>529</v>
      </c>
      <c r="K64" s="23">
        <v>529</v>
      </c>
      <c r="L64" s="23">
        <v>529</v>
      </c>
      <c r="M64" s="23">
        <v>529</v>
      </c>
      <c r="N64" s="23">
        <v>529</v>
      </c>
      <c r="O64" s="23">
        <v>529</v>
      </c>
      <c r="P64" s="23">
        <v>529</v>
      </c>
      <c r="Q64" s="23">
        <v>529</v>
      </c>
      <c r="R64" s="23">
        <v>529</v>
      </c>
      <c r="S64" s="23">
        <v>0</v>
      </c>
      <c r="T64" s="23">
        <v>0</v>
      </c>
      <c r="U64" s="23">
        <v>0</v>
      </c>
      <c r="V64" s="23">
        <v>0</v>
      </c>
      <c r="W64" s="23">
        <v>0</v>
      </c>
    </row>
    <row r="65" spans="1:23" s="26" customFormat="1">
      <c r="A65" s="27" t="s">
        <v>122</v>
      </c>
      <c r="B65" s="27" t="s">
        <v>28</v>
      </c>
      <c r="C65" s="23">
        <v>1280</v>
      </c>
      <c r="D65" s="23">
        <v>1280</v>
      </c>
      <c r="E65" s="23">
        <v>800</v>
      </c>
      <c r="F65" s="23">
        <v>0</v>
      </c>
      <c r="G65" s="23">
        <v>0</v>
      </c>
      <c r="H65" s="23">
        <v>0</v>
      </c>
      <c r="I65" s="23">
        <v>0</v>
      </c>
      <c r="J65" s="23">
        <v>0</v>
      </c>
      <c r="K65" s="23">
        <v>0</v>
      </c>
      <c r="L65" s="23">
        <v>0</v>
      </c>
      <c r="M65" s="23">
        <v>0</v>
      </c>
      <c r="N65" s="23">
        <v>0</v>
      </c>
      <c r="O65" s="23">
        <v>0</v>
      </c>
      <c r="P65" s="23">
        <v>0</v>
      </c>
      <c r="Q65" s="23">
        <v>0</v>
      </c>
      <c r="R65" s="23">
        <v>0</v>
      </c>
      <c r="S65" s="23">
        <v>0</v>
      </c>
      <c r="T65" s="23">
        <v>0</v>
      </c>
      <c r="U65" s="23">
        <v>0</v>
      </c>
      <c r="V65" s="23">
        <v>0</v>
      </c>
      <c r="W65" s="23">
        <v>0</v>
      </c>
    </row>
    <row r="66" spans="1:23" s="26" customFormat="1">
      <c r="A66" s="27" t="s">
        <v>122</v>
      </c>
      <c r="B66" s="27" t="s">
        <v>62</v>
      </c>
      <c r="C66" s="23">
        <v>1315</v>
      </c>
      <c r="D66" s="23">
        <v>1315</v>
      </c>
      <c r="E66" s="23">
        <v>1315</v>
      </c>
      <c r="F66" s="23">
        <v>941.20833388594008</v>
      </c>
      <c r="G66" s="23">
        <v>941.20833388195013</v>
      </c>
      <c r="H66" s="23">
        <v>941.20833388034998</v>
      </c>
      <c r="I66" s="23">
        <v>941.20833386163997</v>
      </c>
      <c r="J66" s="23">
        <v>739.78868823968003</v>
      </c>
      <c r="K66" s="23">
        <v>663</v>
      </c>
      <c r="L66" s="23">
        <v>663</v>
      </c>
      <c r="M66" s="23">
        <v>663</v>
      </c>
      <c r="N66" s="23">
        <v>663</v>
      </c>
      <c r="O66" s="23">
        <v>663</v>
      </c>
      <c r="P66" s="23">
        <v>663</v>
      </c>
      <c r="Q66" s="23">
        <v>583</v>
      </c>
      <c r="R66" s="23">
        <v>583</v>
      </c>
      <c r="S66" s="23">
        <v>583</v>
      </c>
      <c r="T66" s="23">
        <v>583</v>
      </c>
      <c r="U66" s="23">
        <v>583</v>
      </c>
      <c r="V66" s="23">
        <v>583</v>
      </c>
      <c r="W66" s="23">
        <v>583</v>
      </c>
    </row>
    <row r="67" spans="1:23" s="26" customFormat="1">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s="26" customFormat="1">
      <c r="A68" s="27" t="s">
        <v>122</v>
      </c>
      <c r="B68" s="27" t="s">
        <v>65</v>
      </c>
      <c r="C68" s="23">
        <v>2054</v>
      </c>
      <c r="D68" s="23">
        <v>2140</v>
      </c>
      <c r="E68" s="23">
        <v>2140</v>
      </c>
      <c r="F68" s="23">
        <v>2140</v>
      </c>
      <c r="G68" s="23">
        <v>2140</v>
      </c>
      <c r="H68" s="23">
        <v>2140</v>
      </c>
      <c r="I68" s="23">
        <v>2107</v>
      </c>
      <c r="J68" s="23">
        <v>2107</v>
      </c>
      <c r="K68" s="23">
        <v>2016</v>
      </c>
      <c r="L68" s="23">
        <v>1904</v>
      </c>
      <c r="M68" s="23">
        <v>2060.9762099999998</v>
      </c>
      <c r="N68" s="23">
        <v>2829.6560999999997</v>
      </c>
      <c r="O68" s="23">
        <v>2635.6561000000002</v>
      </c>
      <c r="P68" s="23">
        <v>2635.6561000000002</v>
      </c>
      <c r="Q68" s="23">
        <v>2645.59988355224</v>
      </c>
      <c r="R68" s="23">
        <v>2460.59988362793</v>
      </c>
      <c r="S68" s="23">
        <v>3038.2369836349199</v>
      </c>
      <c r="T68" s="23">
        <v>3066.8864436425997</v>
      </c>
      <c r="U68" s="23">
        <v>3774.94688</v>
      </c>
      <c r="V68" s="23">
        <v>3735.94688</v>
      </c>
      <c r="W68" s="23">
        <v>3735.94688</v>
      </c>
    </row>
    <row r="69" spans="1:23" s="26" customFormat="1">
      <c r="A69" s="27" t="s">
        <v>122</v>
      </c>
      <c r="B69" s="27" t="s">
        <v>64</v>
      </c>
      <c r="C69" s="23">
        <v>353</v>
      </c>
      <c r="D69" s="23">
        <v>353</v>
      </c>
      <c r="E69" s="23">
        <v>353</v>
      </c>
      <c r="F69" s="23">
        <v>353</v>
      </c>
      <c r="G69" s="23">
        <v>353</v>
      </c>
      <c r="H69" s="23">
        <v>353</v>
      </c>
      <c r="I69" s="23">
        <v>353</v>
      </c>
      <c r="J69" s="23">
        <v>353</v>
      </c>
      <c r="K69" s="23">
        <v>353</v>
      </c>
      <c r="L69" s="23">
        <v>353</v>
      </c>
      <c r="M69" s="23">
        <v>435.04594399999991</v>
      </c>
      <c r="N69" s="23">
        <v>468.6810989999999</v>
      </c>
      <c r="O69" s="23">
        <v>468.6810989999999</v>
      </c>
      <c r="P69" s="23">
        <v>468.6810989999999</v>
      </c>
      <c r="Q69" s="23">
        <v>468.6810989999999</v>
      </c>
      <c r="R69" s="23">
        <v>482.24025399999982</v>
      </c>
      <c r="S69" s="23">
        <v>482.24025399999982</v>
      </c>
      <c r="T69" s="23">
        <v>482.24025399999982</v>
      </c>
      <c r="U69" s="23">
        <v>482.24025399999982</v>
      </c>
      <c r="V69" s="23">
        <v>482.24025399999982</v>
      </c>
      <c r="W69" s="23">
        <v>561.27069399999982</v>
      </c>
    </row>
    <row r="70" spans="1:23" s="26" customFormat="1">
      <c r="A70" s="27" t="s">
        <v>122</v>
      </c>
      <c r="B70" s="27" t="s">
        <v>32</v>
      </c>
      <c r="C70" s="23">
        <v>205</v>
      </c>
      <c r="D70" s="23">
        <v>205</v>
      </c>
      <c r="E70" s="23">
        <v>205</v>
      </c>
      <c r="F70" s="23">
        <v>205</v>
      </c>
      <c r="G70" s="23">
        <v>205</v>
      </c>
      <c r="H70" s="23">
        <v>205</v>
      </c>
      <c r="I70" s="23">
        <v>205</v>
      </c>
      <c r="J70" s="23">
        <v>205</v>
      </c>
      <c r="K70" s="23">
        <v>205</v>
      </c>
      <c r="L70" s="23">
        <v>306.24933999999996</v>
      </c>
      <c r="M70" s="23">
        <v>473.972139999999</v>
      </c>
      <c r="N70" s="23">
        <v>473.972139999999</v>
      </c>
      <c r="O70" s="23">
        <v>473.972139999999</v>
      </c>
      <c r="P70" s="23">
        <v>448.972139999999</v>
      </c>
      <c r="Q70" s="23">
        <v>465.1155</v>
      </c>
      <c r="R70" s="23">
        <v>465.1155</v>
      </c>
      <c r="S70" s="23">
        <v>465.1155</v>
      </c>
      <c r="T70" s="23">
        <v>465.1155</v>
      </c>
      <c r="U70" s="23">
        <v>718.46355999999901</v>
      </c>
      <c r="V70" s="23">
        <v>718.46355999999901</v>
      </c>
      <c r="W70" s="23">
        <v>1380.6058</v>
      </c>
    </row>
    <row r="71" spans="1:23" s="26" customFormat="1">
      <c r="A71" s="27" t="s">
        <v>122</v>
      </c>
      <c r="B71" s="27" t="s">
        <v>69</v>
      </c>
      <c r="C71" s="23">
        <v>0</v>
      </c>
      <c r="D71" s="23">
        <v>0</v>
      </c>
      <c r="E71" s="23">
        <v>0</v>
      </c>
      <c r="F71" s="23">
        <v>0</v>
      </c>
      <c r="G71" s="23">
        <v>0</v>
      </c>
      <c r="H71" s="23">
        <v>0</v>
      </c>
      <c r="I71" s="23">
        <v>0</v>
      </c>
      <c r="J71" s="23">
        <v>0</v>
      </c>
      <c r="K71" s="23">
        <v>0</v>
      </c>
      <c r="L71" s="23">
        <v>0</v>
      </c>
      <c r="M71" s="23">
        <v>0</v>
      </c>
      <c r="N71" s="23">
        <v>0</v>
      </c>
      <c r="O71" s="23">
        <v>0</v>
      </c>
      <c r="P71" s="23">
        <v>0</v>
      </c>
      <c r="Q71" s="23">
        <v>0</v>
      </c>
      <c r="R71" s="23">
        <v>0</v>
      </c>
      <c r="S71" s="23">
        <v>0</v>
      </c>
      <c r="T71" s="23">
        <v>0</v>
      </c>
      <c r="U71" s="23">
        <v>0</v>
      </c>
      <c r="V71" s="23">
        <v>0</v>
      </c>
      <c r="W71" s="23">
        <v>0</v>
      </c>
    </row>
    <row r="72" spans="1:23" s="26" customFormat="1">
      <c r="A72" s="27" t="s">
        <v>122</v>
      </c>
      <c r="B72" s="27" t="s">
        <v>52</v>
      </c>
      <c r="C72" s="23">
        <v>17.419000387191712</v>
      </c>
      <c r="D72" s="23">
        <v>32.816999435424762</v>
      </c>
      <c r="E72" s="23">
        <v>53.826001167297335</v>
      </c>
      <c r="F72" s="23">
        <v>82.3840007781981</v>
      </c>
      <c r="G72" s="23">
        <v>116.5940017700195</v>
      </c>
      <c r="H72" s="23">
        <v>153.4260044097895</v>
      </c>
      <c r="I72" s="23">
        <v>196.66500091552678</v>
      </c>
      <c r="J72" s="23">
        <v>246.47499847412018</v>
      </c>
      <c r="K72" s="23">
        <v>303.10400009155182</v>
      </c>
      <c r="L72" s="23">
        <v>342.11301422119072</v>
      </c>
      <c r="M72" s="23">
        <v>385.78898620605412</v>
      </c>
      <c r="N72" s="23">
        <v>433.60098266601506</v>
      </c>
      <c r="O72" s="23">
        <v>485.45100402831986</v>
      </c>
      <c r="P72" s="23">
        <v>533.21300506591774</v>
      </c>
      <c r="Q72" s="23">
        <v>582.889991760253</v>
      </c>
      <c r="R72" s="23">
        <v>611.32199096679597</v>
      </c>
      <c r="S72" s="23">
        <v>640.78701782226392</v>
      </c>
      <c r="T72" s="23">
        <v>670.97299194335903</v>
      </c>
      <c r="U72" s="23">
        <v>702.26998901367097</v>
      </c>
      <c r="V72" s="23">
        <v>734.35398864746003</v>
      </c>
      <c r="W72" s="23">
        <v>767.24697875976506</v>
      </c>
    </row>
    <row r="73" spans="1:23" s="26" customFormat="1">
      <c r="A73" s="29" t="s">
        <v>118</v>
      </c>
      <c r="B73" s="29"/>
      <c r="C73" s="28">
        <v>5711</v>
      </c>
      <c r="D73" s="28">
        <v>5797</v>
      </c>
      <c r="E73" s="28">
        <v>5317</v>
      </c>
      <c r="F73" s="28">
        <v>3963.2083338859402</v>
      </c>
      <c r="G73" s="28">
        <v>3963.2083338819502</v>
      </c>
      <c r="H73" s="28">
        <v>3963.20833388035</v>
      </c>
      <c r="I73" s="28">
        <v>3930.2083338616399</v>
      </c>
      <c r="J73" s="28">
        <v>3728.7886882396801</v>
      </c>
      <c r="K73" s="28">
        <v>3561</v>
      </c>
      <c r="L73" s="28">
        <v>3449</v>
      </c>
      <c r="M73" s="28">
        <v>3688.0221539999998</v>
      </c>
      <c r="N73" s="28">
        <v>4490.3371989999996</v>
      </c>
      <c r="O73" s="28">
        <v>4296.3371989999996</v>
      </c>
      <c r="P73" s="28">
        <v>4296.3371989999996</v>
      </c>
      <c r="Q73" s="28">
        <v>4226.2809825522399</v>
      </c>
      <c r="R73" s="28">
        <v>4054.8401376279298</v>
      </c>
      <c r="S73" s="28">
        <v>4103.4772376349192</v>
      </c>
      <c r="T73" s="28">
        <v>4132.1266976425995</v>
      </c>
      <c r="U73" s="28">
        <v>4840.1871339999998</v>
      </c>
      <c r="V73" s="28">
        <v>4801.1871339999998</v>
      </c>
      <c r="W73" s="28">
        <v>4880.2175739999993</v>
      </c>
    </row>
    <row r="74" spans="1:23" s="26" customFormat="1"/>
    <row r="75" spans="1:23" s="26" customFormat="1">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s="26" customFormat="1">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s="26" customFormat="1">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s="26" customFormat="1">
      <c r="A78" s="27" t="s">
        <v>123</v>
      </c>
      <c r="B78" s="27" t="s">
        <v>18</v>
      </c>
      <c r="C78" s="23">
        <v>208</v>
      </c>
      <c r="D78" s="23">
        <v>208</v>
      </c>
      <c r="E78" s="23">
        <v>208</v>
      </c>
      <c r="F78" s="23">
        <v>0</v>
      </c>
      <c r="G78" s="23">
        <v>0</v>
      </c>
      <c r="H78" s="23">
        <v>0</v>
      </c>
      <c r="I78" s="23">
        <v>0</v>
      </c>
      <c r="J78" s="23">
        <v>0</v>
      </c>
      <c r="K78" s="23">
        <v>0</v>
      </c>
      <c r="L78" s="23">
        <v>0</v>
      </c>
      <c r="M78" s="23">
        <v>0</v>
      </c>
      <c r="N78" s="23">
        <v>0</v>
      </c>
      <c r="O78" s="23">
        <v>0</v>
      </c>
      <c r="P78" s="23">
        <v>0</v>
      </c>
      <c r="Q78" s="23">
        <v>0</v>
      </c>
      <c r="R78" s="23">
        <v>0</v>
      </c>
      <c r="S78" s="23">
        <v>0</v>
      </c>
      <c r="T78" s="23">
        <v>0</v>
      </c>
      <c r="U78" s="23">
        <v>0</v>
      </c>
      <c r="V78" s="23">
        <v>0</v>
      </c>
      <c r="W78" s="23">
        <v>0</v>
      </c>
    </row>
    <row r="79" spans="1:23" s="26" customFormat="1">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s="26" customFormat="1">
      <c r="A80" s="27" t="s">
        <v>123</v>
      </c>
      <c r="B80" s="27" t="s">
        <v>62</v>
      </c>
      <c r="C80" s="23">
        <v>178</v>
      </c>
      <c r="D80" s="23">
        <v>178</v>
      </c>
      <c r="E80" s="23">
        <v>178</v>
      </c>
      <c r="F80" s="23">
        <v>21.687342000000001</v>
      </c>
      <c r="G80" s="23">
        <v>21.687342000000001</v>
      </c>
      <c r="H80" s="23">
        <v>21.687342000000001</v>
      </c>
      <c r="I80" s="23">
        <v>21.687342000000001</v>
      </c>
      <c r="J80" s="23">
        <v>21.687342000000001</v>
      </c>
      <c r="K80" s="23">
        <v>21.687342000000001</v>
      </c>
      <c r="L80" s="23">
        <v>21.687342000000001</v>
      </c>
      <c r="M80" s="23">
        <v>21.687342000000001</v>
      </c>
      <c r="N80" s="23">
        <v>21.687342000000001</v>
      </c>
      <c r="O80" s="23">
        <v>21.687342000000001</v>
      </c>
      <c r="P80" s="23">
        <v>21.687342000000001</v>
      </c>
      <c r="Q80" s="23">
        <v>21.687342000000001</v>
      </c>
      <c r="R80" s="23">
        <v>21.687342000000001</v>
      </c>
      <c r="S80" s="23">
        <v>21.687342000000001</v>
      </c>
      <c r="T80" s="23">
        <v>21.687342000000001</v>
      </c>
      <c r="U80" s="23">
        <v>21.687342000000001</v>
      </c>
      <c r="V80" s="23">
        <v>21.687342000000001</v>
      </c>
      <c r="W80" s="23">
        <v>21.687342000000001</v>
      </c>
    </row>
    <row r="81" spans="1:29" s="26" customFormat="1">
      <c r="A81" s="27" t="s">
        <v>123</v>
      </c>
      <c r="B81" s="27" t="s">
        <v>61</v>
      </c>
      <c r="C81" s="23">
        <v>2408.8999938964839</v>
      </c>
      <c r="D81" s="23">
        <v>2408.8999938964839</v>
      </c>
      <c r="E81" s="23">
        <v>2408.8999938964839</v>
      </c>
      <c r="F81" s="23">
        <v>2408.8999938964839</v>
      </c>
      <c r="G81" s="23">
        <v>2408.8999938964839</v>
      </c>
      <c r="H81" s="23">
        <v>2408.8999938964839</v>
      </c>
      <c r="I81" s="23">
        <v>2408.8999938964839</v>
      </c>
      <c r="J81" s="23">
        <v>2408.8999938964839</v>
      </c>
      <c r="K81" s="23">
        <v>2408.8999938964839</v>
      </c>
      <c r="L81" s="23">
        <v>2408.8999938964839</v>
      </c>
      <c r="M81" s="23">
        <v>2408.8999938964839</v>
      </c>
      <c r="N81" s="23">
        <v>2408.8999938964839</v>
      </c>
      <c r="O81" s="23">
        <v>2408.8999938964839</v>
      </c>
      <c r="P81" s="23">
        <v>2408.8999938964839</v>
      </c>
      <c r="Q81" s="23">
        <v>2408.8999938964839</v>
      </c>
      <c r="R81" s="23">
        <v>2408.8999938964839</v>
      </c>
      <c r="S81" s="23">
        <v>2408.8999938964839</v>
      </c>
      <c r="T81" s="23">
        <v>2408.8999938964839</v>
      </c>
      <c r="U81" s="23">
        <v>2408.8999938964839</v>
      </c>
      <c r="V81" s="23">
        <v>2408.8999938964839</v>
      </c>
      <c r="W81" s="23">
        <v>2408.8999938964839</v>
      </c>
    </row>
    <row r="82" spans="1:29" s="26" customFormat="1">
      <c r="A82" s="27" t="s">
        <v>123</v>
      </c>
      <c r="B82" s="27" t="s">
        <v>65</v>
      </c>
      <c r="C82" s="23">
        <v>574</v>
      </c>
      <c r="D82" s="23">
        <v>574</v>
      </c>
      <c r="E82" s="23">
        <v>715.65577999999994</v>
      </c>
      <c r="F82" s="23">
        <v>857.31182999999896</v>
      </c>
      <c r="G82" s="23">
        <v>998.70392530000004</v>
      </c>
      <c r="H82" s="23">
        <v>1135.85934</v>
      </c>
      <c r="I82" s="23">
        <v>1273.0149900000001</v>
      </c>
      <c r="J82" s="23">
        <v>1410.1704199999999</v>
      </c>
      <c r="K82" s="23">
        <v>1547.32583</v>
      </c>
      <c r="L82" s="23">
        <v>1688.65353</v>
      </c>
      <c r="M82" s="23">
        <v>1829.5793799999999</v>
      </c>
      <c r="N82" s="23">
        <v>1966.7348</v>
      </c>
      <c r="O82" s="23">
        <v>2103.8904699999998</v>
      </c>
      <c r="P82" s="23">
        <v>2241.0458600000002</v>
      </c>
      <c r="Q82" s="23">
        <v>2378.20129</v>
      </c>
      <c r="R82" s="23">
        <v>2515.3569000000002</v>
      </c>
      <c r="S82" s="23">
        <v>2652.5124413673302</v>
      </c>
      <c r="T82" s="23">
        <v>2789.6678114095998</v>
      </c>
      <c r="U82" s="23">
        <v>2930.4041464422899</v>
      </c>
      <c r="V82" s="23">
        <v>3072.3354715248252</v>
      </c>
      <c r="W82" s="23">
        <v>3072.3354715256601</v>
      </c>
    </row>
    <row r="83" spans="1:29" s="26" customFormat="1">
      <c r="A83" s="27" t="s">
        <v>123</v>
      </c>
      <c r="B83" s="27" t="s">
        <v>64</v>
      </c>
      <c r="C83" s="23">
        <v>0</v>
      </c>
      <c r="D83" s="23">
        <v>0</v>
      </c>
      <c r="E83" s="23">
        <v>0</v>
      </c>
      <c r="F83" s="23">
        <v>0</v>
      </c>
      <c r="G83" s="23">
        <v>0</v>
      </c>
      <c r="H83" s="23">
        <v>0</v>
      </c>
      <c r="I83" s="23">
        <v>0</v>
      </c>
      <c r="J83" s="23">
        <v>0</v>
      </c>
      <c r="K83" s="23">
        <v>0</v>
      </c>
      <c r="L83" s="23">
        <v>0</v>
      </c>
      <c r="M83" s="23">
        <v>0</v>
      </c>
      <c r="N83" s="23">
        <v>0</v>
      </c>
      <c r="O83" s="23">
        <v>0</v>
      </c>
      <c r="P83" s="23">
        <v>0</v>
      </c>
      <c r="Q83" s="23">
        <v>0</v>
      </c>
      <c r="R83" s="23">
        <v>0</v>
      </c>
      <c r="S83" s="23">
        <v>0</v>
      </c>
      <c r="T83" s="23">
        <v>0</v>
      </c>
      <c r="U83" s="23">
        <v>0</v>
      </c>
      <c r="V83" s="23">
        <v>5.2187649999999996E-4</v>
      </c>
      <c r="W83" s="23">
        <v>5.2187700000000002E-4</v>
      </c>
    </row>
    <row r="84" spans="1:29" s="26" customFormat="1">
      <c r="A84" s="27" t="s">
        <v>123</v>
      </c>
      <c r="B84" s="27" t="s">
        <v>32</v>
      </c>
      <c r="C84" s="23">
        <v>0</v>
      </c>
      <c r="D84" s="23">
        <v>0</v>
      </c>
      <c r="E84" s="23">
        <v>0</v>
      </c>
      <c r="F84" s="23">
        <v>0</v>
      </c>
      <c r="G84" s="23">
        <v>0</v>
      </c>
      <c r="H84" s="23">
        <v>0</v>
      </c>
      <c r="I84" s="23">
        <v>0</v>
      </c>
      <c r="J84" s="23">
        <v>0</v>
      </c>
      <c r="K84" s="23">
        <v>0</v>
      </c>
      <c r="L84" s="23">
        <v>0</v>
      </c>
      <c r="M84" s="23">
        <v>0</v>
      </c>
      <c r="N84" s="23">
        <v>0</v>
      </c>
      <c r="O84" s="23">
        <v>0</v>
      </c>
      <c r="P84" s="23">
        <v>0</v>
      </c>
      <c r="Q84" s="23">
        <v>0</v>
      </c>
      <c r="R84" s="23">
        <v>0</v>
      </c>
      <c r="S84" s="23">
        <v>0</v>
      </c>
      <c r="T84" s="23">
        <v>0</v>
      </c>
      <c r="U84" s="23">
        <v>0</v>
      </c>
      <c r="V84" s="23">
        <v>0</v>
      </c>
      <c r="W84" s="23">
        <v>0</v>
      </c>
    </row>
    <row r="85" spans="1:29" s="26" customFormat="1">
      <c r="A85" s="27" t="s">
        <v>123</v>
      </c>
      <c r="B85" s="27" t="s">
        <v>69</v>
      </c>
      <c r="C85" s="23">
        <v>0</v>
      </c>
      <c r="D85" s="23">
        <v>0</v>
      </c>
      <c r="E85" s="23">
        <v>0</v>
      </c>
      <c r="F85" s="23">
        <v>0</v>
      </c>
      <c r="G85" s="23">
        <v>0</v>
      </c>
      <c r="H85" s="23">
        <v>0</v>
      </c>
      <c r="I85" s="23">
        <v>0</v>
      </c>
      <c r="J85" s="23">
        <v>0</v>
      </c>
      <c r="K85" s="23">
        <v>0</v>
      </c>
      <c r="L85" s="23">
        <v>0</v>
      </c>
      <c r="M85" s="23">
        <v>0</v>
      </c>
      <c r="N85" s="23">
        <v>0</v>
      </c>
      <c r="O85" s="23">
        <v>0</v>
      </c>
      <c r="P85" s="23">
        <v>0</v>
      </c>
      <c r="Q85" s="23">
        <v>0</v>
      </c>
      <c r="R85" s="23">
        <v>0</v>
      </c>
      <c r="S85" s="23">
        <v>0</v>
      </c>
      <c r="T85" s="23">
        <v>0</v>
      </c>
      <c r="U85" s="23">
        <v>0</v>
      </c>
      <c r="V85" s="23">
        <v>0</v>
      </c>
      <c r="W85" s="23">
        <v>0</v>
      </c>
    </row>
    <row r="86" spans="1:29">
      <c r="A86" s="27" t="s">
        <v>123</v>
      </c>
      <c r="B86" s="27" t="s">
        <v>52</v>
      </c>
      <c r="C86" s="23">
        <v>2.1740000396966863</v>
      </c>
      <c r="D86" s="23">
        <v>3.2749999761581319</v>
      </c>
      <c r="E86" s="23">
        <v>4.7509998083114606</v>
      </c>
      <c r="F86" s="23">
        <v>6.691999852657311</v>
      </c>
      <c r="G86" s="23">
        <v>9.221999704837792</v>
      </c>
      <c r="H86" s="23">
        <v>12.637000381946548</v>
      </c>
      <c r="I86" s="23">
        <v>17.057999610900829</v>
      </c>
      <c r="J86" s="23">
        <v>22.751000881195029</v>
      </c>
      <c r="K86" s="23">
        <v>29.514999151229851</v>
      </c>
      <c r="L86" s="23">
        <v>35.278000831603983</v>
      </c>
      <c r="M86" s="23">
        <v>41.516000509261993</v>
      </c>
      <c r="N86" s="23">
        <v>48.286999940872185</v>
      </c>
      <c r="O86" s="23">
        <v>55.645000934600759</v>
      </c>
      <c r="P86" s="23">
        <v>63.485001564025787</v>
      </c>
      <c r="Q86" s="23">
        <v>71.629003524780217</v>
      </c>
      <c r="R86" s="23">
        <v>76.46900177001946</v>
      </c>
      <c r="S86" s="23">
        <v>81.473001956939669</v>
      </c>
      <c r="T86" s="23">
        <v>86.616000652313147</v>
      </c>
      <c r="U86" s="23">
        <v>91.923000335693359</v>
      </c>
      <c r="V86" s="23">
        <v>97.40099811553948</v>
      </c>
      <c r="W86" s="23">
        <v>103.00500202178952</v>
      </c>
    </row>
    <row r="87" spans="1:29">
      <c r="A87" s="29" t="s">
        <v>118</v>
      </c>
      <c r="B87" s="29"/>
      <c r="C87" s="28">
        <v>3368.8999938964839</v>
      </c>
      <c r="D87" s="28">
        <v>3368.8999938964839</v>
      </c>
      <c r="E87" s="28">
        <v>3510.555773896484</v>
      </c>
      <c r="F87" s="28">
        <v>3287.8991658964833</v>
      </c>
      <c r="G87" s="28">
        <v>3429.2912611964839</v>
      </c>
      <c r="H87" s="28">
        <v>3566.4466758964841</v>
      </c>
      <c r="I87" s="28">
        <v>3703.6023258964842</v>
      </c>
      <c r="J87" s="28">
        <v>3840.757755896484</v>
      </c>
      <c r="K87" s="28">
        <v>3977.9131658964843</v>
      </c>
      <c r="L87" s="28">
        <v>4119.2408658964841</v>
      </c>
      <c r="M87" s="28">
        <v>4260.1667158964838</v>
      </c>
      <c r="N87" s="28">
        <v>4397.3221358964838</v>
      </c>
      <c r="O87" s="28">
        <v>4534.4778058964839</v>
      </c>
      <c r="P87" s="28">
        <v>4671.6331958964838</v>
      </c>
      <c r="Q87" s="28">
        <v>4808.7886258964845</v>
      </c>
      <c r="R87" s="28">
        <v>4945.9442358964843</v>
      </c>
      <c r="S87" s="28">
        <v>5083.0997772638148</v>
      </c>
      <c r="T87" s="28">
        <v>5220.2551473060839</v>
      </c>
      <c r="U87" s="28">
        <v>5360.9914823387735</v>
      </c>
      <c r="V87" s="28">
        <v>5502.9233292978097</v>
      </c>
      <c r="W87" s="28">
        <v>5502.9233292991448</v>
      </c>
    </row>
    <row r="88" spans="1:29" s="26" customFormat="1">
      <c r="A88" s="7"/>
      <c r="B88" s="7"/>
      <c r="C88" s="7"/>
      <c r="D88" s="7"/>
      <c r="E88" s="7"/>
      <c r="F88" s="7"/>
      <c r="G88" s="7"/>
      <c r="H88" s="7"/>
      <c r="I88" s="7"/>
      <c r="J88" s="7"/>
      <c r="K88" s="7"/>
      <c r="L88" s="7"/>
      <c r="M88" s="7"/>
      <c r="N88" s="7"/>
      <c r="O88" s="7"/>
      <c r="P88" s="7"/>
      <c r="Q88" s="7"/>
      <c r="R88" s="7"/>
      <c r="S88" s="7"/>
      <c r="T88" s="7"/>
      <c r="U88" s="7"/>
      <c r="V88" s="7"/>
      <c r="W88" s="7"/>
      <c r="Y88" s="7"/>
      <c r="Z88" s="7"/>
      <c r="AA88" s="7"/>
    </row>
    <row r="89" spans="1:29" s="26" customFormat="1">
      <c r="A89" s="7"/>
      <c r="B89" s="7"/>
      <c r="C89" s="7"/>
      <c r="D89" s="7"/>
      <c r="E89" s="7"/>
      <c r="F89" s="7"/>
      <c r="G89" s="7"/>
      <c r="H89" s="7"/>
      <c r="I89" s="7"/>
      <c r="J89" s="7"/>
      <c r="K89" s="7"/>
      <c r="L89" s="7"/>
      <c r="M89" s="7"/>
      <c r="N89" s="7"/>
      <c r="O89" s="7"/>
      <c r="P89" s="7"/>
      <c r="Q89" s="7"/>
      <c r="R89" s="7"/>
      <c r="S89" s="7"/>
      <c r="T89" s="7"/>
      <c r="U89" s="7"/>
      <c r="V89" s="7"/>
      <c r="W89" s="7"/>
      <c r="Y89" s="7"/>
      <c r="Z89" s="7"/>
      <c r="AA89" s="7"/>
    </row>
    <row r="90" spans="1:29" s="26" customFormat="1" collapsed="1">
      <c r="A90" s="16" t="s">
        <v>124</v>
      </c>
      <c r="B90" s="7"/>
      <c r="C90" s="7"/>
      <c r="D90" s="7"/>
      <c r="E90" s="7"/>
      <c r="F90" s="7"/>
      <c r="G90" s="7"/>
      <c r="H90" s="7"/>
      <c r="I90" s="7"/>
      <c r="J90" s="7"/>
      <c r="K90" s="7"/>
      <c r="L90" s="7"/>
      <c r="M90" s="7"/>
      <c r="N90" s="7"/>
      <c r="O90" s="7"/>
      <c r="P90" s="7"/>
      <c r="Q90" s="7"/>
      <c r="R90" s="7"/>
      <c r="S90" s="7"/>
      <c r="T90" s="7"/>
      <c r="U90" s="7"/>
      <c r="V90" s="7"/>
      <c r="W90" s="7"/>
      <c r="Y90" s="7"/>
      <c r="Z90" s="7"/>
      <c r="AA90" s="7"/>
    </row>
    <row r="91" spans="1:29" s="26" customFormat="1">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c r="Y91" s="7"/>
      <c r="Z91" s="7"/>
      <c r="AA91" s="7"/>
    </row>
    <row r="92" spans="1:29" s="26" customFormat="1">
      <c r="A92" s="27" t="s">
        <v>36</v>
      </c>
      <c r="B92" s="27" t="s">
        <v>66</v>
      </c>
      <c r="C92" s="23">
        <v>300</v>
      </c>
      <c r="D92" s="23">
        <v>300</v>
      </c>
      <c r="E92" s="23">
        <v>300</v>
      </c>
      <c r="F92" s="23">
        <v>300</v>
      </c>
      <c r="G92" s="23">
        <v>300</v>
      </c>
      <c r="H92" s="23">
        <v>300</v>
      </c>
      <c r="I92" s="23">
        <v>300</v>
      </c>
      <c r="J92" s="23">
        <v>300</v>
      </c>
      <c r="K92" s="23">
        <v>300</v>
      </c>
      <c r="L92" s="23">
        <v>401.24933999999996</v>
      </c>
      <c r="M92" s="23">
        <v>650.59516999999903</v>
      </c>
      <c r="N92" s="23">
        <v>757.22857999999906</v>
      </c>
      <c r="O92" s="23">
        <v>1035.9387450744589</v>
      </c>
      <c r="P92" s="23">
        <v>1010.938745074955</v>
      </c>
      <c r="Q92" s="23">
        <v>1027.0821050801101</v>
      </c>
      <c r="R92" s="23">
        <v>1027.0842328275</v>
      </c>
      <c r="S92" s="23">
        <v>1027.0842328316999</v>
      </c>
      <c r="T92" s="23">
        <v>1027.0842328335</v>
      </c>
      <c r="U92" s="23">
        <v>1420.101674362119</v>
      </c>
      <c r="V92" s="23">
        <v>1420.1016743654691</v>
      </c>
      <c r="W92" s="23">
        <v>2636.1170399999992</v>
      </c>
      <c r="Y92" s="7"/>
      <c r="Z92" s="7"/>
      <c r="AA92" s="7"/>
    </row>
    <row r="93" spans="1:29" s="26" customFormat="1">
      <c r="A93" s="27" t="s">
        <v>36</v>
      </c>
      <c r="B93" s="27" t="s">
        <v>68</v>
      </c>
      <c r="C93" s="23">
        <v>1410</v>
      </c>
      <c r="D93" s="23">
        <v>1410</v>
      </c>
      <c r="E93" s="23">
        <v>1410</v>
      </c>
      <c r="F93" s="23">
        <v>1410</v>
      </c>
      <c r="G93" s="23">
        <v>3450</v>
      </c>
      <c r="H93" s="23">
        <v>3450</v>
      </c>
      <c r="I93" s="23">
        <v>3450</v>
      </c>
      <c r="J93" s="23">
        <v>3450</v>
      </c>
      <c r="K93" s="23">
        <v>3450</v>
      </c>
      <c r="L93" s="23">
        <v>3511.4519729999997</v>
      </c>
      <c r="M93" s="23">
        <v>3622.643039999999</v>
      </c>
      <c r="N93" s="23">
        <v>3950.6206999999999</v>
      </c>
      <c r="O93" s="23">
        <v>3950.6206999999999</v>
      </c>
      <c r="P93" s="23">
        <v>3950.6206999999999</v>
      </c>
      <c r="Q93" s="23">
        <v>4263.3622191557997</v>
      </c>
      <c r="R93" s="23">
        <v>5555.5696895548999</v>
      </c>
      <c r="S93" s="23">
        <v>6238.6525795585003</v>
      </c>
      <c r="T93" s="23">
        <v>6238.6525795593998</v>
      </c>
      <c r="U93" s="23">
        <v>6451.8360395633008</v>
      </c>
      <c r="V93" s="23">
        <v>6451.8360395649997</v>
      </c>
      <c r="W93" s="23">
        <v>6949.8144397394008</v>
      </c>
      <c r="Y93" s="7"/>
      <c r="Z93" s="7"/>
      <c r="AA93" s="7"/>
    </row>
    <row r="94" spans="1:29" s="26" customFormat="1">
      <c r="A94" s="27" t="s">
        <v>36</v>
      </c>
      <c r="B94" s="27" t="s">
        <v>72</v>
      </c>
      <c r="C94" s="23">
        <v>86.530999436974355</v>
      </c>
      <c r="D94" s="23">
        <v>212.47799813747366</v>
      </c>
      <c r="E94" s="23">
        <v>422.08000028133256</v>
      </c>
      <c r="F94" s="23">
        <v>710.88098949193795</v>
      </c>
      <c r="G94" s="23">
        <v>1092.0589862465843</v>
      </c>
      <c r="H94" s="23">
        <v>1530.3139966130238</v>
      </c>
      <c r="I94" s="23">
        <v>2056.2020196914632</v>
      </c>
      <c r="J94" s="23">
        <v>2653.4510054588295</v>
      </c>
      <c r="K94" s="23">
        <v>3326.2560155391639</v>
      </c>
      <c r="L94" s="23">
        <v>3835.3649988174384</v>
      </c>
      <c r="M94" s="23">
        <v>4409.5619447231147</v>
      </c>
      <c r="N94" s="23">
        <v>5038.9190037250401</v>
      </c>
      <c r="O94" s="23">
        <v>5723.1939969062714</v>
      </c>
      <c r="P94" s="23">
        <v>6362.1370782851982</v>
      </c>
      <c r="Q94" s="23">
        <v>7028.8680858611979</v>
      </c>
      <c r="R94" s="23">
        <v>7398.2730484008653</v>
      </c>
      <c r="S94" s="23">
        <v>7780.5079445838801</v>
      </c>
      <c r="T94" s="23">
        <v>8173.1058993339393</v>
      </c>
      <c r="U94" s="23">
        <v>8577.2820091247449</v>
      </c>
      <c r="V94" s="23">
        <v>8995.4019289016651</v>
      </c>
      <c r="W94" s="23">
        <v>9423.6349153518622</v>
      </c>
      <c r="Y94" s="7"/>
      <c r="Z94" s="7"/>
      <c r="AA94" s="7"/>
      <c r="AB94" s="7"/>
      <c r="AC94" s="7"/>
    </row>
    <row r="95" spans="1:29" s="26" customFormat="1">
      <c r="A95" s="7"/>
      <c r="B95" s="7"/>
      <c r="C95" s="7"/>
      <c r="D95" s="7"/>
      <c r="E95" s="7"/>
      <c r="F95" s="7"/>
      <c r="G95" s="7"/>
      <c r="H95" s="7"/>
      <c r="I95" s="7"/>
      <c r="J95" s="7"/>
      <c r="K95" s="7"/>
      <c r="L95" s="7"/>
      <c r="M95" s="7"/>
      <c r="N95" s="7"/>
      <c r="O95" s="7"/>
      <c r="P95" s="7"/>
      <c r="Q95" s="7"/>
      <c r="R95" s="7"/>
      <c r="S95" s="7"/>
      <c r="T95" s="7"/>
      <c r="U95" s="7"/>
      <c r="V95" s="7"/>
      <c r="W95" s="7"/>
      <c r="Y95" s="7"/>
      <c r="Z95" s="7"/>
      <c r="AA95" s="7"/>
    </row>
    <row r="96" spans="1:29" s="26" customFormat="1">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c r="Y96" s="7"/>
      <c r="Z96" s="7"/>
      <c r="AA96" s="7"/>
    </row>
    <row r="97" spans="1:29" s="26" customFormat="1">
      <c r="A97" s="27" t="s">
        <v>119</v>
      </c>
      <c r="B97" s="27" t="s">
        <v>66</v>
      </c>
      <c r="C97" s="23">
        <v>0</v>
      </c>
      <c r="D97" s="23">
        <v>0</v>
      </c>
      <c r="E97" s="23">
        <v>0</v>
      </c>
      <c r="F97" s="23">
        <v>0</v>
      </c>
      <c r="G97" s="23">
        <v>0</v>
      </c>
      <c r="H97" s="23">
        <v>0</v>
      </c>
      <c r="I97" s="23">
        <v>0</v>
      </c>
      <c r="J97" s="23">
        <v>0</v>
      </c>
      <c r="K97" s="23">
        <v>0</v>
      </c>
      <c r="L97" s="23">
        <v>0</v>
      </c>
      <c r="M97" s="23">
        <v>81.62303</v>
      </c>
      <c r="N97" s="23">
        <v>188.25644</v>
      </c>
      <c r="O97" s="23">
        <v>521.9665</v>
      </c>
      <c r="P97" s="23">
        <v>521.9665</v>
      </c>
      <c r="Q97" s="23">
        <v>521.9665</v>
      </c>
      <c r="R97" s="23">
        <v>521.9665</v>
      </c>
      <c r="S97" s="23">
        <v>521.9665</v>
      </c>
      <c r="T97" s="23">
        <v>521.9665</v>
      </c>
      <c r="U97" s="23">
        <v>521.9665</v>
      </c>
      <c r="V97" s="23">
        <v>521.9665</v>
      </c>
      <c r="W97" s="23">
        <v>621.65340000000003</v>
      </c>
      <c r="Y97" s="7"/>
      <c r="Z97" s="7"/>
      <c r="AA97" s="7"/>
    </row>
    <row r="98" spans="1:29" s="26" customFormat="1">
      <c r="A98" s="27" t="s">
        <v>119</v>
      </c>
      <c r="B98" s="27" t="s">
        <v>68</v>
      </c>
      <c r="C98" s="23">
        <v>840</v>
      </c>
      <c r="D98" s="23">
        <v>840</v>
      </c>
      <c r="E98" s="23">
        <v>840</v>
      </c>
      <c r="F98" s="23">
        <v>840</v>
      </c>
      <c r="G98" s="23">
        <v>2880</v>
      </c>
      <c r="H98" s="23">
        <v>2880</v>
      </c>
      <c r="I98" s="23">
        <v>2880</v>
      </c>
      <c r="J98" s="23">
        <v>2880</v>
      </c>
      <c r="K98" s="23">
        <v>2880</v>
      </c>
      <c r="L98" s="23">
        <v>2880</v>
      </c>
      <c r="M98" s="23">
        <v>2880</v>
      </c>
      <c r="N98" s="23">
        <v>2880</v>
      </c>
      <c r="O98" s="23">
        <v>2880</v>
      </c>
      <c r="P98" s="23">
        <v>2880</v>
      </c>
      <c r="Q98" s="23">
        <v>2897.9399791557998</v>
      </c>
      <c r="R98" s="23">
        <v>3811.6569495549002</v>
      </c>
      <c r="S98" s="23">
        <v>4133.7047095585003</v>
      </c>
      <c r="T98" s="23">
        <v>4133.7047095593998</v>
      </c>
      <c r="U98" s="23">
        <v>4133.7047095633006</v>
      </c>
      <c r="V98" s="23">
        <v>4133.7047095649996</v>
      </c>
      <c r="W98" s="23">
        <v>4133.7047097394006</v>
      </c>
      <c r="Y98" s="7"/>
      <c r="Z98" s="7"/>
      <c r="AA98" s="7"/>
    </row>
    <row r="99" spans="1:29" s="26" customFormat="1">
      <c r="A99" s="27" t="s">
        <v>119</v>
      </c>
      <c r="B99" s="27" t="s">
        <v>72</v>
      </c>
      <c r="C99" s="23">
        <v>30.446999073028561</v>
      </c>
      <c r="D99" s="23">
        <v>71.710999488830396</v>
      </c>
      <c r="E99" s="23">
        <v>130.26999664306541</v>
      </c>
      <c r="F99" s="23">
        <v>212.05199813842762</v>
      </c>
      <c r="G99" s="23">
        <v>324.24499130248932</v>
      </c>
      <c r="H99" s="23">
        <v>448.4980010986319</v>
      </c>
      <c r="I99" s="23">
        <v>597.43599700927598</v>
      </c>
      <c r="J99" s="23">
        <v>773.87902832031205</v>
      </c>
      <c r="K99" s="23">
        <v>981.44902038574105</v>
      </c>
      <c r="L99" s="23">
        <v>1142.609985351562</v>
      </c>
      <c r="M99" s="23">
        <v>1324.166015624995</v>
      </c>
      <c r="N99" s="23">
        <v>1522.276062011716</v>
      </c>
      <c r="O99" s="23">
        <v>1738.337951660151</v>
      </c>
      <c r="P99" s="23">
        <v>1943.716033935541</v>
      </c>
      <c r="Q99" s="23">
        <v>2158.800018310546</v>
      </c>
      <c r="R99" s="23">
        <v>2279.3790283203098</v>
      </c>
      <c r="S99" s="23">
        <v>2405.0519714355441</v>
      </c>
      <c r="T99" s="23">
        <v>2533.801879882807</v>
      </c>
      <c r="U99" s="23">
        <v>2666.9820861816352</v>
      </c>
      <c r="V99" s="23">
        <v>2804.597869873046</v>
      </c>
      <c r="W99" s="23">
        <v>2945.1170043945313</v>
      </c>
      <c r="Y99" s="7"/>
      <c r="Z99" s="7"/>
      <c r="AA99" s="7"/>
      <c r="AB99" s="7"/>
      <c r="AC99" s="7"/>
    </row>
    <row r="101" spans="1:29">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9">
      <c r="A102" s="27" t="s">
        <v>120</v>
      </c>
      <c r="B102" s="27" t="s">
        <v>66</v>
      </c>
      <c r="C102" s="23">
        <v>20</v>
      </c>
      <c r="D102" s="23">
        <v>20</v>
      </c>
      <c r="E102" s="23">
        <v>20</v>
      </c>
      <c r="F102" s="23">
        <v>20</v>
      </c>
      <c r="G102" s="23">
        <v>20</v>
      </c>
      <c r="H102" s="23">
        <v>20</v>
      </c>
      <c r="I102" s="23">
        <v>20</v>
      </c>
      <c r="J102" s="23">
        <v>20</v>
      </c>
      <c r="K102" s="23">
        <v>20</v>
      </c>
      <c r="L102" s="23">
        <v>20</v>
      </c>
      <c r="M102" s="23">
        <v>20</v>
      </c>
      <c r="N102" s="23">
        <v>20</v>
      </c>
      <c r="O102" s="23">
        <v>20.000105074459999</v>
      </c>
      <c r="P102" s="23">
        <v>20.000105074956</v>
      </c>
      <c r="Q102" s="23">
        <v>20.00010508011</v>
      </c>
      <c r="R102" s="23">
        <v>20.002232827499999</v>
      </c>
      <c r="S102" s="23">
        <v>20.002232831699999</v>
      </c>
      <c r="T102" s="23">
        <v>20.002232833499999</v>
      </c>
      <c r="U102" s="23">
        <v>159.67144999999999</v>
      </c>
      <c r="V102" s="23">
        <v>159.67144999999999</v>
      </c>
      <c r="W102" s="23">
        <v>582.19292999999902</v>
      </c>
    </row>
    <row r="103" spans="1:29">
      <c r="A103" s="27" t="s">
        <v>120</v>
      </c>
      <c r="B103" s="27" t="s">
        <v>68</v>
      </c>
      <c r="C103" s="23">
        <v>570</v>
      </c>
      <c r="D103" s="23">
        <v>570</v>
      </c>
      <c r="E103" s="23">
        <v>570</v>
      </c>
      <c r="F103" s="23">
        <v>570</v>
      </c>
      <c r="G103" s="23">
        <v>570</v>
      </c>
      <c r="H103" s="23">
        <v>570</v>
      </c>
      <c r="I103" s="23">
        <v>570</v>
      </c>
      <c r="J103" s="23">
        <v>570</v>
      </c>
      <c r="K103" s="23">
        <v>570</v>
      </c>
      <c r="L103" s="23">
        <v>570</v>
      </c>
      <c r="M103" s="23">
        <v>570</v>
      </c>
      <c r="N103" s="23">
        <v>570</v>
      </c>
      <c r="O103" s="23">
        <v>570</v>
      </c>
      <c r="P103" s="23">
        <v>570</v>
      </c>
      <c r="Q103" s="23">
        <v>570</v>
      </c>
      <c r="R103" s="23">
        <v>948.4905</v>
      </c>
      <c r="S103" s="23">
        <v>1309.5256300000001</v>
      </c>
      <c r="T103" s="23">
        <v>1309.5256300000001</v>
      </c>
      <c r="U103" s="23">
        <v>1309.5256300000001</v>
      </c>
      <c r="V103" s="23">
        <v>1309.5256300000001</v>
      </c>
      <c r="W103" s="23">
        <v>1309.5256300000001</v>
      </c>
    </row>
    <row r="104" spans="1:29">
      <c r="A104" s="27" t="s">
        <v>120</v>
      </c>
      <c r="B104" s="27" t="s">
        <v>72</v>
      </c>
      <c r="C104" s="23">
        <v>17.09200024604791</v>
      </c>
      <c r="D104" s="23">
        <v>49.567000389099064</v>
      </c>
      <c r="E104" s="23">
        <v>96.139000892639004</v>
      </c>
      <c r="F104" s="23">
        <v>162.61599349975521</v>
      </c>
      <c r="G104" s="23">
        <v>256.3500022888179</v>
      </c>
      <c r="H104" s="23">
        <v>359.9129867553707</v>
      </c>
      <c r="I104" s="23">
        <v>485.03900909423749</v>
      </c>
      <c r="J104" s="23">
        <v>636.84997558593727</v>
      </c>
      <c r="K104" s="23">
        <v>815.00202178954999</v>
      </c>
      <c r="L104" s="23">
        <v>952.3109893798819</v>
      </c>
      <c r="M104" s="23">
        <v>1107.867980957031</v>
      </c>
      <c r="N104" s="23">
        <v>1278.661972045893</v>
      </c>
      <c r="O104" s="23">
        <v>1465.361022949216</v>
      </c>
      <c r="P104" s="23">
        <v>1636.0760040283151</v>
      </c>
      <c r="Q104" s="23">
        <v>1814.3260192871089</v>
      </c>
      <c r="R104" s="23">
        <v>1909.67797851562</v>
      </c>
      <c r="S104" s="23">
        <v>2008.6499633789031</v>
      </c>
      <c r="T104" s="23">
        <v>2110.6380310058512</v>
      </c>
      <c r="U104" s="23">
        <v>2215.4889526367128</v>
      </c>
      <c r="V104" s="23">
        <v>2324.4519653320258</v>
      </c>
      <c r="W104" s="23">
        <v>2436.3619995117128</v>
      </c>
    </row>
    <row r="106" spans="1:29">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9">
      <c r="A107" s="27" t="s">
        <v>121</v>
      </c>
      <c r="B107" s="27" t="s">
        <v>66</v>
      </c>
      <c r="C107" s="23">
        <v>75</v>
      </c>
      <c r="D107" s="23">
        <v>75</v>
      </c>
      <c r="E107" s="23">
        <v>75</v>
      </c>
      <c r="F107" s="23">
        <v>75</v>
      </c>
      <c r="G107" s="23">
        <v>75</v>
      </c>
      <c r="H107" s="23">
        <v>75</v>
      </c>
      <c r="I107" s="23">
        <v>75</v>
      </c>
      <c r="J107" s="23">
        <v>75</v>
      </c>
      <c r="K107" s="23">
        <v>75</v>
      </c>
      <c r="L107" s="23">
        <v>75</v>
      </c>
      <c r="M107" s="23">
        <v>75</v>
      </c>
      <c r="N107" s="23">
        <v>75</v>
      </c>
      <c r="O107" s="23">
        <v>20</v>
      </c>
      <c r="P107" s="23">
        <v>20</v>
      </c>
      <c r="Q107" s="23">
        <v>20</v>
      </c>
      <c r="R107" s="23">
        <v>20</v>
      </c>
      <c r="S107" s="23">
        <v>20</v>
      </c>
      <c r="T107" s="23">
        <v>20</v>
      </c>
      <c r="U107" s="23">
        <v>20.00016436212</v>
      </c>
      <c r="V107" s="23">
        <v>20.000164365469999</v>
      </c>
      <c r="W107" s="23">
        <v>51.664909999999999</v>
      </c>
    </row>
    <row r="108" spans="1:29">
      <c r="A108" s="27" t="s">
        <v>121</v>
      </c>
      <c r="B108" s="27" t="s">
        <v>68</v>
      </c>
      <c r="C108" s="23">
        <v>0</v>
      </c>
      <c r="D108" s="23">
        <v>0</v>
      </c>
      <c r="E108" s="23">
        <v>0</v>
      </c>
      <c r="F108" s="23">
        <v>0</v>
      </c>
      <c r="G108" s="23">
        <v>0</v>
      </c>
      <c r="H108" s="23">
        <v>0</v>
      </c>
      <c r="I108" s="23">
        <v>0</v>
      </c>
      <c r="J108" s="23">
        <v>0</v>
      </c>
      <c r="K108" s="23">
        <v>0</v>
      </c>
      <c r="L108" s="23">
        <v>61.451972999999903</v>
      </c>
      <c r="M108" s="23">
        <v>172.64303999999899</v>
      </c>
      <c r="N108" s="23">
        <v>500.6207</v>
      </c>
      <c r="O108" s="23">
        <v>500.6207</v>
      </c>
      <c r="P108" s="23">
        <v>500.6207</v>
      </c>
      <c r="Q108" s="23">
        <v>795.42223999999999</v>
      </c>
      <c r="R108" s="23">
        <v>795.42223999999999</v>
      </c>
      <c r="S108" s="23">
        <v>795.42223999999999</v>
      </c>
      <c r="T108" s="23">
        <v>795.42223999999999</v>
      </c>
      <c r="U108" s="23">
        <v>1008.6057</v>
      </c>
      <c r="V108" s="23">
        <v>1008.6057</v>
      </c>
      <c r="W108" s="23">
        <v>1506.5841</v>
      </c>
    </row>
    <row r="109" spans="1:29">
      <c r="A109" s="27" t="s">
        <v>121</v>
      </c>
      <c r="B109" s="27" t="s">
        <v>72</v>
      </c>
      <c r="C109" s="23">
        <v>19.398999691009472</v>
      </c>
      <c r="D109" s="23">
        <v>55.107998847961298</v>
      </c>
      <c r="E109" s="23">
        <v>137.0940017700193</v>
      </c>
      <c r="F109" s="23">
        <v>247.13699722289971</v>
      </c>
      <c r="G109" s="23">
        <v>385.64799118041964</v>
      </c>
      <c r="H109" s="23">
        <v>555.84000396728516</v>
      </c>
      <c r="I109" s="23">
        <v>760.00401306152207</v>
      </c>
      <c r="J109" s="23">
        <v>973.49600219726506</v>
      </c>
      <c r="K109" s="23">
        <v>1197.185974121091</v>
      </c>
      <c r="L109" s="23">
        <v>1363.0530090331999</v>
      </c>
      <c r="M109" s="23">
        <v>1550.2229614257731</v>
      </c>
      <c r="N109" s="23">
        <v>1756.0929870605439</v>
      </c>
      <c r="O109" s="23">
        <v>1978.3990173339839</v>
      </c>
      <c r="P109" s="23">
        <v>2185.6470336913981</v>
      </c>
      <c r="Q109" s="23">
        <v>2401.2230529785102</v>
      </c>
      <c r="R109" s="23">
        <v>2521.42504882812</v>
      </c>
      <c r="S109" s="23">
        <v>2644.5459899902289</v>
      </c>
      <c r="T109" s="23">
        <v>2771.0769958496089</v>
      </c>
      <c r="U109" s="23">
        <v>2900.6179809570313</v>
      </c>
      <c r="V109" s="23">
        <v>3034.5971069335928</v>
      </c>
      <c r="W109" s="23">
        <v>3171.903930664062</v>
      </c>
    </row>
    <row r="111" spans="1:29">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9">
      <c r="A112" s="27" t="s">
        <v>122</v>
      </c>
      <c r="B112" s="27" t="s">
        <v>66</v>
      </c>
      <c r="C112" s="23">
        <v>205</v>
      </c>
      <c r="D112" s="23">
        <v>205</v>
      </c>
      <c r="E112" s="23">
        <v>205</v>
      </c>
      <c r="F112" s="23">
        <v>205</v>
      </c>
      <c r="G112" s="23">
        <v>205</v>
      </c>
      <c r="H112" s="23">
        <v>205</v>
      </c>
      <c r="I112" s="23">
        <v>205</v>
      </c>
      <c r="J112" s="23">
        <v>205</v>
      </c>
      <c r="K112" s="23">
        <v>205</v>
      </c>
      <c r="L112" s="23">
        <v>306.24933999999996</v>
      </c>
      <c r="M112" s="23">
        <v>473.972139999999</v>
      </c>
      <c r="N112" s="23">
        <v>473.972139999999</v>
      </c>
      <c r="O112" s="23">
        <v>473.972139999999</v>
      </c>
      <c r="P112" s="23">
        <v>448.972139999999</v>
      </c>
      <c r="Q112" s="23">
        <v>465.1155</v>
      </c>
      <c r="R112" s="23">
        <v>465.1155</v>
      </c>
      <c r="S112" s="23">
        <v>465.1155</v>
      </c>
      <c r="T112" s="23">
        <v>465.1155</v>
      </c>
      <c r="U112" s="23">
        <v>718.46355999999901</v>
      </c>
      <c r="V112" s="23">
        <v>718.46355999999901</v>
      </c>
      <c r="W112" s="23">
        <v>1380.6058</v>
      </c>
    </row>
    <row r="113" spans="1:29">
      <c r="A113" s="27" t="s">
        <v>122</v>
      </c>
      <c r="B113" s="27" t="s">
        <v>68</v>
      </c>
      <c r="C113" s="23">
        <v>0</v>
      </c>
      <c r="D113" s="23">
        <v>0</v>
      </c>
      <c r="E113" s="23">
        <v>0</v>
      </c>
      <c r="F113" s="23">
        <v>0</v>
      </c>
      <c r="G113" s="23">
        <v>0</v>
      </c>
      <c r="H113" s="23">
        <v>0</v>
      </c>
      <c r="I113" s="23">
        <v>0</v>
      </c>
      <c r="J113" s="23">
        <v>0</v>
      </c>
      <c r="K113" s="23">
        <v>0</v>
      </c>
      <c r="L113" s="23">
        <v>0</v>
      </c>
      <c r="M113" s="23">
        <v>0</v>
      </c>
      <c r="N113" s="23">
        <v>0</v>
      </c>
      <c r="O113" s="23">
        <v>0</v>
      </c>
      <c r="P113" s="23">
        <v>0</v>
      </c>
      <c r="Q113" s="23">
        <v>0</v>
      </c>
      <c r="R113" s="23">
        <v>0</v>
      </c>
      <c r="S113" s="23">
        <v>0</v>
      </c>
      <c r="T113" s="23">
        <v>0</v>
      </c>
      <c r="U113" s="23">
        <v>0</v>
      </c>
      <c r="V113" s="23">
        <v>0</v>
      </c>
      <c r="W113" s="23">
        <v>0</v>
      </c>
    </row>
    <row r="114" spans="1:29">
      <c r="A114" s="27" t="s">
        <v>122</v>
      </c>
      <c r="B114" s="27" t="s">
        <v>72</v>
      </c>
      <c r="C114" s="23">
        <v>17.419000387191712</v>
      </c>
      <c r="D114" s="23">
        <v>32.816999435424762</v>
      </c>
      <c r="E114" s="23">
        <v>53.826001167297335</v>
      </c>
      <c r="F114" s="23">
        <v>82.3840007781981</v>
      </c>
      <c r="G114" s="23">
        <v>116.5940017700195</v>
      </c>
      <c r="H114" s="23">
        <v>153.4260044097895</v>
      </c>
      <c r="I114" s="23">
        <v>196.66500091552678</v>
      </c>
      <c r="J114" s="23">
        <v>246.47499847412018</v>
      </c>
      <c r="K114" s="23">
        <v>303.10400009155182</v>
      </c>
      <c r="L114" s="23">
        <v>342.11301422119072</v>
      </c>
      <c r="M114" s="23">
        <v>385.78898620605412</v>
      </c>
      <c r="N114" s="23">
        <v>433.60098266601506</v>
      </c>
      <c r="O114" s="23">
        <v>485.45100402831986</v>
      </c>
      <c r="P114" s="23">
        <v>533.21300506591774</v>
      </c>
      <c r="Q114" s="23">
        <v>582.889991760253</v>
      </c>
      <c r="R114" s="23">
        <v>611.32199096679597</v>
      </c>
      <c r="S114" s="23">
        <v>640.78701782226392</v>
      </c>
      <c r="T114" s="23">
        <v>670.97299194335903</v>
      </c>
      <c r="U114" s="23">
        <v>702.26998901367097</v>
      </c>
      <c r="V114" s="23">
        <v>734.35398864746003</v>
      </c>
      <c r="W114" s="23">
        <v>767.24697875976506</v>
      </c>
    </row>
    <row r="116" spans="1:29">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9">
      <c r="A117" s="27" t="s">
        <v>123</v>
      </c>
      <c r="B117" s="27" t="s">
        <v>66</v>
      </c>
      <c r="C117" s="23">
        <v>0</v>
      </c>
      <c r="D117" s="23">
        <v>0</v>
      </c>
      <c r="E117" s="23">
        <v>0</v>
      </c>
      <c r="F117" s="23">
        <v>0</v>
      </c>
      <c r="G117" s="23">
        <v>0</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row>
    <row r="118" spans="1:29">
      <c r="A118" s="27" t="s">
        <v>123</v>
      </c>
      <c r="B118" s="27" t="s">
        <v>68</v>
      </c>
      <c r="C118" s="23">
        <v>0</v>
      </c>
      <c r="D118" s="23">
        <v>0</v>
      </c>
      <c r="E118" s="23">
        <v>0</v>
      </c>
      <c r="F118" s="23">
        <v>0</v>
      </c>
      <c r="G118" s="23">
        <v>0</v>
      </c>
      <c r="H118" s="23">
        <v>0</v>
      </c>
      <c r="I118" s="23">
        <v>0</v>
      </c>
      <c r="J118" s="23">
        <v>0</v>
      </c>
      <c r="K118" s="23">
        <v>0</v>
      </c>
      <c r="L118" s="23">
        <v>0</v>
      </c>
      <c r="M118" s="23">
        <v>0</v>
      </c>
      <c r="N118" s="23">
        <v>0</v>
      </c>
      <c r="O118" s="23">
        <v>0</v>
      </c>
      <c r="P118" s="23">
        <v>0</v>
      </c>
      <c r="Q118" s="23">
        <v>0</v>
      </c>
      <c r="R118" s="23">
        <v>0</v>
      </c>
      <c r="S118" s="23">
        <v>0</v>
      </c>
      <c r="T118" s="23">
        <v>0</v>
      </c>
      <c r="U118" s="23">
        <v>0</v>
      </c>
      <c r="V118" s="23">
        <v>0</v>
      </c>
      <c r="W118" s="23">
        <v>0</v>
      </c>
    </row>
    <row r="119" spans="1:29">
      <c r="A119" s="27" t="s">
        <v>123</v>
      </c>
      <c r="B119" s="27" t="s">
        <v>72</v>
      </c>
      <c r="C119" s="23">
        <v>2.1740000396966863</v>
      </c>
      <c r="D119" s="23">
        <v>3.2749999761581319</v>
      </c>
      <c r="E119" s="23">
        <v>4.7509998083114606</v>
      </c>
      <c r="F119" s="23">
        <v>6.691999852657311</v>
      </c>
      <c r="G119" s="23">
        <v>9.221999704837792</v>
      </c>
      <c r="H119" s="23">
        <v>12.637000381946548</v>
      </c>
      <c r="I119" s="23">
        <v>17.057999610900829</v>
      </c>
      <c r="J119" s="23">
        <v>22.751000881195029</v>
      </c>
      <c r="K119" s="23">
        <v>29.514999151229851</v>
      </c>
      <c r="L119" s="23">
        <v>35.278000831603983</v>
      </c>
      <c r="M119" s="23">
        <v>41.516000509261993</v>
      </c>
      <c r="N119" s="23">
        <v>48.286999940872185</v>
      </c>
      <c r="O119" s="23">
        <v>55.645000934600759</v>
      </c>
      <c r="P119" s="23">
        <v>63.485001564025787</v>
      </c>
      <c r="Q119" s="23">
        <v>71.629003524780217</v>
      </c>
      <c r="R119" s="23">
        <v>76.46900177001946</v>
      </c>
      <c r="S119" s="23">
        <v>81.473001956939669</v>
      </c>
      <c r="T119" s="23">
        <v>86.616000652313147</v>
      </c>
      <c r="U119" s="23">
        <v>91.923000335693359</v>
      </c>
      <c r="V119" s="23">
        <v>97.40099811553948</v>
      </c>
      <c r="W119" s="23">
        <v>103.00500202178952</v>
      </c>
    </row>
    <row r="121" spans="1:29" s="26" customFormat="1">
      <c r="A121" s="7"/>
      <c r="B121" s="7"/>
      <c r="C121" s="7"/>
      <c r="D121" s="7"/>
      <c r="E121" s="7"/>
      <c r="F121" s="7"/>
      <c r="G121" s="7"/>
      <c r="H121" s="7"/>
      <c r="I121" s="7"/>
      <c r="J121" s="7"/>
      <c r="K121" s="7"/>
      <c r="L121" s="7"/>
      <c r="M121" s="7"/>
      <c r="N121" s="7"/>
      <c r="O121" s="7"/>
      <c r="P121" s="7"/>
      <c r="Q121" s="7"/>
      <c r="R121" s="7"/>
      <c r="S121" s="7"/>
      <c r="T121" s="7"/>
      <c r="U121" s="7"/>
      <c r="V121" s="7"/>
      <c r="W121" s="7"/>
      <c r="Y121" s="7"/>
      <c r="Z121" s="7"/>
      <c r="AA121" s="7"/>
    </row>
    <row r="122" spans="1:29" s="26" customFormat="1" collapsed="1">
      <c r="A122" s="24" t="s">
        <v>128</v>
      </c>
      <c r="B122" s="7"/>
      <c r="C122" s="7"/>
      <c r="D122" s="7"/>
      <c r="E122" s="7"/>
      <c r="F122" s="7"/>
      <c r="G122" s="7"/>
      <c r="H122" s="7"/>
      <c r="I122" s="7"/>
      <c r="J122" s="7"/>
      <c r="K122" s="7"/>
      <c r="L122" s="7"/>
      <c r="M122" s="7"/>
      <c r="N122" s="7"/>
      <c r="O122" s="7"/>
      <c r="P122" s="7"/>
      <c r="Q122" s="7"/>
      <c r="R122" s="7"/>
      <c r="S122" s="7"/>
      <c r="T122" s="7"/>
      <c r="U122" s="7"/>
      <c r="V122" s="7"/>
      <c r="W122" s="7"/>
      <c r="Y122" s="7"/>
      <c r="Z122" s="7"/>
      <c r="AA122" s="7"/>
    </row>
    <row r="123" spans="1:29" s="26" customFormat="1">
      <c r="A123" s="17" t="s">
        <v>96</v>
      </c>
      <c r="B123" s="17" t="s">
        <v>97</v>
      </c>
      <c r="C123" s="17" t="s">
        <v>75</v>
      </c>
      <c r="D123" s="17" t="s">
        <v>98</v>
      </c>
      <c r="E123" s="17" t="s">
        <v>99</v>
      </c>
      <c r="F123" s="17" t="s">
        <v>100</v>
      </c>
      <c r="G123" s="17" t="s">
        <v>101</v>
      </c>
      <c r="H123" s="17" t="s">
        <v>102</v>
      </c>
      <c r="I123" s="17" t="s">
        <v>103</v>
      </c>
      <c r="J123" s="17" t="s">
        <v>104</v>
      </c>
      <c r="K123" s="17" t="s">
        <v>105</v>
      </c>
      <c r="L123" s="17" t="s">
        <v>106</v>
      </c>
      <c r="M123" s="17" t="s">
        <v>107</v>
      </c>
      <c r="N123" s="17" t="s">
        <v>108</v>
      </c>
      <c r="O123" s="17" t="s">
        <v>109</v>
      </c>
      <c r="P123" s="17" t="s">
        <v>110</v>
      </c>
      <c r="Q123" s="17" t="s">
        <v>111</v>
      </c>
      <c r="R123" s="17" t="s">
        <v>112</v>
      </c>
      <c r="S123" s="17" t="s">
        <v>113</v>
      </c>
      <c r="T123" s="17" t="s">
        <v>114</v>
      </c>
      <c r="U123" s="17" t="s">
        <v>115</v>
      </c>
      <c r="V123" s="17" t="s">
        <v>116</v>
      </c>
      <c r="W123" s="17" t="s">
        <v>117</v>
      </c>
      <c r="Y123" s="7"/>
      <c r="Z123" s="7"/>
      <c r="AA123" s="7"/>
    </row>
    <row r="124" spans="1:29" s="26" customFormat="1">
      <c r="A124" s="27" t="s">
        <v>36</v>
      </c>
      <c r="B124" s="27" t="s">
        <v>22</v>
      </c>
      <c r="C124" s="23">
        <v>13524.624773025496</v>
      </c>
      <c r="D124" s="23">
        <v>15108.410192489611</v>
      </c>
      <c r="E124" s="23">
        <v>16782.602397918701</v>
      </c>
      <c r="F124" s="23">
        <v>18599.012340545651</v>
      </c>
      <c r="G124" s="23">
        <v>20649.213966369629</v>
      </c>
      <c r="H124" s="23">
        <v>22515.869251251217</v>
      </c>
      <c r="I124" s="23">
        <v>24468.513280868523</v>
      </c>
      <c r="J124" s="23">
        <v>26425.487957000718</v>
      </c>
      <c r="K124" s="23">
        <v>28217.891624450676</v>
      </c>
      <c r="L124" s="23">
        <v>29838.387657165509</v>
      </c>
      <c r="M124" s="23">
        <v>31741.527191162095</v>
      </c>
      <c r="N124" s="23">
        <v>33782.126770019509</v>
      </c>
      <c r="O124" s="23">
        <v>35587.953437805154</v>
      </c>
      <c r="P124" s="23">
        <v>37062.410919189424</v>
      </c>
      <c r="Q124" s="23">
        <v>38679.183616638169</v>
      </c>
      <c r="R124" s="23">
        <v>39995.650947570786</v>
      </c>
      <c r="S124" s="23">
        <v>41752.251197814927</v>
      </c>
      <c r="T124" s="23">
        <v>42998.636215209961</v>
      </c>
      <c r="U124" s="23">
        <v>44363.619415283196</v>
      </c>
      <c r="V124" s="23">
        <v>45809.289123535142</v>
      </c>
      <c r="W124" s="23">
        <v>47081.45175170897</v>
      </c>
      <c r="Y124" s="7"/>
      <c r="Z124" s="7"/>
      <c r="AA124" s="7"/>
    </row>
    <row r="125" spans="1:29" s="26" customFormat="1">
      <c r="A125" s="27" t="s">
        <v>36</v>
      </c>
      <c r="B125" s="27" t="s">
        <v>73</v>
      </c>
      <c r="C125" s="23">
        <v>582.26387691497609</v>
      </c>
      <c r="D125" s="23">
        <v>1103.8561477661119</v>
      </c>
      <c r="E125" s="23">
        <v>1762.0988445281955</v>
      </c>
      <c r="F125" s="23">
        <v>2442.3922634124742</v>
      </c>
      <c r="G125" s="23">
        <v>3154.8163890838605</v>
      </c>
      <c r="H125" s="23">
        <v>3764.4647674560465</v>
      </c>
      <c r="I125" s="23">
        <v>4353.833656311027</v>
      </c>
      <c r="J125" s="23">
        <v>4869.9942932128806</v>
      </c>
      <c r="K125" s="23">
        <v>5322.0453453063765</v>
      </c>
      <c r="L125" s="23">
        <v>5889.4484481811423</v>
      </c>
      <c r="M125" s="23">
        <v>6505.479347228993</v>
      </c>
      <c r="N125" s="23">
        <v>7146.8302383422797</v>
      </c>
      <c r="O125" s="23">
        <v>7807.9794387817255</v>
      </c>
      <c r="P125" s="23">
        <v>8342.6963424682563</v>
      </c>
      <c r="Q125" s="23">
        <v>8857.6852722167914</v>
      </c>
      <c r="R125" s="23">
        <v>8934.2763824462781</v>
      </c>
      <c r="S125" s="23">
        <v>9006.0253219604438</v>
      </c>
      <c r="T125" s="23">
        <v>9071.0752944946234</v>
      </c>
      <c r="U125" s="23">
        <v>9128.9115219116065</v>
      </c>
      <c r="V125" s="23">
        <v>9183.3394699096625</v>
      </c>
      <c r="W125" s="23">
        <v>9229.706405639643</v>
      </c>
      <c r="Y125" s="7"/>
      <c r="Z125" s="7"/>
      <c r="AA125" s="7"/>
      <c r="AB125" s="7"/>
      <c r="AC125" s="7"/>
    </row>
    <row r="126" spans="1:29" s="26" customFormat="1">
      <c r="A126" s="27" t="s">
        <v>36</v>
      </c>
      <c r="B126" s="27" t="s">
        <v>74</v>
      </c>
      <c r="C126" s="23">
        <v>582.26387691497609</v>
      </c>
      <c r="D126" s="23">
        <v>1103.8561477661119</v>
      </c>
      <c r="E126" s="23">
        <v>1762.0988445281955</v>
      </c>
      <c r="F126" s="23">
        <v>2442.3922634124742</v>
      </c>
      <c r="G126" s="23">
        <v>3154.8163890838605</v>
      </c>
      <c r="H126" s="23">
        <v>3764.4647674560465</v>
      </c>
      <c r="I126" s="23">
        <v>4353.833656311027</v>
      </c>
      <c r="J126" s="23">
        <v>4869.9942932128806</v>
      </c>
      <c r="K126" s="23">
        <v>5322.0453453063765</v>
      </c>
      <c r="L126" s="23">
        <v>5889.4484481811423</v>
      </c>
      <c r="M126" s="23">
        <v>6505.479347228993</v>
      </c>
      <c r="N126" s="23">
        <v>7146.8302383422797</v>
      </c>
      <c r="O126" s="23">
        <v>7807.9794387817255</v>
      </c>
      <c r="P126" s="23">
        <v>8342.6963424682563</v>
      </c>
      <c r="Q126" s="23">
        <v>8857.6852722167914</v>
      </c>
      <c r="R126" s="23">
        <v>8934.2763824462781</v>
      </c>
      <c r="S126" s="23">
        <v>9006.0253219604438</v>
      </c>
      <c r="T126" s="23">
        <v>9071.0752944946234</v>
      </c>
      <c r="U126" s="23">
        <v>9128.9115219116065</v>
      </c>
      <c r="V126" s="23">
        <v>9183.3394699096625</v>
      </c>
      <c r="W126" s="23">
        <v>9229.706405639643</v>
      </c>
      <c r="Y126" s="7"/>
      <c r="Z126" s="7"/>
      <c r="AA126" s="7"/>
      <c r="AB126" s="7"/>
      <c r="AC126" s="7"/>
    </row>
    <row r="127" spans="1:29" s="26" customFormat="1">
      <c r="A127" s="7"/>
      <c r="B127" s="7"/>
      <c r="C127" s="7"/>
      <c r="D127" s="7"/>
      <c r="E127" s="7"/>
      <c r="F127" s="7"/>
      <c r="G127" s="7"/>
      <c r="H127" s="7"/>
      <c r="I127" s="7"/>
      <c r="J127" s="7"/>
      <c r="K127" s="7"/>
      <c r="L127" s="7"/>
      <c r="M127" s="7"/>
      <c r="N127" s="7"/>
      <c r="O127" s="7"/>
      <c r="P127" s="7"/>
      <c r="Q127" s="7"/>
      <c r="R127" s="7"/>
      <c r="S127" s="7"/>
      <c r="T127" s="7"/>
      <c r="U127" s="7"/>
      <c r="V127" s="7"/>
      <c r="W127" s="7"/>
      <c r="Y127" s="7"/>
      <c r="Z127" s="7"/>
      <c r="AA127" s="7"/>
    </row>
    <row r="128" spans="1:29" s="26" customFormat="1">
      <c r="A128" s="17" t="s">
        <v>96</v>
      </c>
      <c r="B128" s="17" t="s">
        <v>97</v>
      </c>
      <c r="C128" s="17" t="s">
        <v>75</v>
      </c>
      <c r="D128" s="17" t="s">
        <v>98</v>
      </c>
      <c r="E128" s="17" t="s">
        <v>99</v>
      </c>
      <c r="F128" s="17" t="s">
        <v>100</v>
      </c>
      <c r="G128" s="17" t="s">
        <v>101</v>
      </c>
      <c r="H128" s="17" t="s">
        <v>102</v>
      </c>
      <c r="I128" s="17" t="s">
        <v>103</v>
      </c>
      <c r="J128" s="17" t="s">
        <v>104</v>
      </c>
      <c r="K128" s="17" t="s">
        <v>105</v>
      </c>
      <c r="L128" s="17" t="s">
        <v>106</v>
      </c>
      <c r="M128" s="17" t="s">
        <v>107</v>
      </c>
      <c r="N128" s="17" t="s">
        <v>108</v>
      </c>
      <c r="O128" s="17" t="s">
        <v>109</v>
      </c>
      <c r="P128" s="17" t="s">
        <v>110</v>
      </c>
      <c r="Q128" s="17" t="s">
        <v>111</v>
      </c>
      <c r="R128" s="17" t="s">
        <v>112</v>
      </c>
      <c r="S128" s="17" t="s">
        <v>113</v>
      </c>
      <c r="T128" s="17" t="s">
        <v>114</v>
      </c>
      <c r="U128" s="17" t="s">
        <v>115</v>
      </c>
      <c r="V128" s="17" t="s">
        <v>116</v>
      </c>
      <c r="W128" s="17" t="s">
        <v>117</v>
      </c>
      <c r="Y128" s="7"/>
      <c r="Z128" s="7"/>
      <c r="AA128" s="7"/>
    </row>
    <row r="129" spans="1:29" s="26" customFormat="1">
      <c r="A129" s="27" t="s">
        <v>119</v>
      </c>
      <c r="B129" s="27" t="s">
        <v>22</v>
      </c>
      <c r="C129" s="23">
        <v>3913.1640014648378</v>
      </c>
      <c r="D129" s="23">
        <v>4330.0032653808539</v>
      </c>
      <c r="E129" s="23">
        <v>4787.0919189453125</v>
      </c>
      <c r="F129" s="23">
        <v>5305.2147827148428</v>
      </c>
      <c r="G129" s="23">
        <v>5929.6376953125</v>
      </c>
      <c r="H129" s="23">
        <v>6464.914794921875</v>
      </c>
      <c r="I129" s="23">
        <v>7030.5164794921875</v>
      </c>
      <c r="J129" s="23">
        <v>7642.0578613281195</v>
      </c>
      <c r="K129" s="23">
        <v>8239.5870361328107</v>
      </c>
      <c r="L129" s="23">
        <v>8780.6529541015607</v>
      </c>
      <c r="M129" s="23">
        <v>9418.7487792968695</v>
      </c>
      <c r="N129" s="23">
        <v>10101.17321777343</v>
      </c>
      <c r="O129" s="23">
        <v>10706.54040527343</v>
      </c>
      <c r="P129" s="23">
        <v>11206.65502929687</v>
      </c>
      <c r="Q129" s="23">
        <v>11760.52563476562</v>
      </c>
      <c r="R129" s="23">
        <v>12216.527465820311</v>
      </c>
      <c r="S129" s="23">
        <v>12833.83154296875</v>
      </c>
      <c r="T129" s="23">
        <v>13271.2890625</v>
      </c>
      <c r="U129" s="23">
        <v>13751.1953125</v>
      </c>
      <c r="V129" s="23">
        <v>14255.2841796875</v>
      </c>
      <c r="W129" s="23">
        <v>14693.6982421875</v>
      </c>
      <c r="Y129" s="7"/>
      <c r="Z129" s="7"/>
      <c r="AA129" s="7"/>
    </row>
    <row r="130" spans="1:29" s="26" customFormat="1">
      <c r="A130" s="27" t="s">
        <v>119</v>
      </c>
      <c r="B130" s="27" t="s">
        <v>73</v>
      </c>
      <c r="C130" s="23">
        <v>203.97595214843699</v>
      </c>
      <c r="D130" s="23">
        <v>371.26394653320301</v>
      </c>
      <c r="E130" s="23">
        <v>538.95697021484295</v>
      </c>
      <c r="F130" s="23">
        <v>720.53894042968705</v>
      </c>
      <c r="G130" s="23">
        <v>926.34997558593705</v>
      </c>
      <c r="H130" s="23">
        <v>1091.20495605468</v>
      </c>
      <c r="I130" s="23">
        <v>1251.33898925781</v>
      </c>
      <c r="J130" s="23">
        <v>1406.13989257812</v>
      </c>
      <c r="K130" s="23">
        <v>1556.03796386718</v>
      </c>
      <c r="L130" s="23">
        <v>1740.94091796875</v>
      </c>
      <c r="M130" s="23">
        <v>1940.30493164062</v>
      </c>
      <c r="N130" s="23">
        <v>2145.9228515625</v>
      </c>
      <c r="O130" s="23">
        <v>2358.13305664062</v>
      </c>
      <c r="P130" s="23">
        <v>2535.9189453125</v>
      </c>
      <c r="Q130" s="23">
        <v>2707.88305664062</v>
      </c>
      <c r="R130" s="23">
        <v>2741.38793945312</v>
      </c>
      <c r="S130" s="23">
        <v>2773.91088867187</v>
      </c>
      <c r="T130" s="23">
        <v>2803.49291992187</v>
      </c>
      <c r="U130" s="23">
        <v>2831.05297851562</v>
      </c>
      <c r="V130" s="23">
        <v>2856.90502929687</v>
      </c>
      <c r="W130" s="23">
        <v>2879.26196289062</v>
      </c>
      <c r="Y130" s="7"/>
      <c r="Z130" s="7"/>
      <c r="AA130" s="7"/>
      <c r="AB130" s="7"/>
      <c r="AC130" s="7"/>
    </row>
    <row r="131" spans="1:29" s="26" customFormat="1">
      <c r="A131" s="27" t="s">
        <v>119</v>
      </c>
      <c r="B131" s="27" t="s">
        <v>74</v>
      </c>
      <c r="C131" s="23">
        <v>203.97595214843699</v>
      </c>
      <c r="D131" s="23">
        <v>371.26394653320301</v>
      </c>
      <c r="E131" s="23">
        <v>538.95697021484295</v>
      </c>
      <c r="F131" s="23">
        <v>720.53894042968705</v>
      </c>
      <c r="G131" s="23">
        <v>926.34997558593705</v>
      </c>
      <c r="H131" s="23">
        <v>1091.20495605468</v>
      </c>
      <c r="I131" s="23">
        <v>1251.33898925781</v>
      </c>
      <c r="J131" s="23">
        <v>1406.13989257812</v>
      </c>
      <c r="K131" s="23">
        <v>1556.03796386718</v>
      </c>
      <c r="L131" s="23">
        <v>1740.94091796875</v>
      </c>
      <c r="M131" s="23">
        <v>1940.30493164062</v>
      </c>
      <c r="N131" s="23">
        <v>2145.9228515625</v>
      </c>
      <c r="O131" s="23">
        <v>2358.13305664062</v>
      </c>
      <c r="P131" s="23">
        <v>2535.9189453125</v>
      </c>
      <c r="Q131" s="23">
        <v>2707.88305664062</v>
      </c>
      <c r="R131" s="23">
        <v>2741.38793945312</v>
      </c>
      <c r="S131" s="23">
        <v>2773.91088867187</v>
      </c>
      <c r="T131" s="23">
        <v>2803.49291992187</v>
      </c>
      <c r="U131" s="23">
        <v>2831.05297851562</v>
      </c>
      <c r="V131" s="23">
        <v>2856.90502929687</v>
      </c>
      <c r="W131" s="23">
        <v>2879.26196289062</v>
      </c>
      <c r="Y131" s="7"/>
      <c r="Z131" s="7"/>
      <c r="AA131" s="7"/>
      <c r="AB131" s="7"/>
      <c r="AC131" s="7"/>
    </row>
    <row r="133" spans="1:29">
      <c r="A133" s="17" t="s">
        <v>96</v>
      </c>
      <c r="B133" s="17" t="s">
        <v>97</v>
      </c>
      <c r="C133" s="17" t="s">
        <v>75</v>
      </c>
      <c r="D133" s="17" t="s">
        <v>98</v>
      </c>
      <c r="E133" s="17" t="s">
        <v>99</v>
      </c>
      <c r="F133" s="17" t="s">
        <v>100</v>
      </c>
      <c r="G133" s="17" t="s">
        <v>101</v>
      </c>
      <c r="H133" s="17" t="s">
        <v>102</v>
      </c>
      <c r="I133" s="17" t="s">
        <v>103</v>
      </c>
      <c r="J133" s="17" t="s">
        <v>104</v>
      </c>
      <c r="K133" s="17" t="s">
        <v>105</v>
      </c>
      <c r="L133" s="17" t="s">
        <v>106</v>
      </c>
      <c r="M133" s="17" t="s">
        <v>107</v>
      </c>
      <c r="N133" s="17" t="s">
        <v>108</v>
      </c>
      <c r="O133" s="17" t="s">
        <v>109</v>
      </c>
      <c r="P133" s="17" t="s">
        <v>110</v>
      </c>
      <c r="Q133" s="17" t="s">
        <v>111</v>
      </c>
      <c r="R133" s="17" t="s">
        <v>112</v>
      </c>
      <c r="S133" s="17" t="s">
        <v>113</v>
      </c>
      <c r="T133" s="17" t="s">
        <v>114</v>
      </c>
      <c r="U133" s="17" t="s">
        <v>115</v>
      </c>
      <c r="V133" s="17" t="s">
        <v>116</v>
      </c>
      <c r="W133" s="17" t="s">
        <v>117</v>
      </c>
    </row>
    <row r="134" spans="1:29">
      <c r="A134" s="27" t="s">
        <v>120</v>
      </c>
      <c r="B134" s="27" t="s">
        <v>22</v>
      </c>
      <c r="C134" s="23">
        <v>3987.1277465820258</v>
      </c>
      <c r="D134" s="23">
        <v>4367.8640441894531</v>
      </c>
      <c r="E134" s="23">
        <v>4757.1731262207031</v>
      </c>
      <c r="F134" s="23">
        <v>5197.5435791015625</v>
      </c>
      <c r="G134" s="23">
        <v>5733.42822265625</v>
      </c>
      <c r="H134" s="23">
        <v>6193.5193481445313</v>
      </c>
      <c r="I134" s="23">
        <v>6686.8076782226563</v>
      </c>
      <c r="J134" s="23">
        <v>7235.339599609375</v>
      </c>
      <c r="K134" s="23">
        <v>7768.4305419921875</v>
      </c>
      <c r="L134" s="23">
        <v>8249.3861083984302</v>
      </c>
      <c r="M134" s="23">
        <v>8817.18701171875</v>
      </c>
      <c r="N134" s="23">
        <v>9427.4738769531195</v>
      </c>
      <c r="O134" s="23">
        <v>9970.7185058593695</v>
      </c>
      <c r="P134" s="23">
        <v>10406.90808105468</v>
      </c>
      <c r="Q134" s="23">
        <v>10885.11181640625</v>
      </c>
      <c r="R134" s="23">
        <v>11265.03845214843</v>
      </c>
      <c r="S134" s="23">
        <v>11774.99584960937</v>
      </c>
      <c r="T134" s="23">
        <v>12133.600708007811</v>
      </c>
      <c r="U134" s="23">
        <v>12527.37780761718</v>
      </c>
      <c r="V134" s="23">
        <v>12946.31103515625</v>
      </c>
      <c r="W134" s="23">
        <v>13312.77319335937</v>
      </c>
    </row>
    <row r="135" spans="1:29">
      <c r="A135" s="27" t="s">
        <v>120</v>
      </c>
      <c r="B135" s="27" t="s">
        <v>73</v>
      </c>
      <c r="C135" s="23">
        <v>113.82821655273401</v>
      </c>
      <c r="D135" s="23">
        <v>258.81723022460898</v>
      </c>
      <c r="E135" s="23">
        <v>402.88522338867102</v>
      </c>
      <c r="F135" s="23">
        <v>561.584228515625</v>
      </c>
      <c r="G135" s="23">
        <v>746.29022216796795</v>
      </c>
      <c r="H135" s="23">
        <v>893.20721435546795</v>
      </c>
      <c r="I135" s="23">
        <v>1037.22119140625</v>
      </c>
      <c r="J135" s="23">
        <v>1183.06616210937</v>
      </c>
      <c r="K135" s="23">
        <v>1322.81420898437</v>
      </c>
      <c r="L135" s="23">
        <v>1484.24926757812</v>
      </c>
      <c r="M135" s="23">
        <v>1659.54418945312</v>
      </c>
      <c r="N135" s="23">
        <v>1841.76220703125</v>
      </c>
      <c r="O135" s="23">
        <v>2030.23522949218</v>
      </c>
      <c r="P135" s="23">
        <v>2178.46020507812</v>
      </c>
      <c r="Q135" s="23">
        <v>2321.35009765625</v>
      </c>
      <c r="R135" s="23">
        <v>2342.11010742187</v>
      </c>
      <c r="S135" s="23">
        <v>2361.990234375</v>
      </c>
      <c r="T135" s="23">
        <v>2380.47412109375</v>
      </c>
      <c r="U135" s="23">
        <v>2396.66723632812</v>
      </c>
      <c r="V135" s="23">
        <v>2412.42822265625</v>
      </c>
      <c r="W135" s="23">
        <v>2426.34228515625</v>
      </c>
    </row>
    <row r="136" spans="1:29">
      <c r="A136" s="27" t="s">
        <v>120</v>
      </c>
      <c r="B136" s="27" t="s">
        <v>74</v>
      </c>
      <c r="C136" s="23">
        <v>113.82821655273401</v>
      </c>
      <c r="D136" s="23">
        <v>258.81723022460898</v>
      </c>
      <c r="E136" s="23">
        <v>402.88522338867102</v>
      </c>
      <c r="F136" s="23">
        <v>561.584228515625</v>
      </c>
      <c r="G136" s="23">
        <v>746.29022216796795</v>
      </c>
      <c r="H136" s="23">
        <v>893.20721435546795</v>
      </c>
      <c r="I136" s="23">
        <v>1037.22119140625</v>
      </c>
      <c r="J136" s="23">
        <v>1183.06616210937</v>
      </c>
      <c r="K136" s="23">
        <v>1322.81420898437</v>
      </c>
      <c r="L136" s="23">
        <v>1484.24926757812</v>
      </c>
      <c r="M136" s="23">
        <v>1659.54418945312</v>
      </c>
      <c r="N136" s="23">
        <v>1841.76220703125</v>
      </c>
      <c r="O136" s="23">
        <v>2030.23522949218</v>
      </c>
      <c r="P136" s="23">
        <v>2178.46020507812</v>
      </c>
      <c r="Q136" s="23">
        <v>2321.35009765625</v>
      </c>
      <c r="R136" s="23">
        <v>2342.11010742187</v>
      </c>
      <c r="S136" s="23">
        <v>2361.990234375</v>
      </c>
      <c r="T136" s="23">
        <v>2380.47412109375</v>
      </c>
      <c r="U136" s="23">
        <v>2396.66723632812</v>
      </c>
      <c r="V136" s="23">
        <v>2412.42822265625</v>
      </c>
      <c r="W136" s="23">
        <v>2426.34228515625</v>
      </c>
    </row>
    <row r="138" spans="1:29">
      <c r="A138" s="17" t="s">
        <v>96</v>
      </c>
      <c r="B138" s="17" t="s">
        <v>97</v>
      </c>
      <c r="C138" s="17" t="s">
        <v>75</v>
      </c>
      <c r="D138" s="17" t="s">
        <v>98</v>
      </c>
      <c r="E138" s="17" t="s">
        <v>99</v>
      </c>
      <c r="F138" s="17" t="s">
        <v>100</v>
      </c>
      <c r="G138" s="17" t="s">
        <v>101</v>
      </c>
      <c r="H138" s="17" t="s">
        <v>102</v>
      </c>
      <c r="I138" s="17" t="s">
        <v>103</v>
      </c>
      <c r="J138" s="17" t="s">
        <v>104</v>
      </c>
      <c r="K138" s="17" t="s">
        <v>105</v>
      </c>
      <c r="L138" s="17" t="s">
        <v>106</v>
      </c>
      <c r="M138" s="17" t="s">
        <v>107</v>
      </c>
      <c r="N138" s="17" t="s">
        <v>108</v>
      </c>
      <c r="O138" s="17" t="s">
        <v>109</v>
      </c>
      <c r="P138" s="17" t="s">
        <v>110</v>
      </c>
      <c r="Q138" s="17" t="s">
        <v>111</v>
      </c>
      <c r="R138" s="17" t="s">
        <v>112</v>
      </c>
      <c r="S138" s="17" t="s">
        <v>113</v>
      </c>
      <c r="T138" s="17" t="s">
        <v>114</v>
      </c>
      <c r="U138" s="17" t="s">
        <v>115</v>
      </c>
      <c r="V138" s="17" t="s">
        <v>116</v>
      </c>
      <c r="W138" s="17" t="s">
        <v>117</v>
      </c>
    </row>
    <row r="139" spans="1:29">
      <c r="A139" s="27" t="s">
        <v>121</v>
      </c>
      <c r="B139" s="27" t="s">
        <v>22</v>
      </c>
      <c r="C139" s="23">
        <v>3607.3731994628902</v>
      </c>
      <c r="D139" s="23">
        <v>4235.6688232421866</v>
      </c>
      <c r="E139" s="23">
        <v>4895.304412841796</v>
      </c>
      <c r="F139" s="23">
        <v>5569.0400390625</v>
      </c>
      <c r="G139" s="23">
        <v>6273.8434448242178</v>
      </c>
      <c r="H139" s="23">
        <v>6987.4562377929678</v>
      </c>
      <c r="I139" s="23">
        <v>7713.9600830078125</v>
      </c>
      <c r="J139" s="23">
        <v>8332.7647705078107</v>
      </c>
      <c r="K139" s="23">
        <v>8832.8640136718695</v>
      </c>
      <c r="L139" s="23">
        <v>9290.3371582031195</v>
      </c>
      <c r="M139" s="23">
        <v>9815.2230224609302</v>
      </c>
      <c r="N139" s="23">
        <v>10374.763305664061</v>
      </c>
      <c r="O139" s="23">
        <v>10871.212524414061</v>
      </c>
      <c r="P139" s="23">
        <v>11278.68591308593</v>
      </c>
      <c r="Q139" s="23">
        <v>11713.54370117187</v>
      </c>
      <c r="R139" s="23">
        <v>12078.49291992187</v>
      </c>
      <c r="S139" s="23">
        <v>12536.27197265625</v>
      </c>
      <c r="T139" s="23">
        <v>12873.93017578125</v>
      </c>
      <c r="U139" s="23">
        <v>13236.98828125</v>
      </c>
      <c r="V139" s="23">
        <v>13624.21118164062</v>
      </c>
      <c r="W139" s="23">
        <v>13975.12255859375</v>
      </c>
    </row>
    <row r="140" spans="1:29">
      <c r="A140" s="27" t="s">
        <v>121</v>
      </c>
      <c r="B140" s="27" t="s">
        <v>73</v>
      </c>
      <c r="C140" s="23">
        <v>128.79258728027301</v>
      </c>
      <c r="D140" s="23">
        <v>282.89559936523398</v>
      </c>
      <c r="E140" s="23">
        <v>574.02557373046795</v>
      </c>
      <c r="F140" s="23">
        <v>854.11859130859295</v>
      </c>
      <c r="G140" s="23">
        <v>1120.12353515625</v>
      </c>
      <c r="H140" s="23">
        <v>1374.78759765625</v>
      </c>
      <c r="I140" s="23">
        <v>1617.77563476562</v>
      </c>
      <c r="J140" s="23">
        <v>1792.99560546875</v>
      </c>
      <c r="K140" s="23">
        <v>1918.20153808593</v>
      </c>
      <c r="L140" s="23">
        <v>2092.67065429687</v>
      </c>
      <c r="M140" s="23">
        <v>2283.892578125</v>
      </c>
      <c r="N140" s="23">
        <v>2485.05053710937</v>
      </c>
      <c r="O140" s="23">
        <v>2691.54052734375</v>
      </c>
      <c r="P140" s="23">
        <v>2856.58056640625</v>
      </c>
      <c r="Q140" s="23">
        <v>3014.896484375</v>
      </c>
      <c r="R140" s="23">
        <v>3031.470703125</v>
      </c>
      <c r="S140" s="23">
        <v>3045.3935546875</v>
      </c>
      <c r="T140" s="23">
        <v>3057.72265625</v>
      </c>
      <c r="U140" s="23">
        <v>3067.46166992187</v>
      </c>
      <c r="V140" s="23">
        <v>3076.53857421875</v>
      </c>
      <c r="W140" s="23">
        <v>3083.53955078125</v>
      </c>
    </row>
    <row r="141" spans="1:29">
      <c r="A141" s="27" t="s">
        <v>121</v>
      </c>
      <c r="B141" s="27" t="s">
        <v>74</v>
      </c>
      <c r="C141" s="23">
        <v>128.79258728027301</v>
      </c>
      <c r="D141" s="23">
        <v>282.89559936523398</v>
      </c>
      <c r="E141" s="23">
        <v>574.02557373046795</v>
      </c>
      <c r="F141" s="23">
        <v>854.11859130859295</v>
      </c>
      <c r="G141" s="23">
        <v>1120.12353515625</v>
      </c>
      <c r="H141" s="23">
        <v>1374.78759765625</v>
      </c>
      <c r="I141" s="23">
        <v>1617.77563476562</v>
      </c>
      <c r="J141" s="23">
        <v>1792.99560546875</v>
      </c>
      <c r="K141" s="23">
        <v>1918.20153808593</v>
      </c>
      <c r="L141" s="23">
        <v>2092.67065429687</v>
      </c>
      <c r="M141" s="23">
        <v>2283.892578125</v>
      </c>
      <c r="N141" s="23">
        <v>2485.05053710937</v>
      </c>
      <c r="O141" s="23">
        <v>2691.54052734375</v>
      </c>
      <c r="P141" s="23">
        <v>2856.58056640625</v>
      </c>
      <c r="Q141" s="23">
        <v>3014.896484375</v>
      </c>
      <c r="R141" s="23">
        <v>3031.470703125</v>
      </c>
      <c r="S141" s="23">
        <v>3045.3935546875</v>
      </c>
      <c r="T141" s="23">
        <v>3057.72265625</v>
      </c>
      <c r="U141" s="23">
        <v>3067.46166992187</v>
      </c>
      <c r="V141" s="23">
        <v>3076.53857421875</v>
      </c>
      <c r="W141" s="23">
        <v>3083.53955078125</v>
      </c>
    </row>
    <row r="143" spans="1:29">
      <c r="A143" s="17" t="s">
        <v>96</v>
      </c>
      <c r="B143" s="17" t="s">
        <v>97</v>
      </c>
      <c r="C143" s="17" t="s">
        <v>75</v>
      </c>
      <c r="D143" s="17" t="s">
        <v>98</v>
      </c>
      <c r="E143" s="17" t="s">
        <v>99</v>
      </c>
      <c r="F143" s="17" t="s">
        <v>100</v>
      </c>
      <c r="G143" s="17" t="s">
        <v>101</v>
      </c>
      <c r="H143" s="17" t="s">
        <v>102</v>
      </c>
      <c r="I143" s="17" t="s">
        <v>103</v>
      </c>
      <c r="J143" s="17" t="s">
        <v>104</v>
      </c>
      <c r="K143" s="17" t="s">
        <v>105</v>
      </c>
      <c r="L143" s="17" t="s">
        <v>106</v>
      </c>
      <c r="M143" s="17" t="s">
        <v>107</v>
      </c>
      <c r="N143" s="17" t="s">
        <v>108</v>
      </c>
      <c r="O143" s="17" t="s">
        <v>109</v>
      </c>
      <c r="P143" s="17" t="s">
        <v>110</v>
      </c>
      <c r="Q143" s="17" t="s">
        <v>111</v>
      </c>
      <c r="R143" s="17" t="s">
        <v>112</v>
      </c>
      <c r="S143" s="17" t="s">
        <v>113</v>
      </c>
      <c r="T143" s="17" t="s">
        <v>114</v>
      </c>
      <c r="U143" s="17" t="s">
        <v>115</v>
      </c>
      <c r="V143" s="17" t="s">
        <v>116</v>
      </c>
      <c r="W143" s="17" t="s">
        <v>117</v>
      </c>
    </row>
    <row r="144" spans="1:29">
      <c r="A144" s="27" t="s">
        <v>122</v>
      </c>
      <c r="B144" s="27" t="s">
        <v>22</v>
      </c>
      <c r="C144" s="23">
        <v>1808.5609893798769</v>
      </c>
      <c r="D144" s="23">
        <v>1942.734191894526</v>
      </c>
      <c r="E144" s="23">
        <v>2088.4153747558589</v>
      </c>
      <c r="F144" s="23">
        <v>2250.1755676269499</v>
      </c>
      <c r="G144" s="23">
        <v>2410.2916564941402</v>
      </c>
      <c r="H144" s="23">
        <v>2548.525878906245</v>
      </c>
      <c r="I144" s="23">
        <v>2693.2516174316352</v>
      </c>
      <c r="J144" s="23">
        <v>2845.2862854003852</v>
      </c>
      <c r="K144" s="23">
        <v>2988.2096252441402</v>
      </c>
      <c r="L144" s="23">
        <v>3111.8325500488231</v>
      </c>
      <c r="M144" s="23">
        <v>3256.956665039062</v>
      </c>
      <c r="N144" s="23">
        <v>3413.51147460937</v>
      </c>
      <c r="O144" s="23">
        <v>3553.5545043945258</v>
      </c>
      <c r="P144" s="23">
        <v>3666.7577514648378</v>
      </c>
      <c r="Q144" s="23">
        <v>3790.6636352539063</v>
      </c>
      <c r="R144" s="23">
        <v>3891.097045898437</v>
      </c>
      <c r="S144" s="23">
        <v>4023.8511352539008</v>
      </c>
      <c r="T144" s="23">
        <v>4120.8806762695313</v>
      </c>
      <c r="U144" s="23">
        <v>4228.0128173828125</v>
      </c>
      <c r="V144" s="23">
        <v>4340.046508789057</v>
      </c>
      <c r="W144" s="23">
        <v>4439.940551757807</v>
      </c>
    </row>
    <row r="145" spans="1:23">
      <c r="A145" s="27" t="s">
        <v>122</v>
      </c>
      <c r="B145" s="27" t="s">
        <v>73</v>
      </c>
      <c r="C145" s="23">
        <v>120.550804138183</v>
      </c>
      <c r="D145" s="23">
        <v>173.14880371093699</v>
      </c>
      <c r="E145" s="23">
        <v>225.45980834960901</v>
      </c>
      <c r="F145" s="23">
        <v>281.90579223632801</v>
      </c>
      <c r="G145" s="23">
        <v>333.83581542968699</v>
      </c>
      <c r="H145" s="23">
        <v>372.36380004882801</v>
      </c>
      <c r="I145" s="23">
        <v>409.29281616210898</v>
      </c>
      <c r="J145" s="23">
        <v>443.60281372070301</v>
      </c>
      <c r="K145" s="23">
        <v>475.02981567382801</v>
      </c>
      <c r="L145" s="23">
        <v>514.44879150390602</v>
      </c>
      <c r="M145" s="23">
        <v>557.32482910156205</v>
      </c>
      <c r="N145" s="23">
        <v>602.27282714843705</v>
      </c>
      <c r="O145" s="23">
        <v>648.6748046875</v>
      </c>
      <c r="P145" s="23">
        <v>684.81280517578102</v>
      </c>
      <c r="Q145" s="23">
        <v>719.43981933593705</v>
      </c>
      <c r="R145" s="23">
        <v>722.99981689453102</v>
      </c>
      <c r="S145" s="23">
        <v>726.350830078125</v>
      </c>
      <c r="T145" s="23">
        <v>729.07678222656205</v>
      </c>
      <c r="U145" s="23">
        <v>731.61181640625</v>
      </c>
      <c r="V145" s="23">
        <v>733.64782714843705</v>
      </c>
      <c r="W145" s="23">
        <v>735.19879150390602</v>
      </c>
    </row>
    <row r="146" spans="1:23">
      <c r="A146" s="27" t="s">
        <v>122</v>
      </c>
      <c r="B146" s="27" t="s">
        <v>74</v>
      </c>
      <c r="C146" s="23">
        <v>120.550804138183</v>
      </c>
      <c r="D146" s="23">
        <v>173.14880371093699</v>
      </c>
      <c r="E146" s="23">
        <v>225.45980834960901</v>
      </c>
      <c r="F146" s="23">
        <v>281.90579223632801</v>
      </c>
      <c r="G146" s="23">
        <v>333.83581542968699</v>
      </c>
      <c r="H146" s="23">
        <v>372.36380004882801</v>
      </c>
      <c r="I146" s="23">
        <v>409.29281616210898</v>
      </c>
      <c r="J146" s="23">
        <v>443.60281372070301</v>
      </c>
      <c r="K146" s="23">
        <v>475.02981567382801</v>
      </c>
      <c r="L146" s="23">
        <v>514.44879150390602</v>
      </c>
      <c r="M146" s="23">
        <v>557.32482910156205</v>
      </c>
      <c r="N146" s="23">
        <v>602.27282714843705</v>
      </c>
      <c r="O146" s="23">
        <v>648.6748046875</v>
      </c>
      <c r="P146" s="23">
        <v>684.81280517578102</v>
      </c>
      <c r="Q146" s="23">
        <v>719.43981933593705</v>
      </c>
      <c r="R146" s="23">
        <v>722.99981689453102</v>
      </c>
      <c r="S146" s="23">
        <v>726.350830078125</v>
      </c>
      <c r="T146" s="23">
        <v>729.07678222656205</v>
      </c>
      <c r="U146" s="23">
        <v>731.61181640625</v>
      </c>
      <c r="V146" s="23">
        <v>733.64782714843705</v>
      </c>
      <c r="W146" s="23">
        <v>735.19879150390602</v>
      </c>
    </row>
    <row r="148" spans="1:23">
      <c r="A148" s="17" t="s">
        <v>96</v>
      </c>
      <c r="B148" s="17" t="s">
        <v>97</v>
      </c>
      <c r="C148" s="17" t="s">
        <v>75</v>
      </c>
      <c r="D148" s="17" t="s">
        <v>98</v>
      </c>
      <c r="E148" s="17" t="s">
        <v>99</v>
      </c>
      <c r="F148" s="17" t="s">
        <v>100</v>
      </c>
      <c r="G148" s="17" t="s">
        <v>101</v>
      </c>
      <c r="H148" s="17" t="s">
        <v>102</v>
      </c>
      <c r="I148" s="17" t="s">
        <v>103</v>
      </c>
      <c r="J148" s="17" t="s">
        <v>104</v>
      </c>
      <c r="K148" s="17" t="s">
        <v>105</v>
      </c>
      <c r="L148" s="17" t="s">
        <v>106</v>
      </c>
      <c r="M148" s="17" t="s">
        <v>107</v>
      </c>
      <c r="N148" s="17" t="s">
        <v>108</v>
      </c>
      <c r="O148" s="17" t="s">
        <v>109</v>
      </c>
      <c r="P148" s="17" t="s">
        <v>110</v>
      </c>
      <c r="Q148" s="17" t="s">
        <v>111</v>
      </c>
      <c r="R148" s="17" t="s">
        <v>112</v>
      </c>
      <c r="S148" s="17" t="s">
        <v>113</v>
      </c>
      <c r="T148" s="17" t="s">
        <v>114</v>
      </c>
      <c r="U148" s="17" t="s">
        <v>115</v>
      </c>
      <c r="V148" s="17" t="s">
        <v>116</v>
      </c>
      <c r="W148" s="17" t="s">
        <v>117</v>
      </c>
    </row>
    <row r="149" spans="1:23">
      <c r="A149" s="27" t="s">
        <v>123</v>
      </c>
      <c r="B149" s="27" t="s">
        <v>22</v>
      </c>
      <c r="C149" s="23">
        <v>208.39883613586352</v>
      </c>
      <c r="D149" s="23">
        <v>232.1398677825924</v>
      </c>
      <c r="E149" s="23">
        <v>254.6175651550289</v>
      </c>
      <c r="F149" s="23">
        <v>277.03837203979464</v>
      </c>
      <c r="G149" s="23">
        <v>302.01294708251925</v>
      </c>
      <c r="H149" s="23">
        <v>321.45299148559491</v>
      </c>
      <c r="I149" s="23">
        <v>343.9774227142334</v>
      </c>
      <c r="J149" s="23">
        <v>370.0394401550285</v>
      </c>
      <c r="K149" s="23">
        <v>388.8004074096678</v>
      </c>
      <c r="L149" s="23">
        <v>406.17888641357399</v>
      </c>
      <c r="M149" s="23">
        <v>433.41171264648381</v>
      </c>
      <c r="N149" s="23">
        <v>465.20489501953114</v>
      </c>
      <c r="O149" s="23">
        <v>485.92749786376891</v>
      </c>
      <c r="P149" s="23">
        <v>503.40414428710932</v>
      </c>
      <c r="Q149" s="23">
        <v>529.33882904052689</v>
      </c>
      <c r="R149" s="23">
        <v>544.49506378173783</v>
      </c>
      <c r="S149" s="23">
        <v>583.30069732666004</v>
      </c>
      <c r="T149" s="23">
        <v>598.93559265136605</v>
      </c>
      <c r="U149" s="23">
        <v>620.04519653320301</v>
      </c>
      <c r="V149" s="23">
        <v>643.43621826171807</v>
      </c>
      <c r="W149" s="23">
        <v>659.91720581054597</v>
      </c>
    </row>
    <row r="150" spans="1:23">
      <c r="A150" s="27" t="s">
        <v>123</v>
      </c>
      <c r="B150" s="27" t="s">
        <v>73</v>
      </c>
      <c r="C150" s="23">
        <v>15.1163167953491</v>
      </c>
      <c r="D150" s="23">
        <v>17.730567932128899</v>
      </c>
      <c r="E150" s="23">
        <v>20.7712688446044</v>
      </c>
      <c r="F150" s="23">
        <v>24.2447109222412</v>
      </c>
      <c r="G150" s="23">
        <v>28.216840744018501</v>
      </c>
      <c r="H150" s="23">
        <v>32.901199340820298</v>
      </c>
      <c r="I150" s="23">
        <v>38.205024719238203</v>
      </c>
      <c r="J150" s="23">
        <v>44.1898193359375</v>
      </c>
      <c r="K150" s="23">
        <v>49.961818695068303</v>
      </c>
      <c r="L150" s="23">
        <v>57.138816833496001</v>
      </c>
      <c r="M150" s="23">
        <v>64.412818908691406</v>
      </c>
      <c r="N150" s="23">
        <v>71.821815490722599</v>
      </c>
      <c r="O150" s="23">
        <v>79.395820617675696</v>
      </c>
      <c r="P150" s="23">
        <v>86.923820495605398</v>
      </c>
      <c r="Q150" s="23">
        <v>94.115814208984304</v>
      </c>
      <c r="R150" s="23">
        <v>96.307815551757798</v>
      </c>
      <c r="S150" s="23">
        <v>98.379814147949205</v>
      </c>
      <c r="T150" s="23">
        <v>100.30881500244099</v>
      </c>
      <c r="U150" s="23">
        <v>102.11782073974599</v>
      </c>
      <c r="V150" s="23">
        <v>103.819816589355</v>
      </c>
      <c r="W150" s="23">
        <v>105.363815307617</v>
      </c>
    </row>
    <row r="151" spans="1:23">
      <c r="A151" s="27" t="s">
        <v>123</v>
      </c>
      <c r="B151" s="27" t="s">
        <v>74</v>
      </c>
      <c r="C151" s="23">
        <v>15.1163167953491</v>
      </c>
      <c r="D151" s="23">
        <v>17.730567932128899</v>
      </c>
      <c r="E151" s="23">
        <v>20.7712688446044</v>
      </c>
      <c r="F151" s="23">
        <v>24.2447109222412</v>
      </c>
      <c r="G151" s="23">
        <v>28.216840744018501</v>
      </c>
      <c r="H151" s="23">
        <v>32.901199340820298</v>
      </c>
      <c r="I151" s="23">
        <v>38.205024719238203</v>
      </c>
      <c r="J151" s="23">
        <v>44.1898193359375</v>
      </c>
      <c r="K151" s="23">
        <v>49.961818695068303</v>
      </c>
      <c r="L151" s="23">
        <v>57.138816833496001</v>
      </c>
      <c r="M151" s="23">
        <v>64.412818908691406</v>
      </c>
      <c r="N151" s="23">
        <v>71.821815490722599</v>
      </c>
      <c r="O151" s="23">
        <v>79.395820617675696</v>
      </c>
      <c r="P151" s="23">
        <v>86.923820495605398</v>
      </c>
      <c r="Q151" s="23">
        <v>94.115814208984304</v>
      </c>
      <c r="R151" s="23">
        <v>96.307815551757798</v>
      </c>
      <c r="S151" s="23">
        <v>98.379814147949205</v>
      </c>
      <c r="T151" s="23">
        <v>100.30881500244099</v>
      </c>
      <c r="U151" s="23">
        <v>102.11782073974599</v>
      </c>
      <c r="V151" s="23">
        <v>103.819816589355</v>
      </c>
      <c r="W151" s="23">
        <v>105.363815307617</v>
      </c>
    </row>
    <row r="153" spans="1:23" collapsed="1"/>
    <row r="154" spans="1:23">
      <c r="A154" s="7" t="s">
        <v>93</v>
      </c>
    </row>
  </sheetData>
  <sheetProtection algorithmName="SHA-512" hashValue="brJpV47mw+xbPaIB+mc5DmxnCrVkk/esY8qrFSbmrTUiXuQGahk8QLFkkIRwk4BfkniqF0a78pQTEoww/WXtXA==" saltValue="YnlVtxxp0ss35yuBVjcAcw=="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horizontalDpi="30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57E188"/>
  </sheetPr>
  <dimension ref="A1:W122"/>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129</v>
      </c>
      <c r="B1" s="17"/>
      <c r="C1" s="17"/>
      <c r="D1" s="17"/>
      <c r="E1" s="17"/>
      <c r="F1" s="17"/>
      <c r="G1" s="17"/>
      <c r="H1" s="17"/>
      <c r="I1" s="17"/>
      <c r="J1" s="17"/>
      <c r="K1" s="17"/>
      <c r="L1" s="17"/>
      <c r="M1" s="17"/>
      <c r="N1" s="17"/>
      <c r="O1" s="17"/>
      <c r="P1" s="17"/>
      <c r="Q1" s="17"/>
      <c r="R1" s="17"/>
      <c r="S1" s="17"/>
      <c r="T1" s="17"/>
      <c r="U1" s="17"/>
      <c r="V1" s="17"/>
      <c r="W1" s="17"/>
    </row>
    <row r="2" spans="1:23">
      <c r="A2" s="26" t="s">
        <v>50</v>
      </c>
      <c r="B2" s="16" t="s">
        <v>130</v>
      </c>
    </row>
    <row r="3" spans="1:23">
      <c r="B3" s="16"/>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329321.57550000004</v>
      </c>
      <c r="D6" s="23">
        <v>298126.92729999998</v>
      </c>
      <c r="E6" s="23">
        <v>285795.72499999998</v>
      </c>
      <c r="F6" s="23">
        <v>273735.78542999999</v>
      </c>
      <c r="G6" s="23">
        <v>251274.82186284091</v>
      </c>
      <c r="H6" s="23">
        <v>226542.32243650279</v>
      </c>
      <c r="I6" s="23">
        <v>199823.27115077485</v>
      </c>
      <c r="J6" s="23">
        <v>186945.06453918442</v>
      </c>
      <c r="K6" s="23">
        <v>178116.050753346</v>
      </c>
      <c r="L6" s="23">
        <v>174805.0400031255</v>
      </c>
      <c r="M6" s="23">
        <v>162879.5280204154</v>
      </c>
      <c r="N6" s="23">
        <v>127719.57330315901</v>
      </c>
      <c r="O6" s="23">
        <v>125446.98328619151</v>
      </c>
      <c r="P6" s="23">
        <v>117349.36821226201</v>
      </c>
      <c r="Q6" s="23">
        <v>74537.828899999993</v>
      </c>
      <c r="R6" s="23">
        <v>63864.790100000006</v>
      </c>
      <c r="S6" s="23">
        <v>48506.349399999992</v>
      </c>
      <c r="T6" s="23">
        <v>47316.457999999999</v>
      </c>
      <c r="U6" s="23">
        <v>42886.363100000002</v>
      </c>
      <c r="V6" s="23">
        <v>40392.198400000001</v>
      </c>
      <c r="W6" s="23">
        <v>33052.920849311624</v>
      </c>
    </row>
    <row r="7" spans="1:23">
      <c r="A7" s="27" t="s">
        <v>36</v>
      </c>
      <c r="B7" s="27" t="s">
        <v>67</v>
      </c>
      <c r="C7" s="23">
        <v>109704.52279999999</v>
      </c>
      <c r="D7" s="23">
        <v>100813.685</v>
      </c>
      <c r="E7" s="23">
        <v>98629.215500000006</v>
      </c>
      <c r="F7" s="23">
        <v>87756.849900000001</v>
      </c>
      <c r="G7" s="23">
        <v>82454.763699999996</v>
      </c>
      <c r="H7" s="23">
        <v>76601.376250000001</v>
      </c>
      <c r="I7" s="23">
        <v>74982.300560000003</v>
      </c>
      <c r="J7" s="23">
        <v>69543.869200000001</v>
      </c>
      <c r="K7" s="23">
        <v>64829.820500000002</v>
      </c>
      <c r="L7" s="23">
        <v>58785.512999999999</v>
      </c>
      <c r="M7" s="23">
        <v>51814.816500000001</v>
      </c>
      <c r="N7" s="23">
        <v>44416.764999999999</v>
      </c>
      <c r="O7" s="23">
        <v>41162.248500000002</v>
      </c>
      <c r="P7" s="23">
        <v>38983.245999999999</v>
      </c>
      <c r="Q7" s="23">
        <v>35830.06</v>
      </c>
      <c r="R7" s="23">
        <v>34644.703999999998</v>
      </c>
      <c r="S7" s="23">
        <v>30053.796999999999</v>
      </c>
      <c r="T7" s="23">
        <v>29743.468000000001</v>
      </c>
      <c r="U7" s="23">
        <v>26603.8498</v>
      </c>
      <c r="V7" s="23">
        <v>25748.202300000001</v>
      </c>
      <c r="W7" s="23">
        <v>24706.481199999998</v>
      </c>
    </row>
    <row r="8" spans="1:23">
      <c r="A8" s="27" t="s">
        <v>36</v>
      </c>
      <c r="B8" s="27" t="s">
        <v>18</v>
      </c>
      <c r="C8" s="23">
        <v>14549.833563715018</v>
      </c>
      <c r="D8" s="23">
        <v>13740.858362843954</v>
      </c>
      <c r="E8" s="23">
        <v>11587.503716512387</v>
      </c>
      <c r="F8" s="23">
        <v>4146.2397718153597</v>
      </c>
      <c r="G8" s="23">
        <v>3871.801867793044</v>
      </c>
      <c r="H8" s="23">
        <v>3673.4853713916859</v>
      </c>
      <c r="I8" s="23">
        <v>3445.4890585019061</v>
      </c>
      <c r="J8" s="23">
        <v>3383.6582574646327</v>
      </c>
      <c r="K8" s="23">
        <v>3095.2318385707722</v>
      </c>
      <c r="L8" s="23">
        <v>3629.5384056510229</v>
      </c>
      <c r="M8" s="23">
        <v>4110.9532297225023</v>
      </c>
      <c r="N8" s="23">
        <v>14425.29651156571</v>
      </c>
      <c r="O8" s="23">
        <v>13742.525873891855</v>
      </c>
      <c r="P8" s="23">
        <v>7699.649018454892</v>
      </c>
      <c r="Q8" s="23">
        <v>14599.874963793958</v>
      </c>
      <c r="R8" s="23">
        <v>8434.0147579455424</v>
      </c>
      <c r="S8" s="23">
        <v>9020.6225185865278</v>
      </c>
      <c r="T8" s="23">
        <v>9337.0286758585626</v>
      </c>
      <c r="U8" s="23">
        <v>7726.3051992214787</v>
      </c>
      <c r="V8" s="23">
        <v>8247.5258217017326</v>
      </c>
      <c r="W8" s="23">
        <v>8235.9873808702887</v>
      </c>
    </row>
    <row r="9" spans="1:23">
      <c r="A9" s="27" t="s">
        <v>36</v>
      </c>
      <c r="B9" s="27" t="s">
        <v>28</v>
      </c>
      <c r="C9" s="23">
        <v>2172.5870730000001</v>
      </c>
      <c r="D9" s="23">
        <v>1679.8910820000001</v>
      </c>
      <c r="E9" s="23">
        <v>1745.3054179999999</v>
      </c>
      <c r="F9" s="23">
        <v>398.3769784091146</v>
      </c>
      <c r="G9" s="23">
        <v>374.25830788540526</v>
      </c>
      <c r="H9" s="23">
        <v>354.75625762093483</v>
      </c>
      <c r="I9" s="23">
        <v>333.14750692541617</v>
      </c>
      <c r="J9" s="23">
        <v>313.78910797188394</v>
      </c>
      <c r="K9" s="23">
        <v>297.55672737964426</v>
      </c>
      <c r="L9" s="23">
        <v>472.68954022565856</v>
      </c>
      <c r="M9" s="23">
        <v>606.83594891474388</v>
      </c>
      <c r="N9" s="23">
        <v>1020.5687649909265</v>
      </c>
      <c r="O9" s="23">
        <v>942.30161294283266</v>
      </c>
      <c r="P9" s="23">
        <v>706.44481195638912</v>
      </c>
      <c r="Q9" s="23">
        <v>983.828069162985</v>
      </c>
      <c r="R9" s="23">
        <v>766.30556798627003</v>
      </c>
      <c r="S9" s="23">
        <v>898.07131155677405</v>
      </c>
      <c r="T9" s="23">
        <v>696.74344810633499</v>
      </c>
      <c r="U9" s="23">
        <v>594.81193999999994</v>
      </c>
      <c r="V9" s="23">
        <v>611.82940000000008</v>
      </c>
      <c r="W9" s="23">
        <v>673.98943999999995</v>
      </c>
    </row>
    <row r="10" spans="1:23">
      <c r="A10" s="27" t="s">
        <v>36</v>
      </c>
      <c r="B10" s="27" t="s">
        <v>62</v>
      </c>
      <c r="C10" s="23">
        <v>402.3141361751114</v>
      </c>
      <c r="D10" s="23">
        <v>417.81264941443089</v>
      </c>
      <c r="E10" s="23">
        <v>923.21234055993955</v>
      </c>
      <c r="F10" s="23">
        <v>402.1026081280084</v>
      </c>
      <c r="G10" s="23">
        <v>311.81330887063979</v>
      </c>
      <c r="H10" s="23">
        <v>438.37166380636876</v>
      </c>
      <c r="I10" s="23">
        <v>264.69778919123996</v>
      </c>
      <c r="J10" s="23">
        <v>640.82459052544471</v>
      </c>
      <c r="K10" s="23">
        <v>338.81212068467772</v>
      </c>
      <c r="L10" s="23">
        <v>861.66976400571923</v>
      </c>
      <c r="M10" s="23">
        <v>614.59306330848335</v>
      </c>
      <c r="N10" s="23">
        <v>2255.3409933290604</v>
      </c>
      <c r="O10" s="23">
        <v>1269.2507619580654</v>
      </c>
      <c r="P10" s="23">
        <v>1076.485211000848</v>
      </c>
      <c r="Q10" s="23">
        <v>2796.9436885535574</v>
      </c>
      <c r="R10" s="23">
        <v>1967.7694980225192</v>
      </c>
      <c r="S10" s="23">
        <v>4153.4412745748268</v>
      </c>
      <c r="T10" s="23">
        <v>2659.3653670851322</v>
      </c>
      <c r="U10" s="23">
        <v>4660.8763047369403</v>
      </c>
      <c r="V10" s="23">
        <v>6234.6835373853764</v>
      </c>
      <c r="W10" s="23">
        <v>5182.4299855512581</v>
      </c>
    </row>
    <row r="11" spans="1:23">
      <c r="A11" s="27" t="s">
        <v>36</v>
      </c>
      <c r="B11" s="27" t="s">
        <v>61</v>
      </c>
      <c r="C11" s="23">
        <v>82158.753849999979</v>
      </c>
      <c r="D11" s="23">
        <v>81947.236499999999</v>
      </c>
      <c r="E11" s="23">
        <v>73657.197069999995</v>
      </c>
      <c r="F11" s="23">
        <v>81007.533989999996</v>
      </c>
      <c r="G11" s="23">
        <v>82128.727599999984</v>
      </c>
      <c r="H11" s="23">
        <v>70769.299310000002</v>
      </c>
      <c r="I11" s="23">
        <v>68359.011269999988</v>
      </c>
      <c r="J11" s="23">
        <v>71134.769570000004</v>
      </c>
      <c r="K11" s="23">
        <v>60464.603470000002</v>
      </c>
      <c r="L11" s="23">
        <v>56683.9136</v>
      </c>
      <c r="M11" s="23">
        <v>48556.76427</v>
      </c>
      <c r="N11" s="23">
        <v>45251.664100000002</v>
      </c>
      <c r="O11" s="23">
        <v>44619.313560000002</v>
      </c>
      <c r="P11" s="23">
        <v>40474.100630000001</v>
      </c>
      <c r="Q11" s="23">
        <v>35912.97898</v>
      </c>
      <c r="R11" s="23">
        <v>32322.519569999997</v>
      </c>
      <c r="S11" s="23">
        <v>33572.018340000002</v>
      </c>
      <c r="T11" s="23">
        <v>28073.591044999997</v>
      </c>
      <c r="U11" s="23">
        <v>25094.175380000001</v>
      </c>
      <c r="V11" s="23">
        <v>22092.800770000002</v>
      </c>
      <c r="W11" s="23">
        <v>21052.087054999996</v>
      </c>
    </row>
    <row r="12" spans="1:23">
      <c r="A12" s="27" t="s">
        <v>36</v>
      </c>
      <c r="B12" s="27" t="s">
        <v>65</v>
      </c>
      <c r="C12" s="23">
        <v>63998.549072316237</v>
      </c>
      <c r="D12" s="23">
        <v>66775.083275089492</v>
      </c>
      <c r="E12" s="23">
        <v>58233.090947997371</v>
      </c>
      <c r="F12" s="23">
        <v>56685.453760334218</v>
      </c>
      <c r="G12" s="23">
        <v>56481.441617520002</v>
      </c>
      <c r="H12" s="23">
        <v>60486.704532434611</v>
      </c>
      <c r="I12" s="23">
        <v>63993.090812943701</v>
      </c>
      <c r="J12" s="23">
        <v>63078.742074803624</v>
      </c>
      <c r="K12" s="23">
        <v>63523.002090644193</v>
      </c>
      <c r="L12" s="23">
        <v>60881.242082125318</v>
      </c>
      <c r="M12" s="23">
        <v>61977.937612264606</v>
      </c>
      <c r="N12" s="23">
        <v>73120.931648877042</v>
      </c>
      <c r="O12" s="23">
        <v>67433.279461674552</v>
      </c>
      <c r="P12" s="23">
        <v>70082.097801583033</v>
      </c>
      <c r="Q12" s="23">
        <v>86121.936583984148</v>
      </c>
      <c r="R12" s="23">
        <v>88971.100549496885</v>
      </c>
      <c r="S12" s="23">
        <v>89501.008756759969</v>
      </c>
      <c r="T12" s="23">
        <v>83828.277467248845</v>
      </c>
      <c r="U12" s="23">
        <v>81429.399654613851</v>
      </c>
      <c r="V12" s="23">
        <v>74901.938196287854</v>
      </c>
      <c r="W12" s="23">
        <v>71904.916108344725</v>
      </c>
    </row>
    <row r="13" spans="1:23">
      <c r="A13" s="27" t="s">
        <v>36</v>
      </c>
      <c r="B13" s="27" t="s">
        <v>64</v>
      </c>
      <c r="C13" s="23">
        <v>132.52420546015719</v>
      </c>
      <c r="D13" s="23">
        <v>130.89145783161621</v>
      </c>
      <c r="E13" s="23">
        <v>125.61500128092716</v>
      </c>
      <c r="F13" s="23">
        <v>113.71712948929412</v>
      </c>
      <c r="G13" s="23">
        <v>103.23766735686138</v>
      </c>
      <c r="H13" s="23">
        <v>103.81551653723145</v>
      </c>
      <c r="I13" s="23">
        <v>98.61821302485717</v>
      </c>
      <c r="J13" s="23">
        <v>83.022381790900411</v>
      </c>
      <c r="K13" s="23">
        <v>83.373294184717025</v>
      </c>
      <c r="L13" s="23">
        <v>81.806514264802715</v>
      </c>
      <c r="M13" s="23">
        <v>79.297801089438636</v>
      </c>
      <c r="N13" s="23">
        <v>77.066811411699817</v>
      </c>
      <c r="O13" s="23">
        <v>70.258368875033753</v>
      </c>
      <c r="P13" s="23">
        <v>63.873447878754014</v>
      </c>
      <c r="Q13" s="23">
        <v>65.531583880253763</v>
      </c>
      <c r="R13" s="23">
        <v>61.477871741175598</v>
      </c>
      <c r="S13" s="23">
        <v>53.420353504885171</v>
      </c>
      <c r="T13" s="23">
        <v>52.312608664202351</v>
      </c>
      <c r="U13" s="23">
        <v>51.447745296492627</v>
      </c>
      <c r="V13" s="23">
        <v>49.678062131737128</v>
      </c>
      <c r="W13" s="23">
        <v>48.53319628444595</v>
      </c>
    </row>
    <row r="14" spans="1:23">
      <c r="A14" s="27" t="s">
        <v>36</v>
      </c>
      <c r="B14" s="27" t="s">
        <v>32</v>
      </c>
      <c r="C14" s="23">
        <v>1.500122213590025</v>
      </c>
      <c r="D14" s="23">
        <v>1.4235201826181634</v>
      </c>
      <c r="E14" s="23">
        <v>1.3222913366574709</v>
      </c>
      <c r="F14" s="23">
        <v>1.3050174533118779</v>
      </c>
      <c r="G14" s="23">
        <v>1.2288567661736132</v>
      </c>
      <c r="H14" s="23">
        <v>1.093456995406398</v>
      </c>
      <c r="I14" s="23">
        <v>0.99123532201420816</v>
      </c>
      <c r="J14" s="23">
        <v>0.9057936757244619</v>
      </c>
      <c r="K14" s="23">
        <v>0.87076608470541794</v>
      </c>
      <c r="L14" s="23">
        <v>0.87506647809491189</v>
      </c>
      <c r="M14" s="23">
        <v>0.9950204642869509</v>
      </c>
      <c r="N14" s="23">
        <v>1.0064969655401301</v>
      </c>
      <c r="O14" s="23">
        <v>0.99823268228931694</v>
      </c>
      <c r="P14" s="23">
        <v>0.86586191313508687</v>
      </c>
      <c r="Q14" s="23">
        <v>0.84497798767448795</v>
      </c>
      <c r="R14" s="23">
        <v>0.79715252095954403</v>
      </c>
      <c r="S14" s="23">
        <v>0.73543557903727008</v>
      </c>
      <c r="T14" s="23">
        <v>0.70375123744266288</v>
      </c>
      <c r="U14" s="23">
        <v>0.81615305325278009</v>
      </c>
      <c r="V14" s="23">
        <v>0.74564661076274696</v>
      </c>
      <c r="W14" s="23">
        <v>1.1586984555291759</v>
      </c>
    </row>
    <row r="15" spans="1:23">
      <c r="A15" s="27" t="s">
        <v>36</v>
      </c>
      <c r="B15" s="27" t="s">
        <v>69</v>
      </c>
      <c r="C15" s="23">
        <v>343.34650499999998</v>
      </c>
      <c r="D15" s="23">
        <v>383.64677599999999</v>
      </c>
      <c r="E15" s="23">
        <v>201.1615810824685</v>
      </c>
      <c r="F15" s="23">
        <v>2298.7565917905217</v>
      </c>
      <c r="G15" s="23">
        <v>1803.2782640906305</v>
      </c>
      <c r="H15" s="23">
        <v>1743.7236000916068</v>
      </c>
      <c r="I15" s="23">
        <v>1660.9120860901724</v>
      </c>
      <c r="J15" s="23">
        <v>1980.3741370906312</v>
      </c>
      <c r="K15" s="23">
        <v>2795.0493490976337</v>
      </c>
      <c r="L15" s="23">
        <v>3756.0685165624895</v>
      </c>
      <c r="M15" s="23">
        <v>3712.020611794283</v>
      </c>
      <c r="N15" s="23">
        <v>3805.6173070143209</v>
      </c>
      <c r="O15" s="23">
        <v>3221.1282994104417</v>
      </c>
      <c r="P15" s="23">
        <v>2828.3288991529353</v>
      </c>
      <c r="Q15" s="23">
        <v>2802.6643672682285</v>
      </c>
      <c r="R15" s="23">
        <v>2231.7606698940899</v>
      </c>
      <c r="S15" s="23">
        <v>1926.7188743368692</v>
      </c>
      <c r="T15" s="23">
        <v>1918.286828782281</v>
      </c>
      <c r="U15" s="23">
        <v>1814.6477067715634</v>
      </c>
      <c r="V15" s="23">
        <v>1721.8231870916632</v>
      </c>
      <c r="W15" s="23">
        <v>1553.5706009743519</v>
      </c>
    </row>
    <row r="16" spans="1:23">
      <c r="A16" s="27" t="s">
        <v>36</v>
      </c>
      <c r="B16" s="27" t="s">
        <v>52</v>
      </c>
      <c r="C16" s="23">
        <v>0.55932999136999895</v>
      </c>
      <c r="D16" s="23">
        <v>1.3046874469699989</v>
      </c>
      <c r="E16" s="23">
        <v>2.3265546189999995</v>
      </c>
      <c r="F16" s="23">
        <v>4.2075772882999987</v>
      </c>
      <c r="G16" s="23">
        <v>6.2372311987999991</v>
      </c>
      <c r="H16" s="23">
        <v>7.8375898052999995</v>
      </c>
      <c r="I16" s="23">
        <v>9.0634606858999991</v>
      </c>
      <c r="J16" s="23">
        <v>10.3471855814</v>
      </c>
      <c r="K16" s="23">
        <v>12.721097991300002</v>
      </c>
      <c r="L16" s="23">
        <v>12.545441555999998</v>
      </c>
      <c r="M16" s="23">
        <v>13.345114520499997</v>
      </c>
      <c r="N16" s="23">
        <v>14.032803095</v>
      </c>
      <c r="O16" s="23">
        <v>14.958708417499999</v>
      </c>
      <c r="P16" s="23">
        <v>15.683468420700001</v>
      </c>
      <c r="Q16" s="23">
        <v>16.420663005999998</v>
      </c>
      <c r="R16" s="23">
        <v>16.062006060999998</v>
      </c>
      <c r="S16" s="23">
        <v>15.28353815499999</v>
      </c>
      <c r="T16" s="23">
        <v>15.159356123000002</v>
      </c>
      <c r="U16" s="23">
        <v>14.657976110999998</v>
      </c>
      <c r="V16" s="23">
        <v>14.124169230999996</v>
      </c>
      <c r="W16" s="23">
        <v>14.106146013</v>
      </c>
    </row>
    <row r="17" spans="1:23">
      <c r="A17" s="29" t="s">
        <v>118</v>
      </c>
      <c r="B17" s="29"/>
      <c r="C17" s="28">
        <v>602440.66020066652</v>
      </c>
      <c r="D17" s="28">
        <v>563632.38562717941</v>
      </c>
      <c r="E17" s="28">
        <v>530696.86499435059</v>
      </c>
      <c r="F17" s="28">
        <v>504246.05956817599</v>
      </c>
      <c r="G17" s="28">
        <v>477000.86593226681</v>
      </c>
      <c r="H17" s="28">
        <v>438970.13133829361</v>
      </c>
      <c r="I17" s="28">
        <v>411299.62636136194</v>
      </c>
      <c r="J17" s="28">
        <v>395123.73972174089</v>
      </c>
      <c r="K17" s="28">
        <v>370748.45079481002</v>
      </c>
      <c r="L17" s="28">
        <v>356201.41290939803</v>
      </c>
      <c r="M17" s="28">
        <v>330640.72644571518</v>
      </c>
      <c r="N17" s="28">
        <v>308287.20713333343</v>
      </c>
      <c r="O17" s="28">
        <v>294686.16142553388</v>
      </c>
      <c r="P17" s="28">
        <v>276435.26513313589</v>
      </c>
      <c r="Q17" s="28">
        <v>250848.98276937488</v>
      </c>
      <c r="R17" s="28">
        <v>231032.6819151924</v>
      </c>
      <c r="S17" s="28">
        <v>215758.728954983</v>
      </c>
      <c r="T17" s="28">
        <v>201707.24461196311</v>
      </c>
      <c r="U17" s="28">
        <v>189047.22912386878</v>
      </c>
      <c r="V17" s="28">
        <v>178278.85648750671</v>
      </c>
      <c r="W17" s="28">
        <v>164857.34521536232</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164166.48300000001</v>
      </c>
      <c r="D20" s="23">
        <v>137502.8518</v>
      </c>
      <c r="E20" s="23">
        <v>125350.713</v>
      </c>
      <c r="F20" s="23">
        <v>124948.38782999999</v>
      </c>
      <c r="G20" s="23">
        <v>108456.13443791089</v>
      </c>
      <c r="H20" s="23">
        <v>95626.446783062784</v>
      </c>
      <c r="I20" s="23">
        <v>86673.37223390484</v>
      </c>
      <c r="J20" s="23">
        <v>84584.715813761402</v>
      </c>
      <c r="K20" s="23">
        <v>83280.357119285007</v>
      </c>
      <c r="L20" s="23">
        <v>84513.881036144492</v>
      </c>
      <c r="M20" s="23">
        <v>79999.2022808154</v>
      </c>
      <c r="N20" s="23">
        <v>47162.137999999999</v>
      </c>
      <c r="O20" s="23">
        <v>45917.594499999999</v>
      </c>
      <c r="P20" s="23">
        <v>43697.910499999998</v>
      </c>
      <c r="Q20" s="23">
        <v>14025.923500000001</v>
      </c>
      <c r="R20" s="23">
        <v>13201.360500000001</v>
      </c>
      <c r="S20" s="23">
        <v>12466.602999999999</v>
      </c>
      <c r="T20" s="23">
        <v>11770.136</v>
      </c>
      <c r="U20" s="23">
        <v>10405.0095</v>
      </c>
      <c r="V20" s="23">
        <v>9725.9855000000007</v>
      </c>
      <c r="W20" s="23">
        <v>9245.6869999999999</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214.46781735756502</v>
      </c>
      <c r="D22" s="23">
        <v>202.34590663220598</v>
      </c>
      <c r="E22" s="23">
        <v>590.18102387917008</v>
      </c>
      <c r="F22" s="23">
        <v>373.10699081812294</v>
      </c>
      <c r="G22" s="23">
        <v>335.56498311755399</v>
      </c>
      <c r="H22" s="23">
        <v>326.34377308860985</v>
      </c>
      <c r="I22" s="23">
        <v>297.61777771508997</v>
      </c>
      <c r="J22" s="23">
        <v>302.60871512593286</v>
      </c>
      <c r="K22" s="23">
        <v>277.142665846814</v>
      </c>
      <c r="L22" s="23">
        <v>273.89119167370802</v>
      </c>
      <c r="M22" s="23">
        <v>251.36366033854699</v>
      </c>
      <c r="N22" s="23">
        <v>4426.2401838616361</v>
      </c>
      <c r="O22" s="23">
        <v>4230.1218114938401</v>
      </c>
      <c r="P22" s="23">
        <v>1803.3335656994939</v>
      </c>
      <c r="Q22" s="23">
        <v>3888.8539197561299</v>
      </c>
      <c r="R22" s="23">
        <v>2192.6100650686899</v>
      </c>
      <c r="S22" s="23">
        <v>3401.3220215130241</v>
      </c>
      <c r="T22" s="23">
        <v>3949.1439563747758</v>
      </c>
      <c r="U22" s="23">
        <v>3468.7863696742502</v>
      </c>
      <c r="V22" s="23">
        <v>3527.5910061393502</v>
      </c>
      <c r="W22" s="23">
        <v>3657.9033605639702</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3.9123944199999902E-5</v>
      </c>
      <c r="D24" s="23">
        <v>0.81508716056649999</v>
      </c>
      <c r="E24" s="23">
        <v>34.653935556688502</v>
      </c>
      <c r="F24" s="23">
        <v>146.30327290174699</v>
      </c>
      <c r="G24" s="23">
        <v>64.136446433924306</v>
      </c>
      <c r="H24" s="23">
        <v>59.199910955461995</v>
      </c>
      <c r="I24" s="23">
        <v>45.0498072090937</v>
      </c>
      <c r="J24" s="23">
        <v>113.93385224570781</v>
      </c>
      <c r="K24" s="23">
        <v>114.3323793427933</v>
      </c>
      <c r="L24" s="23">
        <v>55.823595038448602</v>
      </c>
      <c r="M24" s="23">
        <v>102.2447202457912</v>
      </c>
      <c r="N24" s="23">
        <v>418.11337567717601</v>
      </c>
      <c r="O24" s="23">
        <v>150.1258795438755</v>
      </c>
      <c r="P24" s="23">
        <v>80.854056078313008</v>
      </c>
      <c r="Q24" s="23">
        <v>677.57592551760695</v>
      </c>
      <c r="R24" s="23">
        <v>414.69133799999997</v>
      </c>
      <c r="S24" s="23">
        <v>743.61215400000003</v>
      </c>
      <c r="T24" s="23">
        <v>270.058296077725</v>
      </c>
      <c r="U24" s="23">
        <v>1098.7527280000002</v>
      </c>
      <c r="V24" s="23">
        <v>1700.0325605999999</v>
      </c>
      <c r="W24" s="23">
        <v>1341.3777869999999</v>
      </c>
    </row>
    <row r="25" spans="1:23">
      <c r="A25" s="27" t="s">
        <v>119</v>
      </c>
      <c r="B25" s="27" t="s">
        <v>61</v>
      </c>
      <c r="C25" s="23">
        <v>12653.191100000002</v>
      </c>
      <c r="D25" s="23">
        <v>11512.8892</v>
      </c>
      <c r="E25" s="23">
        <v>9686.3516099999997</v>
      </c>
      <c r="F25" s="23">
        <v>13373.189739999998</v>
      </c>
      <c r="G25" s="23">
        <v>12767.218059999999</v>
      </c>
      <c r="H25" s="23">
        <v>10584.351040000001</v>
      </c>
      <c r="I25" s="23">
        <v>10278.727849999999</v>
      </c>
      <c r="J25" s="23">
        <v>13324.426059999998</v>
      </c>
      <c r="K25" s="23">
        <v>10503.054679999999</v>
      </c>
      <c r="L25" s="23">
        <v>12451.832990000001</v>
      </c>
      <c r="M25" s="23">
        <v>10272.8382</v>
      </c>
      <c r="N25" s="23">
        <v>9894.7767299999996</v>
      </c>
      <c r="O25" s="23">
        <v>10100.74886</v>
      </c>
      <c r="P25" s="23">
        <v>10136.914699999999</v>
      </c>
      <c r="Q25" s="23">
        <v>9146.4156000000003</v>
      </c>
      <c r="R25" s="23">
        <v>8384.3043099999995</v>
      </c>
      <c r="S25" s="23">
        <v>10053.003120000001</v>
      </c>
      <c r="T25" s="23">
        <v>8040.31736</v>
      </c>
      <c r="U25" s="23">
        <v>6907.9722000000002</v>
      </c>
      <c r="V25" s="23">
        <v>6311.1297300000006</v>
      </c>
      <c r="W25" s="23">
        <v>5667.0898900000002</v>
      </c>
    </row>
    <row r="26" spans="1:23">
      <c r="A26" s="27" t="s">
        <v>119</v>
      </c>
      <c r="B26" s="27" t="s">
        <v>65</v>
      </c>
      <c r="C26" s="23">
        <v>14232.829551546689</v>
      </c>
      <c r="D26" s="23">
        <v>15700.460814951517</v>
      </c>
      <c r="E26" s="23">
        <v>14067.539335125126</v>
      </c>
      <c r="F26" s="23">
        <v>13090.915988647082</v>
      </c>
      <c r="G26" s="23">
        <v>12863.358217885298</v>
      </c>
      <c r="H26" s="23">
        <v>12867.31119035651</v>
      </c>
      <c r="I26" s="23">
        <v>12084.386948067287</v>
      </c>
      <c r="J26" s="23">
        <v>9286.3013995632318</v>
      </c>
      <c r="K26" s="23">
        <v>8134.9351105227588</v>
      </c>
      <c r="L26" s="23">
        <v>8495.1535601467094</v>
      </c>
      <c r="M26" s="23">
        <v>9396.8848982837171</v>
      </c>
      <c r="N26" s="23">
        <v>17713.489988055691</v>
      </c>
      <c r="O26" s="23">
        <v>16800.612805261215</v>
      </c>
      <c r="P26" s="23">
        <v>18816.485593754787</v>
      </c>
      <c r="Q26" s="23">
        <v>25453.539686449196</v>
      </c>
      <c r="R26" s="23">
        <v>25477.755357182272</v>
      </c>
      <c r="S26" s="23">
        <v>20548.664580174202</v>
      </c>
      <c r="T26" s="23">
        <v>17721.378012211419</v>
      </c>
      <c r="U26" s="23">
        <v>17638.946934815791</v>
      </c>
      <c r="V26" s="23">
        <v>16000.002655425875</v>
      </c>
      <c r="W26" s="23">
        <v>18552.164356280529</v>
      </c>
    </row>
    <row r="27" spans="1:23">
      <c r="A27" s="27" t="s">
        <v>119</v>
      </c>
      <c r="B27" s="27" t="s">
        <v>64</v>
      </c>
      <c r="C27" s="23">
        <v>49.21224100457993</v>
      </c>
      <c r="D27" s="23">
        <v>49.655244847095439</v>
      </c>
      <c r="E27" s="23">
        <v>47.173629386691466</v>
      </c>
      <c r="F27" s="23">
        <v>42.881549406536998</v>
      </c>
      <c r="G27" s="23">
        <v>38.501696646004127</v>
      </c>
      <c r="H27" s="23">
        <v>39.392361164173685</v>
      </c>
      <c r="I27" s="23">
        <v>37.426903891223468</v>
      </c>
      <c r="J27" s="23">
        <v>31.981048412908653</v>
      </c>
      <c r="K27" s="23">
        <v>31.255229268940173</v>
      </c>
      <c r="L27" s="23">
        <v>31.065572009996849</v>
      </c>
      <c r="M27" s="23">
        <v>30.410571268918375</v>
      </c>
      <c r="N27" s="23">
        <v>29.996600947930428</v>
      </c>
      <c r="O27" s="23">
        <v>27.706594621664582</v>
      </c>
      <c r="P27" s="23">
        <v>24.94657537341125</v>
      </c>
      <c r="Q27" s="23">
        <v>26.720424397777183</v>
      </c>
      <c r="R27" s="23">
        <v>25.322450020850905</v>
      </c>
      <c r="S27" s="23">
        <v>23.580662172523883</v>
      </c>
      <c r="T27" s="23">
        <v>21.859745191189425</v>
      </c>
      <c r="U27" s="23">
        <v>21.751185640991412</v>
      </c>
      <c r="V27" s="23">
        <v>20.71684502243815</v>
      </c>
      <c r="W27" s="23">
        <v>19.619416754836372</v>
      </c>
    </row>
    <row r="28" spans="1:23">
      <c r="A28" s="27" t="s">
        <v>119</v>
      </c>
      <c r="B28" s="27" t="s">
        <v>32</v>
      </c>
      <c r="C28" s="23">
        <v>1.1473465999999999E-8</v>
      </c>
      <c r="D28" s="23">
        <v>1.0964578E-8</v>
      </c>
      <c r="E28" s="23">
        <v>1.0315291999999901E-8</v>
      </c>
      <c r="F28" s="23">
        <v>9.6908810000000007E-9</v>
      </c>
      <c r="G28" s="23">
        <v>8.9825409999999994E-9</v>
      </c>
      <c r="H28" s="23">
        <v>1.055537E-8</v>
      </c>
      <c r="I28" s="23">
        <v>1.4105813000000001E-8</v>
      </c>
      <c r="J28" s="23">
        <v>1.4989616000000001E-8</v>
      </c>
      <c r="K28" s="23">
        <v>1.4160091E-8</v>
      </c>
      <c r="L28" s="23">
        <v>4.1975509999999895E-8</v>
      </c>
      <c r="M28" s="23">
        <v>5.6351387000000003E-2</v>
      </c>
      <c r="N28" s="23">
        <v>0.12239749999999999</v>
      </c>
      <c r="O28" s="23">
        <v>0.31101535000000002</v>
      </c>
      <c r="P28" s="23">
        <v>0.28904257</v>
      </c>
      <c r="Q28" s="23">
        <v>0.28680712999999997</v>
      </c>
      <c r="R28" s="23">
        <v>0.26568890000000001</v>
      </c>
      <c r="S28" s="23">
        <v>0.24730764999999999</v>
      </c>
      <c r="T28" s="23">
        <v>0.23706025999999999</v>
      </c>
      <c r="U28" s="23">
        <v>0.22427510000000001</v>
      </c>
      <c r="V28" s="23">
        <v>0.20273322999999999</v>
      </c>
      <c r="W28" s="23">
        <v>0.23562207000000002</v>
      </c>
    </row>
    <row r="29" spans="1:23">
      <c r="A29" s="27" t="s">
        <v>119</v>
      </c>
      <c r="B29" s="27" t="s">
        <v>69</v>
      </c>
      <c r="C29" s="23">
        <v>67.448785000000001</v>
      </c>
      <c r="D29" s="23">
        <v>124.29113599999999</v>
      </c>
      <c r="E29" s="23">
        <v>63.031911021655716</v>
      </c>
      <c r="F29" s="23">
        <v>439.99809172462869</v>
      </c>
      <c r="G29" s="23">
        <v>128.28566402249879</v>
      </c>
      <c r="H29" s="23">
        <v>67.394700021204656</v>
      </c>
      <c r="I29" s="23">
        <v>320.814986022048</v>
      </c>
      <c r="J29" s="23">
        <v>359.20823702259116</v>
      </c>
      <c r="K29" s="23">
        <v>495.27534902308423</v>
      </c>
      <c r="L29" s="23">
        <v>1092.1993340251802</v>
      </c>
      <c r="M29" s="23">
        <v>1029.8995530303566</v>
      </c>
      <c r="N29" s="23">
        <v>1201.0246761252272</v>
      </c>
      <c r="O29" s="23">
        <v>915.81290611266775</v>
      </c>
      <c r="P29" s="23">
        <v>776.7522041073164</v>
      </c>
      <c r="Q29" s="23">
        <v>926.13406545378029</v>
      </c>
      <c r="R29" s="23">
        <v>707.30150027584523</v>
      </c>
      <c r="S29" s="23">
        <v>637.32464371151195</v>
      </c>
      <c r="T29" s="23">
        <v>634.4349303603434</v>
      </c>
      <c r="U29" s="23">
        <v>614.0783994007088</v>
      </c>
      <c r="V29" s="23">
        <v>584.94348581450356</v>
      </c>
      <c r="W29" s="23">
        <v>527.04661007808852</v>
      </c>
    </row>
    <row r="30" spans="1:23">
      <c r="A30" s="27" t="s">
        <v>119</v>
      </c>
      <c r="B30" s="27" t="s">
        <v>52</v>
      </c>
      <c r="C30" s="23">
        <v>0.19530250799999999</v>
      </c>
      <c r="D30" s="23">
        <v>0.40882655999999901</v>
      </c>
      <c r="E30" s="23">
        <v>0.616599605</v>
      </c>
      <c r="F30" s="23">
        <v>1.13802173</v>
      </c>
      <c r="G30" s="23">
        <v>1.7497545299999999</v>
      </c>
      <c r="H30" s="23">
        <v>2.2138613</v>
      </c>
      <c r="I30" s="23">
        <v>2.5525208000000004</v>
      </c>
      <c r="J30" s="23">
        <v>2.8644752200000001</v>
      </c>
      <c r="K30" s="23">
        <v>3.4944869000000001</v>
      </c>
      <c r="L30" s="23">
        <v>3.6821568599999992</v>
      </c>
      <c r="M30" s="23">
        <v>3.9642103999999998</v>
      </c>
      <c r="N30" s="23">
        <v>4.2005186000000005</v>
      </c>
      <c r="O30" s="23">
        <v>4.5135509999999996</v>
      </c>
      <c r="P30" s="23">
        <v>4.7182838</v>
      </c>
      <c r="Q30" s="23">
        <v>5.0219016000000005</v>
      </c>
      <c r="R30" s="23">
        <v>4.8953675999999993</v>
      </c>
      <c r="S30" s="23">
        <v>4.7186819999999994</v>
      </c>
      <c r="T30" s="23">
        <v>4.7188886500000002</v>
      </c>
      <c r="U30" s="23">
        <v>4.6349543000000004</v>
      </c>
      <c r="V30" s="23">
        <v>4.4599705999999992</v>
      </c>
      <c r="W30" s="23">
        <v>4.4501162000000001</v>
      </c>
    </row>
    <row r="31" spans="1:23">
      <c r="A31" s="29" t="s">
        <v>118</v>
      </c>
      <c r="B31" s="29"/>
      <c r="C31" s="28">
        <v>191316.18374903276</v>
      </c>
      <c r="D31" s="28">
        <v>164969.01805359137</v>
      </c>
      <c r="E31" s="28">
        <v>149776.61253394769</v>
      </c>
      <c r="F31" s="28">
        <v>151974.78537177347</v>
      </c>
      <c r="G31" s="28">
        <v>134524.91384199369</v>
      </c>
      <c r="H31" s="28">
        <v>119503.04505862754</v>
      </c>
      <c r="I31" s="28">
        <v>109416.58152078753</v>
      </c>
      <c r="J31" s="28">
        <v>107643.96688910919</v>
      </c>
      <c r="K31" s="28">
        <v>102341.07718426631</v>
      </c>
      <c r="L31" s="28">
        <v>105821.64794501336</v>
      </c>
      <c r="M31" s="28">
        <v>100052.94433095238</v>
      </c>
      <c r="N31" s="28">
        <v>79644.754878542415</v>
      </c>
      <c r="O31" s="28">
        <v>77226.910450920594</v>
      </c>
      <c r="P31" s="28">
        <v>74560.444990906006</v>
      </c>
      <c r="Q31" s="28">
        <v>53219.029056120708</v>
      </c>
      <c r="R31" s="28">
        <v>49696.044020271816</v>
      </c>
      <c r="S31" s="28">
        <v>47236.785537859745</v>
      </c>
      <c r="T31" s="28">
        <v>41772.893369855112</v>
      </c>
      <c r="U31" s="28">
        <v>39541.218918131031</v>
      </c>
      <c r="V31" s="28">
        <v>37285.458297187666</v>
      </c>
      <c r="W31" s="28">
        <v>38483.841810599333</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165155.0925</v>
      </c>
      <c r="D34" s="23">
        <v>160624.07550000001</v>
      </c>
      <c r="E34" s="23">
        <v>160445.01199999999</v>
      </c>
      <c r="F34" s="23">
        <v>148787.3976</v>
      </c>
      <c r="G34" s="23">
        <v>142818.68742493002</v>
      </c>
      <c r="H34" s="23">
        <v>130915.87565344</v>
      </c>
      <c r="I34" s="23">
        <v>113149.89891686999</v>
      </c>
      <c r="J34" s="23">
        <v>102360.34872542301</v>
      </c>
      <c r="K34" s="23">
        <v>94835.693634061012</v>
      </c>
      <c r="L34" s="23">
        <v>90291.158966981006</v>
      </c>
      <c r="M34" s="23">
        <v>82880.325739599997</v>
      </c>
      <c r="N34" s="23">
        <v>80557.435303159</v>
      </c>
      <c r="O34" s="23">
        <v>79529.388786191514</v>
      </c>
      <c r="P34" s="23">
        <v>73651.45771226201</v>
      </c>
      <c r="Q34" s="23">
        <v>60511.905399999996</v>
      </c>
      <c r="R34" s="23">
        <v>50663.429600000003</v>
      </c>
      <c r="S34" s="23">
        <v>36039.746399999996</v>
      </c>
      <c r="T34" s="23">
        <v>35546.322</v>
      </c>
      <c r="U34" s="23">
        <v>32481.353600000002</v>
      </c>
      <c r="V34" s="23">
        <v>30666.212899999999</v>
      </c>
      <c r="W34" s="23">
        <v>23807.233849311622</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7173.1266441338448</v>
      </c>
      <c r="D36" s="23">
        <v>6795.4481620899096</v>
      </c>
      <c r="E36" s="23">
        <v>7144.070091942096</v>
      </c>
      <c r="F36" s="23">
        <v>1288.685879295746</v>
      </c>
      <c r="G36" s="23">
        <v>1210.841590212166</v>
      </c>
      <c r="H36" s="23">
        <v>1145.7365061131941</v>
      </c>
      <c r="I36" s="23">
        <v>1071.6486918540011</v>
      </c>
      <c r="J36" s="23">
        <v>1114.6720543183167</v>
      </c>
      <c r="K36" s="23">
        <v>961.23688197406204</v>
      </c>
      <c r="L36" s="23">
        <v>1604.6091027143418</v>
      </c>
      <c r="M36" s="23">
        <v>2205.446955971885</v>
      </c>
      <c r="N36" s="23">
        <v>5915.6736716145369</v>
      </c>
      <c r="O36" s="23">
        <v>5765.8999127792504</v>
      </c>
      <c r="P36" s="23">
        <v>3078.7763141944702</v>
      </c>
      <c r="Q36" s="23">
        <v>7300.0903827378752</v>
      </c>
      <c r="R36" s="23">
        <v>3784.4503358329303</v>
      </c>
      <c r="S36" s="23">
        <v>5619.3003203717599</v>
      </c>
      <c r="T36" s="23">
        <v>5387.8845514518907</v>
      </c>
      <c r="U36" s="23">
        <v>4257.5186427970484</v>
      </c>
      <c r="V36" s="23">
        <v>4719.9346369299301</v>
      </c>
      <c r="W36" s="23">
        <v>4578.083839159226</v>
      </c>
    </row>
    <row r="37" spans="1:23">
      <c r="A37" s="27" t="s">
        <v>120</v>
      </c>
      <c r="B37" s="27" t="s">
        <v>28</v>
      </c>
      <c r="C37" s="23">
        <v>237.08833999999999</v>
      </c>
      <c r="D37" s="23">
        <v>227.10028</v>
      </c>
      <c r="E37" s="23">
        <v>425.14512000000002</v>
      </c>
      <c r="F37" s="23">
        <v>398.37696999999997</v>
      </c>
      <c r="G37" s="23">
        <v>374.25829999999996</v>
      </c>
      <c r="H37" s="23">
        <v>354.75625000000002</v>
      </c>
      <c r="I37" s="23">
        <v>333.14749999999998</v>
      </c>
      <c r="J37" s="23">
        <v>313.78909999999996</v>
      </c>
      <c r="K37" s="23">
        <v>297.55671999999998</v>
      </c>
      <c r="L37" s="23">
        <v>472.68953000000005</v>
      </c>
      <c r="M37" s="23">
        <v>606.83593999999994</v>
      </c>
      <c r="N37" s="23">
        <v>1020.56875</v>
      </c>
      <c r="O37" s="23">
        <v>942.30160000000001</v>
      </c>
      <c r="P37" s="23">
        <v>706.4448000000001</v>
      </c>
      <c r="Q37" s="23">
        <v>983.82806000000005</v>
      </c>
      <c r="R37" s="23">
        <v>766.30556000000001</v>
      </c>
      <c r="S37" s="23">
        <v>898.07130000000006</v>
      </c>
      <c r="T37" s="23">
        <v>696.74343999999996</v>
      </c>
      <c r="U37" s="23">
        <v>594.81193999999994</v>
      </c>
      <c r="V37" s="23">
        <v>611.82940000000008</v>
      </c>
      <c r="W37" s="23">
        <v>673.98943999999995</v>
      </c>
    </row>
    <row r="38" spans="1:23">
      <c r="A38" s="27" t="s">
        <v>120</v>
      </c>
      <c r="B38" s="27" t="s">
        <v>62</v>
      </c>
      <c r="C38" s="23">
        <v>6.6174706029999906E-5</v>
      </c>
      <c r="D38" s="23">
        <v>6.1270366170000003E-5</v>
      </c>
      <c r="E38" s="23">
        <v>6.0971521249999899E-5</v>
      </c>
      <c r="F38" s="23">
        <v>18.157245703216098</v>
      </c>
      <c r="G38" s="23">
        <v>36.277504111480532</v>
      </c>
      <c r="H38" s="23">
        <v>47.536602596277163</v>
      </c>
      <c r="I38" s="23">
        <v>42.678162452873202</v>
      </c>
      <c r="J38" s="23">
        <v>104.36114142904172</v>
      </c>
      <c r="K38" s="23">
        <v>11.373484679868701</v>
      </c>
      <c r="L38" s="23">
        <v>25.261638988647487</v>
      </c>
      <c r="M38" s="23">
        <v>51.297152441294003</v>
      </c>
      <c r="N38" s="23">
        <v>183.48713303849735</v>
      </c>
      <c r="O38" s="23">
        <v>102.8575321278078</v>
      </c>
      <c r="P38" s="23">
        <v>37.518743981468006</v>
      </c>
      <c r="Q38" s="23">
        <v>474.67437842423203</v>
      </c>
      <c r="R38" s="23">
        <v>346.64200787665396</v>
      </c>
      <c r="S38" s="23">
        <v>719.46266728113608</v>
      </c>
      <c r="T38" s="23">
        <v>310.40180886993704</v>
      </c>
      <c r="U38" s="23">
        <v>990.02576386754981</v>
      </c>
      <c r="V38" s="23">
        <v>1141.8995568966018</v>
      </c>
      <c r="W38" s="23">
        <v>1058.8270385995399</v>
      </c>
    </row>
    <row r="39" spans="1:23">
      <c r="A39" s="27" t="s">
        <v>120</v>
      </c>
      <c r="B39" s="27" t="s">
        <v>61</v>
      </c>
      <c r="C39" s="23">
        <v>4309.4220999999998</v>
      </c>
      <c r="D39" s="23">
        <v>4043.7297000000003</v>
      </c>
      <c r="E39" s="23">
        <v>3813.5697</v>
      </c>
      <c r="F39" s="23">
        <v>3576.3074999999999</v>
      </c>
      <c r="G39" s="23">
        <v>3361.6423999999997</v>
      </c>
      <c r="H39" s="23">
        <v>3162.9780000000001</v>
      </c>
      <c r="I39" s="23">
        <v>2985.6577000000002</v>
      </c>
      <c r="J39" s="23">
        <v>2795.4168999999997</v>
      </c>
      <c r="K39" s="23">
        <v>2630.7408500000001</v>
      </c>
      <c r="L39" s="23">
        <v>2470.2804599999999</v>
      </c>
      <c r="M39" s="23">
        <v>2334.1012000000001</v>
      </c>
      <c r="N39" s="23">
        <v>2185.9352999999996</v>
      </c>
      <c r="O39" s="23">
        <v>2053.9</v>
      </c>
      <c r="P39" s="23">
        <v>1930.9579000000001</v>
      </c>
      <c r="Q39" s="23">
        <v>1822.5872999999999</v>
      </c>
      <c r="R39" s="23">
        <v>1703.838</v>
      </c>
      <c r="S39" s="23">
        <v>602.68506000000002</v>
      </c>
      <c r="T39" s="23">
        <v>570.08806000000004</v>
      </c>
      <c r="U39" s="23">
        <v>526.89790000000005</v>
      </c>
      <c r="V39" s="23">
        <v>501.13375000000002</v>
      </c>
      <c r="W39" s="23">
        <v>473.82634000000002</v>
      </c>
    </row>
    <row r="40" spans="1:23">
      <c r="A40" s="27" t="s">
        <v>120</v>
      </c>
      <c r="B40" s="27" t="s">
        <v>65</v>
      </c>
      <c r="C40" s="23">
        <v>5011.5469327057281</v>
      </c>
      <c r="D40" s="23">
        <v>4376.4316266815513</v>
      </c>
      <c r="E40" s="23">
        <v>4074.2040590232223</v>
      </c>
      <c r="F40" s="23">
        <v>3408.6966194063416</v>
      </c>
      <c r="G40" s="23">
        <v>4155.6156401933067</v>
      </c>
      <c r="H40" s="23">
        <v>7272.6224937902343</v>
      </c>
      <c r="I40" s="23">
        <v>11304.117334449302</v>
      </c>
      <c r="J40" s="23">
        <v>17632.173473692317</v>
      </c>
      <c r="K40" s="23">
        <v>19582.55536548586</v>
      </c>
      <c r="L40" s="23">
        <v>18780.949475831923</v>
      </c>
      <c r="M40" s="23">
        <v>16278.056908902903</v>
      </c>
      <c r="N40" s="23">
        <v>18972.873715854734</v>
      </c>
      <c r="O40" s="23">
        <v>15990.326456021041</v>
      </c>
      <c r="P40" s="23">
        <v>17721.90006169054</v>
      </c>
      <c r="Q40" s="23">
        <v>24972.983264553488</v>
      </c>
      <c r="R40" s="23">
        <v>28858.806095499342</v>
      </c>
      <c r="S40" s="23">
        <v>34019.288779079267</v>
      </c>
      <c r="T40" s="23">
        <v>32230.570459784751</v>
      </c>
      <c r="U40" s="23">
        <v>30939.488772306355</v>
      </c>
      <c r="V40" s="23">
        <v>27225.47081225138</v>
      </c>
      <c r="W40" s="23">
        <v>26695.978562563349</v>
      </c>
    </row>
    <row r="41" spans="1:23">
      <c r="A41" s="27" t="s">
        <v>120</v>
      </c>
      <c r="B41" s="27" t="s">
        <v>64</v>
      </c>
      <c r="C41" s="23">
        <v>52.635414097018057</v>
      </c>
      <c r="D41" s="23">
        <v>52.35446763164321</v>
      </c>
      <c r="E41" s="23">
        <v>50.228289781142152</v>
      </c>
      <c r="F41" s="23">
        <v>45.374611460045465</v>
      </c>
      <c r="G41" s="23">
        <v>41.833519049262087</v>
      </c>
      <c r="H41" s="23">
        <v>41.726192823318975</v>
      </c>
      <c r="I41" s="23">
        <v>39.269070228953431</v>
      </c>
      <c r="J41" s="23">
        <v>31.405856846982349</v>
      </c>
      <c r="K41" s="23">
        <v>32.886742212060646</v>
      </c>
      <c r="L41" s="23">
        <v>32.210037181126168</v>
      </c>
      <c r="M41" s="23">
        <v>31.305879999970688</v>
      </c>
      <c r="N41" s="23">
        <v>29.902399044552926</v>
      </c>
      <c r="O41" s="23">
        <v>27.051860090255847</v>
      </c>
      <c r="P41" s="23">
        <v>24.967007223758383</v>
      </c>
      <c r="Q41" s="23">
        <v>24.959132309800243</v>
      </c>
      <c r="R41" s="23">
        <v>22.746546441004419</v>
      </c>
      <c r="S41" s="23">
        <v>17.775204009004931</v>
      </c>
      <c r="T41" s="23">
        <v>18.646242454181795</v>
      </c>
      <c r="U41" s="23">
        <v>18.310447162068922</v>
      </c>
      <c r="V41" s="23">
        <v>17.877006052001153</v>
      </c>
      <c r="W41" s="23">
        <v>17.111119543872416</v>
      </c>
    </row>
    <row r="42" spans="1:23">
      <c r="A42" s="27" t="s">
        <v>120</v>
      </c>
      <c r="B42" s="27" t="s">
        <v>32</v>
      </c>
      <c r="C42" s="23">
        <v>0.23298601172845299</v>
      </c>
      <c r="D42" s="23">
        <v>0.221536341213491</v>
      </c>
      <c r="E42" s="23">
        <v>0.21641567065786799</v>
      </c>
      <c r="F42" s="23">
        <v>0.22315085999019899</v>
      </c>
      <c r="G42" s="23">
        <v>0.21885004939477201</v>
      </c>
      <c r="H42" s="23">
        <v>0.20021235216989999</v>
      </c>
      <c r="I42" s="23">
        <v>0.18186712568300101</v>
      </c>
      <c r="J42" s="23">
        <v>0.17248196803266802</v>
      </c>
      <c r="K42" s="23">
        <v>0.16632345740834203</v>
      </c>
      <c r="L42" s="23">
        <v>0.14948826929871001</v>
      </c>
      <c r="M42" s="23">
        <v>0.14151022514967002</v>
      </c>
      <c r="N42" s="23">
        <v>0.13361977926452301</v>
      </c>
      <c r="O42" s="23">
        <v>0.12516004752436399</v>
      </c>
      <c r="P42" s="23">
        <v>0.11782849827495001</v>
      </c>
      <c r="Q42" s="23">
        <v>0.11128906201336999</v>
      </c>
      <c r="R42" s="23">
        <v>0.103581498518399</v>
      </c>
      <c r="S42" s="23">
        <v>9.2387545362500004E-2</v>
      </c>
      <c r="T42" s="23">
        <v>9.0123093596899906E-2</v>
      </c>
      <c r="U42" s="23">
        <v>0.14256366000000001</v>
      </c>
      <c r="V42" s="23">
        <v>0.13544555999999999</v>
      </c>
      <c r="W42" s="23">
        <v>0.28978639499999903</v>
      </c>
    </row>
    <row r="43" spans="1:23">
      <c r="A43" s="27" t="s">
        <v>120</v>
      </c>
      <c r="B43" s="27" t="s">
        <v>69</v>
      </c>
      <c r="C43" s="23">
        <v>275.89771999999999</v>
      </c>
      <c r="D43" s="23">
        <v>259.35563999999999</v>
      </c>
      <c r="E43" s="23">
        <v>138.12967001065562</v>
      </c>
      <c r="F43" s="23">
        <v>1858.758500011784</v>
      </c>
      <c r="G43" s="23">
        <v>1674.9926000116895</v>
      </c>
      <c r="H43" s="23">
        <v>1676.3289000115224</v>
      </c>
      <c r="I43" s="23">
        <v>1340.0971000113391</v>
      </c>
      <c r="J43" s="23">
        <v>1621.1659000122543</v>
      </c>
      <c r="K43" s="23">
        <v>2299.7740000137464</v>
      </c>
      <c r="L43" s="23">
        <v>2663.7270000162907</v>
      </c>
      <c r="M43" s="23">
        <v>2681.7435000190144</v>
      </c>
      <c r="N43" s="23">
        <v>2603.6900000371838</v>
      </c>
      <c r="O43" s="23">
        <v>2304.4502000489992</v>
      </c>
      <c r="P43" s="23">
        <v>2050.755500046746</v>
      </c>
      <c r="Q43" s="23">
        <v>1875.4304000556094</v>
      </c>
      <c r="R43" s="23">
        <v>1523.43067056</v>
      </c>
      <c r="S43" s="23">
        <v>1288.4101406599998</v>
      </c>
      <c r="T43" s="23">
        <v>1282.88874336</v>
      </c>
      <c r="U43" s="23">
        <v>1199.4482559</v>
      </c>
      <c r="V43" s="23">
        <v>1135.8971727699998</v>
      </c>
      <c r="W43" s="23">
        <v>1025.1836247000001</v>
      </c>
    </row>
    <row r="44" spans="1:23">
      <c r="A44" s="27" t="s">
        <v>120</v>
      </c>
      <c r="B44" s="27" t="s">
        <v>52</v>
      </c>
      <c r="C44" s="23">
        <v>0.1017906009999999</v>
      </c>
      <c r="D44" s="23">
        <v>0.27822195499999997</v>
      </c>
      <c r="E44" s="23">
        <v>0.52250650599999993</v>
      </c>
      <c r="F44" s="23">
        <v>0.94924602999999985</v>
      </c>
      <c r="G44" s="23">
        <v>1.47846517</v>
      </c>
      <c r="H44" s="23">
        <v>1.87472835</v>
      </c>
      <c r="I44" s="23">
        <v>2.2186543000000003</v>
      </c>
      <c r="J44" s="23">
        <v>2.80850657</v>
      </c>
      <c r="K44" s="23">
        <v>3.7096730600000001</v>
      </c>
      <c r="L44" s="23">
        <v>3.1585874999999994</v>
      </c>
      <c r="M44" s="23">
        <v>3.4269774599999994</v>
      </c>
      <c r="N44" s="23">
        <v>3.6738085700000003</v>
      </c>
      <c r="O44" s="23">
        <v>3.9995569299999998</v>
      </c>
      <c r="P44" s="23">
        <v>4.1928626000000007</v>
      </c>
      <c r="Q44" s="23">
        <v>4.3490971399999996</v>
      </c>
      <c r="R44" s="23">
        <v>4.2557421</v>
      </c>
      <c r="S44" s="23">
        <v>4.0329446999999998</v>
      </c>
      <c r="T44" s="23">
        <v>3.9836705199999995</v>
      </c>
      <c r="U44" s="23">
        <v>3.9118904700000003</v>
      </c>
      <c r="V44" s="23">
        <v>3.8156885000000003</v>
      </c>
      <c r="W44" s="23">
        <v>3.7581070299999992</v>
      </c>
    </row>
    <row r="45" spans="1:23">
      <c r="A45" s="29" t="s">
        <v>118</v>
      </c>
      <c r="B45" s="29"/>
      <c r="C45" s="28">
        <v>181938.91199711131</v>
      </c>
      <c r="D45" s="28">
        <v>176119.1397976735</v>
      </c>
      <c r="E45" s="28">
        <v>175952.22932171798</v>
      </c>
      <c r="F45" s="28">
        <v>157522.99642586536</v>
      </c>
      <c r="G45" s="28">
        <v>151999.15637849623</v>
      </c>
      <c r="H45" s="28">
        <v>142941.23169876303</v>
      </c>
      <c r="I45" s="28">
        <v>128926.41737585512</v>
      </c>
      <c r="J45" s="28">
        <v>124352.16725170964</v>
      </c>
      <c r="K45" s="28">
        <v>118352.04367841287</v>
      </c>
      <c r="L45" s="28">
        <v>113677.15921169704</v>
      </c>
      <c r="M45" s="28">
        <v>104387.36977691606</v>
      </c>
      <c r="N45" s="28">
        <v>108865.87627271132</v>
      </c>
      <c r="O45" s="28">
        <v>104411.72614720986</v>
      </c>
      <c r="P45" s="28">
        <v>97152.022539352241</v>
      </c>
      <c r="Q45" s="28">
        <v>96091.027918025386</v>
      </c>
      <c r="R45" s="28">
        <v>86146.218145649938</v>
      </c>
      <c r="S45" s="28">
        <v>77916.329730741156</v>
      </c>
      <c r="T45" s="28">
        <v>74760.656562560762</v>
      </c>
      <c r="U45" s="28">
        <v>69808.407066133033</v>
      </c>
      <c r="V45" s="28">
        <v>64884.358062129919</v>
      </c>
      <c r="W45" s="28">
        <v>57305.050189177608</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109704.52279999999</v>
      </c>
      <c r="D49" s="23">
        <v>100813.685</v>
      </c>
      <c r="E49" s="23">
        <v>98629.215500000006</v>
      </c>
      <c r="F49" s="23">
        <v>87756.849900000001</v>
      </c>
      <c r="G49" s="23">
        <v>82454.763699999996</v>
      </c>
      <c r="H49" s="23">
        <v>76601.376250000001</v>
      </c>
      <c r="I49" s="23">
        <v>74982.300560000003</v>
      </c>
      <c r="J49" s="23">
        <v>69543.869200000001</v>
      </c>
      <c r="K49" s="23">
        <v>64829.820500000002</v>
      </c>
      <c r="L49" s="23">
        <v>58785.512999999999</v>
      </c>
      <c r="M49" s="23">
        <v>51814.816500000001</v>
      </c>
      <c r="N49" s="23">
        <v>44416.764999999999</v>
      </c>
      <c r="O49" s="23">
        <v>41162.248500000002</v>
      </c>
      <c r="P49" s="23">
        <v>38983.245999999999</v>
      </c>
      <c r="Q49" s="23">
        <v>35830.06</v>
      </c>
      <c r="R49" s="23">
        <v>34644.703999999998</v>
      </c>
      <c r="S49" s="23">
        <v>30053.796999999999</v>
      </c>
      <c r="T49" s="23">
        <v>29743.468000000001</v>
      </c>
      <c r="U49" s="23">
        <v>26603.8498</v>
      </c>
      <c r="V49" s="23">
        <v>25748.202300000001</v>
      </c>
      <c r="W49" s="23">
        <v>24706.481199999998</v>
      </c>
    </row>
    <row r="50" spans="1:23">
      <c r="A50" s="27" t="s">
        <v>121</v>
      </c>
      <c r="B50" s="27" t="s">
        <v>18</v>
      </c>
      <c r="C50" s="23">
        <v>2.9898225999999999E-5</v>
      </c>
      <c r="D50" s="23">
        <v>2.7930737999999899E-5</v>
      </c>
      <c r="E50" s="23">
        <v>2.8314532999999998E-5</v>
      </c>
      <c r="F50" s="23">
        <v>3.3672497000000005E-5</v>
      </c>
      <c r="G50" s="23">
        <v>3.1734034000000004E-5</v>
      </c>
      <c r="H50" s="23">
        <v>3.1161675000000002E-5</v>
      </c>
      <c r="I50" s="23">
        <v>3.0012742E-5</v>
      </c>
      <c r="J50" s="23">
        <v>3.0369127000000001E-5</v>
      </c>
      <c r="K50" s="23">
        <v>3.31810639999999E-5</v>
      </c>
      <c r="L50" s="23">
        <v>5.0166620000000003E-5</v>
      </c>
      <c r="M50" s="23">
        <v>5.2560210000000006E-5</v>
      </c>
      <c r="N50" s="23">
        <v>7.7135800000000001E-5</v>
      </c>
      <c r="O50" s="23">
        <v>7.3397905000000004E-5</v>
      </c>
      <c r="P50" s="23">
        <v>6.6322080000000012E-5</v>
      </c>
      <c r="Q50" s="23">
        <v>7.6102749999999996E-5</v>
      </c>
      <c r="R50" s="23">
        <v>6.8727809999999997E-5</v>
      </c>
      <c r="S50" s="23">
        <v>8.7648139999999995E-5</v>
      </c>
      <c r="T50" s="23">
        <v>8.3286659999999994E-5</v>
      </c>
      <c r="U50" s="23">
        <v>9.5447169999999994E-5</v>
      </c>
      <c r="V50" s="23">
        <v>9.139086000000001E-5</v>
      </c>
      <c r="W50" s="23">
        <v>8.6297153999999999E-5</v>
      </c>
    </row>
    <row r="51" spans="1:23">
      <c r="A51" s="27" t="s">
        <v>121</v>
      </c>
      <c r="B51" s="27" t="s">
        <v>28</v>
      </c>
      <c r="C51" s="23">
        <v>15.230733000000001</v>
      </c>
      <c r="D51" s="23">
        <v>15.694902000000001</v>
      </c>
      <c r="E51" s="23">
        <v>20.566898000000002</v>
      </c>
      <c r="F51" s="23">
        <v>4.2711859999999999E-6</v>
      </c>
      <c r="G51" s="23">
        <v>3.86491929999999E-6</v>
      </c>
      <c r="H51" s="23">
        <v>3.6761927999999998E-6</v>
      </c>
      <c r="I51" s="23">
        <v>3.5360467000000001E-6</v>
      </c>
      <c r="J51" s="23">
        <v>3.9144369999999997E-6</v>
      </c>
      <c r="K51" s="23">
        <v>3.7261079999999903E-6</v>
      </c>
      <c r="L51" s="23">
        <v>5.5404810000000003E-6</v>
      </c>
      <c r="M51" s="23">
        <v>4.6800923999999897E-6</v>
      </c>
      <c r="N51" s="23">
        <v>7.9770534999999997E-6</v>
      </c>
      <c r="O51" s="23">
        <v>7.1926726999999994E-6</v>
      </c>
      <c r="P51" s="23">
        <v>6.0527910000000003E-6</v>
      </c>
      <c r="Q51" s="23">
        <v>9.1629850000000008E-6</v>
      </c>
      <c r="R51" s="23">
        <v>7.9862699999999997E-6</v>
      </c>
      <c r="S51" s="23">
        <v>1.15567739999999E-5</v>
      </c>
      <c r="T51" s="23">
        <v>8.1063349999999997E-6</v>
      </c>
      <c r="U51" s="23">
        <v>0</v>
      </c>
      <c r="V51" s="23">
        <v>0</v>
      </c>
      <c r="W51" s="23">
        <v>0</v>
      </c>
    </row>
    <row r="52" spans="1:23">
      <c r="A52" s="27" t="s">
        <v>121</v>
      </c>
      <c r="B52" s="27" t="s">
        <v>62</v>
      </c>
      <c r="C52" s="23">
        <v>75.261935882856889</v>
      </c>
      <c r="D52" s="23">
        <v>60.885881358707998</v>
      </c>
      <c r="E52" s="23">
        <v>149.33823494841602</v>
      </c>
      <c r="F52" s="23">
        <v>78.680083346298005</v>
      </c>
      <c r="G52" s="23">
        <v>76.352984008470997</v>
      </c>
      <c r="H52" s="23">
        <v>141.982799237291</v>
      </c>
      <c r="I52" s="23">
        <v>58.534673589637002</v>
      </c>
      <c r="J52" s="23">
        <v>157.49639925473701</v>
      </c>
      <c r="K52" s="23">
        <v>67.593487336939504</v>
      </c>
      <c r="L52" s="23">
        <v>508.51678993131799</v>
      </c>
      <c r="M52" s="23">
        <v>282.37369900056399</v>
      </c>
      <c r="N52" s="23">
        <v>537.79741593906806</v>
      </c>
      <c r="O52" s="23">
        <v>300.53250896843997</v>
      </c>
      <c r="P52" s="23">
        <v>257.79770617978795</v>
      </c>
      <c r="Q52" s="23">
        <v>579.38512659595403</v>
      </c>
      <c r="R52" s="23">
        <v>460.60169838204598</v>
      </c>
      <c r="S52" s="23">
        <v>906.01463427721785</v>
      </c>
      <c r="T52" s="23">
        <v>384.20478424775001</v>
      </c>
      <c r="U52" s="23">
        <v>768.50957018316899</v>
      </c>
      <c r="V52" s="23">
        <v>1180.8329269078799</v>
      </c>
      <c r="W52" s="23">
        <v>951.85190465707296</v>
      </c>
    </row>
    <row r="53" spans="1:23">
      <c r="A53" s="27" t="s">
        <v>121</v>
      </c>
      <c r="B53" s="27" t="s">
        <v>61</v>
      </c>
      <c r="C53" s="23">
        <v>17195.476060000001</v>
      </c>
      <c r="D53" s="23">
        <v>16139.418100000001</v>
      </c>
      <c r="E53" s="23">
        <v>13902.811910000002</v>
      </c>
      <c r="F53" s="23">
        <v>16140.153550000001</v>
      </c>
      <c r="G53" s="23">
        <v>15569.183939999999</v>
      </c>
      <c r="H53" s="23">
        <v>13840.957069999999</v>
      </c>
      <c r="I53" s="23">
        <v>13298.431860000001</v>
      </c>
      <c r="J53" s="23">
        <v>15945.393550000001</v>
      </c>
      <c r="K53" s="23">
        <v>12554.58064</v>
      </c>
      <c r="L53" s="23">
        <v>10027.855159999999</v>
      </c>
      <c r="M53" s="23">
        <v>9464.8292900000015</v>
      </c>
      <c r="N53" s="23">
        <v>8073.2560300000005</v>
      </c>
      <c r="O53" s="23">
        <v>9389.2564499999989</v>
      </c>
      <c r="P53" s="23">
        <v>9059.1864300000016</v>
      </c>
      <c r="Q53" s="23">
        <v>8115.4100199999993</v>
      </c>
      <c r="R53" s="23">
        <v>7624.6705499999998</v>
      </c>
      <c r="S53" s="23">
        <v>9111.8865800000003</v>
      </c>
      <c r="T53" s="23">
        <v>7089.85358</v>
      </c>
      <c r="U53" s="23">
        <v>5761.99341</v>
      </c>
      <c r="V53" s="23">
        <v>5415.9706900000001</v>
      </c>
      <c r="W53" s="23">
        <v>4642.0341900000003</v>
      </c>
    </row>
    <row r="54" spans="1:23">
      <c r="A54" s="27" t="s">
        <v>121</v>
      </c>
      <c r="B54" s="27" t="s">
        <v>65</v>
      </c>
      <c r="C54" s="23">
        <v>25950.170712862342</v>
      </c>
      <c r="D54" s="23">
        <v>27646.109345737033</v>
      </c>
      <c r="E54" s="23">
        <v>22552.667220852389</v>
      </c>
      <c r="F54" s="23">
        <v>21503.723354229296</v>
      </c>
      <c r="G54" s="23">
        <v>20601.461740712119</v>
      </c>
      <c r="H54" s="23">
        <v>20170.736369168233</v>
      </c>
      <c r="I54" s="23">
        <v>20317.615731982998</v>
      </c>
      <c r="J54" s="23">
        <v>17376.976956880513</v>
      </c>
      <c r="K54" s="23">
        <v>17646.421816021681</v>
      </c>
      <c r="L54" s="23">
        <v>16024.367428196387</v>
      </c>
      <c r="M54" s="23">
        <v>17047.672679484895</v>
      </c>
      <c r="N54" s="23">
        <v>16471.280865274093</v>
      </c>
      <c r="O54" s="23">
        <v>15765.505236498411</v>
      </c>
      <c r="P54" s="23">
        <v>15235.471892735799</v>
      </c>
      <c r="Q54" s="23">
        <v>17082.457580709226</v>
      </c>
      <c r="R54" s="23">
        <v>16919.409913726835</v>
      </c>
      <c r="S54" s="23">
        <v>16735.718524040371</v>
      </c>
      <c r="T54" s="23">
        <v>15967.919086943097</v>
      </c>
      <c r="U54" s="23">
        <v>14565.239677319572</v>
      </c>
      <c r="V54" s="23">
        <v>13857.459761887629</v>
      </c>
      <c r="W54" s="23">
        <v>11243.045573914957</v>
      </c>
    </row>
    <row r="55" spans="1:23">
      <c r="A55" s="27" t="s">
        <v>121</v>
      </c>
      <c r="B55" s="27" t="s">
        <v>64</v>
      </c>
      <c r="C55" s="23">
        <v>23.006512351842542</v>
      </c>
      <c r="D55" s="23">
        <v>21.610761142173587</v>
      </c>
      <c r="E55" s="23">
        <v>21.235825002170376</v>
      </c>
      <c r="F55" s="23">
        <v>19.180873812585585</v>
      </c>
      <c r="G55" s="23">
        <v>17.121520744356889</v>
      </c>
      <c r="H55" s="23">
        <v>17.104951325432211</v>
      </c>
      <c r="I55" s="23">
        <v>16.474525676827106</v>
      </c>
      <c r="J55" s="23">
        <v>14.78200990585478</v>
      </c>
      <c r="K55" s="23">
        <v>14.499506575920853</v>
      </c>
      <c r="L55" s="23">
        <v>13.952191330628855</v>
      </c>
      <c r="M55" s="23">
        <v>13.123000896925236</v>
      </c>
      <c r="N55" s="23">
        <v>12.863772646242904</v>
      </c>
      <c r="O55" s="23">
        <v>11.622353373547696</v>
      </c>
      <c r="P55" s="23">
        <v>10.386510628738105</v>
      </c>
      <c r="Q55" s="23">
        <v>10.39085837925751</v>
      </c>
      <c r="R55" s="23">
        <v>10.034562287612019</v>
      </c>
      <c r="S55" s="23">
        <v>9.0402464493935728</v>
      </c>
      <c r="T55" s="23">
        <v>8.832903271103536</v>
      </c>
      <c r="U55" s="23">
        <v>8.5453006794133355</v>
      </c>
      <c r="V55" s="23">
        <v>8.4200292662421834</v>
      </c>
      <c r="W55" s="23">
        <v>9.1911522955355824</v>
      </c>
    </row>
    <row r="56" spans="1:23">
      <c r="A56" s="27" t="s">
        <v>121</v>
      </c>
      <c r="B56" s="27" t="s">
        <v>32</v>
      </c>
      <c r="C56" s="23">
        <v>0.34461017780066894</v>
      </c>
      <c r="D56" s="23">
        <v>0.32635560638254996</v>
      </c>
      <c r="E56" s="23">
        <v>0.28639207157979202</v>
      </c>
      <c r="F56" s="23">
        <v>0.29877072068682287</v>
      </c>
      <c r="G56" s="23">
        <v>0.28407961025364403</v>
      </c>
      <c r="H56" s="23">
        <v>0.24900203261763992</v>
      </c>
      <c r="I56" s="23">
        <v>0.22969250391983201</v>
      </c>
      <c r="J56" s="23">
        <v>0.20523639739064997</v>
      </c>
      <c r="K56" s="23">
        <v>0.20196005438011791</v>
      </c>
      <c r="L56" s="23">
        <v>0.18161387902839987</v>
      </c>
      <c r="M56" s="23">
        <v>0.17036918336918</v>
      </c>
      <c r="N56" s="23">
        <v>0.16091967905552401</v>
      </c>
      <c r="O56" s="23">
        <v>2.80209988854399E-2</v>
      </c>
      <c r="P56" s="23">
        <v>2.6015070133392899E-2</v>
      </c>
      <c r="Q56" s="23">
        <v>2.5313529212243002E-2</v>
      </c>
      <c r="R56" s="23">
        <v>2.3526627375115003E-2</v>
      </c>
      <c r="S56" s="23">
        <v>2.0491534909875E-2</v>
      </c>
      <c r="T56" s="23">
        <v>1.9672556541749996E-2</v>
      </c>
      <c r="U56" s="23">
        <v>1.8214205812570002E-2</v>
      </c>
      <c r="V56" s="23">
        <v>1.647020514556E-2</v>
      </c>
      <c r="W56" s="23">
        <v>2.7946255999999999E-2</v>
      </c>
    </row>
    <row r="57" spans="1:23">
      <c r="A57" s="27" t="s">
        <v>121</v>
      </c>
      <c r="B57" s="27" t="s">
        <v>69</v>
      </c>
      <c r="C57" s="23">
        <v>0</v>
      </c>
      <c r="D57" s="23">
        <v>0</v>
      </c>
      <c r="E57" s="23">
        <v>1.2903610999999999E-8</v>
      </c>
      <c r="F57" s="23">
        <v>1.7684873000000002E-8</v>
      </c>
      <c r="G57" s="23">
        <v>1.6734395E-8</v>
      </c>
      <c r="H57" s="23">
        <v>1.8351915000000001E-8</v>
      </c>
      <c r="I57" s="23">
        <v>1.6984074999999999E-8</v>
      </c>
      <c r="J57" s="23">
        <v>1.6011295999999999E-8</v>
      </c>
      <c r="K57" s="23">
        <v>2.1151797999999899E-8</v>
      </c>
      <c r="L57" s="23">
        <v>0.14218248</v>
      </c>
      <c r="M57" s="23">
        <v>0.37755869999999997</v>
      </c>
      <c r="N57" s="23">
        <v>0.90263080000000007</v>
      </c>
      <c r="O57" s="23">
        <v>0.8651932</v>
      </c>
      <c r="P57" s="23">
        <v>0.82119494999999998</v>
      </c>
      <c r="Q57" s="23">
        <v>1.0999017</v>
      </c>
      <c r="R57" s="23">
        <v>1.0284990000000001</v>
      </c>
      <c r="S57" s="23">
        <v>0.98408989999999996</v>
      </c>
      <c r="T57" s="23">
        <v>0.96315499999999998</v>
      </c>
      <c r="U57" s="23">
        <v>1.1210514</v>
      </c>
      <c r="V57" s="23">
        <v>0.98252844000000006</v>
      </c>
      <c r="W57" s="23">
        <v>1.3403661</v>
      </c>
    </row>
    <row r="58" spans="1:23">
      <c r="A58" s="27" t="s">
        <v>121</v>
      </c>
      <c r="B58" s="27" t="s">
        <v>52</v>
      </c>
      <c r="C58" s="23">
        <v>0.131289447999999</v>
      </c>
      <c r="D58" s="23">
        <v>0.37317633</v>
      </c>
      <c r="E58" s="23">
        <v>0.81026624999999997</v>
      </c>
      <c r="F58" s="23">
        <v>1.5858523</v>
      </c>
      <c r="G58" s="23">
        <v>2.30570232</v>
      </c>
      <c r="H58" s="23">
        <v>2.9256499300000001</v>
      </c>
      <c r="I58" s="23">
        <v>3.4123325999999996</v>
      </c>
      <c r="J58" s="23">
        <v>3.6890898999999999</v>
      </c>
      <c r="K58" s="23">
        <v>4.3827407000000003</v>
      </c>
      <c r="L58" s="23">
        <v>4.4909871499999996</v>
      </c>
      <c r="M58" s="23">
        <v>4.6659925999999992</v>
      </c>
      <c r="N58" s="23">
        <v>4.8209889000000006</v>
      </c>
      <c r="O58" s="23">
        <v>5.0351721599999992</v>
      </c>
      <c r="P58" s="23">
        <v>5.2907026000000004</v>
      </c>
      <c r="Q58" s="23">
        <v>5.553115599999999</v>
      </c>
      <c r="R58" s="23">
        <v>5.4424456000000001</v>
      </c>
      <c r="S58" s="23">
        <v>5.1132064999999907</v>
      </c>
      <c r="T58" s="23">
        <v>5.083007030000001</v>
      </c>
      <c r="U58" s="23">
        <v>4.7682129999999994</v>
      </c>
      <c r="V58" s="23">
        <v>4.5567565999999999</v>
      </c>
      <c r="W58" s="23">
        <v>4.6172957000000006</v>
      </c>
    </row>
    <row r="59" spans="1:23">
      <c r="A59" s="29" t="s">
        <v>118</v>
      </c>
      <c r="B59" s="29"/>
      <c r="C59" s="28">
        <v>152963.66878399524</v>
      </c>
      <c r="D59" s="28">
        <v>144697.40401816866</v>
      </c>
      <c r="E59" s="28">
        <v>135275.83561711753</v>
      </c>
      <c r="F59" s="28">
        <v>125498.58779933186</v>
      </c>
      <c r="G59" s="28">
        <v>118718.8839210639</v>
      </c>
      <c r="H59" s="28">
        <v>110772.15747456881</v>
      </c>
      <c r="I59" s="28">
        <v>108673.35738479823</v>
      </c>
      <c r="J59" s="28">
        <v>103038.51815032469</v>
      </c>
      <c r="K59" s="28">
        <v>95112.915986841719</v>
      </c>
      <c r="L59" s="28">
        <v>85360.204625165425</v>
      </c>
      <c r="M59" s="28">
        <v>78622.815226622697</v>
      </c>
      <c r="N59" s="28">
        <v>69511.963168972259</v>
      </c>
      <c r="O59" s="28">
        <v>66629.16512943097</v>
      </c>
      <c r="P59" s="28">
        <v>63546.088611919193</v>
      </c>
      <c r="Q59" s="28">
        <v>61617.70367095017</v>
      </c>
      <c r="R59" s="28">
        <v>59659.420801110573</v>
      </c>
      <c r="S59" s="28">
        <v>56816.457083971894</v>
      </c>
      <c r="T59" s="28">
        <v>53194.27844585495</v>
      </c>
      <c r="U59" s="28">
        <v>47708.137853629327</v>
      </c>
      <c r="V59" s="28">
        <v>46210.885799452612</v>
      </c>
      <c r="W59" s="28">
        <v>41552.604107164712</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7162.2390293751796</v>
      </c>
      <c r="D64" s="23">
        <v>6743.0642275213595</v>
      </c>
      <c r="E64" s="23">
        <v>3853.2525328163401</v>
      </c>
      <c r="F64" s="23">
        <v>2484.4468311201208</v>
      </c>
      <c r="G64" s="23">
        <v>2325.3952304070581</v>
      </c>
      <c r="H64" s="23">
        <v>2201.4050303665531</v>
      </c>
      <c r="I64" s="23">
        <v>2076.2225287741239</v>
      </c>
      <c r="J64" s="23">
        <v>1966.377428436339</v>
      </c>
      <c r="K64" s="23">
        <v>1856.852228782343</v>
      </c>
      <c r="L64" s="23">
        <v>1751.0380332614329</v>
      </c>
      <c r="M64" s="23">
        <v>1654.14253468269</v>
      </c>
      <c r="N64" s="23">
        <v>4083.3825524559102</v>
      </c>
      <c r="O64" s="23">
        <v>3746.5040501075132</v>
      </c>
      <c r="P64" s="23">
        <v>2817.5390460830499</v>
      </c>
      <c r="Q64" s="23">
        <v>3410.9305580388682</v>
      </c>
      <c r="R64" s="23">
        <v>2456.9542620574603</v>
      </c>
      <c r="S64" s="23">
        <v>6.1637910000000002E-5</v>
      </c>
      <c r="T64" s="23">
        <v>5.8279560000000001E-5</v>
      </c>
      <c r="U64" s="23">
        <v>6.3629619999999999E-5</v>
      </c>
      <c r="V64" s="23">
        <v>6.0638920000000001E-5</v>
      </c>
      <c r="W64" s="23">
        <v>6.6544439999999995E-5</v>
      </c>
    </row>
    <row r="65" spans="1:23">
      <c r="A65" s="27" t="s">
        <v>122</v>
      </c>
      <c r="B65" s="27" t="s">
        <v>28</v>
      </c>
      <c r="C65" s="23">
        <v>1920.268</v>
      </c>
      <c r="D65" s="23">
        <v>1437.0959</v>
      </c>
      <c r="E65" s="23">
        <v>1299.5934</v>
      </c>
      <c r="F65" s="23">
        <v>4.1379286000000002E-6</v>
      </c>
      <c r="G65" s="23">
        <v>4.0204859999999999E-6</v>
      </c>
      <c r="H65" s="23">
        <v>3.9447420000000004E-6</v>
      </c>
      <c r="I65" s="23">
        <v>3.3893695E-6</v>
      </c>
      <c r="J65" s="23">
        <v>4.0574469999999997E-6</v>
      </c>
      <c r="K65" s="23">
        <v>3.6535362999999998E-6</v>
      </c>
      <c r="L65" s="23">
        <v>4.6851775000000006E-6</v>
      </c>
      <c r="M65" s="23">
        <v>4.2346516000000001E-6</v>
      </c>
      <c r="N65" s="23">
        <v>7.0138730000000002E-6</v>
      </c>
      <c r="O65" s="23">
        <v>5.7501600000000002E-6</v>
      </c>
      <c r="P65" s="23">
        <v>5.9035980000000001E-6</v>
      </c>
      <c r="Q65" s="23">
        <v>0</v>
      </c>
      <c r="R65" s="23">
        <v>0</v>
      </c>
      <c r="S65" s="23">
        <v>0</v>
      </c>
      <c r="T65" s="23">
        <v>0</v>
      </c>
      <c r="U65" s="23">
        <v>0</v>
      </c>
      <c r="V65" s="23">
        <v>0</v>
      </c>
      <c r="W65" s="23">
        <v>0</v>
      </c>
    </row>
    <row r="66" spans="1:23">
      <c r="A66" s="27" t="s">
        <v>122</v>
      </c>
      <c r="B66" s="27" t="s">
        <v>62</v>
      </c>
      <c r="C66" s="23">
        <v>327.05206422943428</v>
      </c>
      <c r="D66" s="23">
        <v>356.11159226655917</v>
      </c>
      <c r="E66" s="23">
        <v>739.22008113483173</v>
      </c>
      <c r="F66" s="23">
        <v>158.9619779837308</v>
      </c>
      <c r="G66" s="23">
        <v>135.04635054237181</v>
      </c>
      <c r="H66" s="23">
        <v>189.65232779426057</v>
      </c>
      <c r="I66" s="23">
        <v>118.43512302884261</v>
      </c>
      <c r="J66" s="23">
        <v>265.03317569032822</v>
      </c>
      <c r="K66" s="23">
        <v>145.5127480352252</v>
      </c>
      <c r="L66" s="23">
        <v>272.06771897451688</v>
      </c>
      <c r="M66" s="23">
        <v>178.67747175890389</v>
      </c>
      <c r="N66" s="23">
        <v>1115.653105779762</v>
      </c>
      <c r="O66" s="23">
        <v>715.73482138475958</v>
      </c>
      <c r="P66" s="23">
        <v>700.31468483527203</v>
      </c>
      <c r="Q66" s="23">
        <v>1065.3082375914569</v>
      </c>
      <c r="R66" s="23">
        <v>745.8344335375848</v>
      </c>
      <c r="S66" s="23">
        <v>1784.3517988561543</v>
      </c>
      <c r="T66" s="23">
        <v>1694.7004576249296</v>
      </c>
      <c r="U66" s="23">
        <v>1803.5882223689837</v>
      </c>
      <c r="V66" s="23">
        <v>2211.9184798437745</v>
      </c>
      <c r="W66" s="23">
        <v>1830.3732383336796</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14618.144756975573</v>
      </c>
      <c r="D68" s="23">
        <v>14554.380331529819</v>
      </c>
      <c r="E68" s="23">
        <v>12326.241074289319</v>
      </c>
      <c r="F68" s="23">
        <v>12696.561752171498</v>
      </c>
      <c r="G68" s="23">
        <v>11631.346325868906</v>
      </c>
      <c r="H68" s="23">
        <v>12204.931062921327</v>
      </c>
      <c r="I68" s="23">
        <v>11543.374438987679</v>
      </c>
      <c r="J68" s="23">
        <v>10051.100900558413</v>
      </c>
      <c r="K68" s="23">
        <v>9213.8256567121916</v>
      </c>
      <c r="L68" s="23">
        <v>8458.1206842711108</v>
      </c>
      <c r="M68" s="23">
        <v>9152.118061510233</v>
      </c>
      <c r="N68" s="23">
        <v>10498.12505699997</v>
      </c>
      <c r="O68" s="23">
        <v>9532.1117826185036</v>
      </c>
      <c r="P68" s="23">
        <v>8610.8950256223652</v>
      </c>
      <c r="Q68" s="23">
        <v>9047.6810371383308</v>
      </c>
      <c r="R68" s="23">
        <v>8143.541285856325</v>
      </c>
      <c r="S68" s="23">
        <v>9210.9217651089384</v>
      </c>
      <c r="T68" s="23">
        <v>9097.8914202753276</v>
      </c>
      <c r="U68" s="23">
        <v>10086.242266278172</v>
      </c>
      <c r="V68" s="23">
        <v>9724.9964530569305</v>
      </c>
      <c r="W68" s="23">
        <v>8169.9747653794502</v>
      </c>
    </row>
    <row r="69" spans="1:23">
      <c r="A69" s="27" t="s">
        <v>122</v>
      </c>
      <c r="B69" s="27" t="s">
        <v>64</v>
      </c>
      <c r="C69" s="23">
        <v>7.6700380060662701</v>
      </c>
      <c r="D69" s="23">
        <v>7.27098420962401</v>
      </c>
      <c r="E69" s="23">
        <v>6.977257109367387</v>
      </c>
      <c r="F69" s="23">
        <v>6.2800948086612065</v>
      </c>
      <c r="G69" s="23">
        <v>5.7809309138262339</v>
      </c>
      <c r="H69" s="23">
        <v>5.5920112181532771</v>
      </c>
      <c r="I69" s="23">
        <v>5.4477132201737044</v>
      </c>
      <c r="J69" s="23">
        <v>4.8534666179351191</v>
      </c>
      <c r="K69" s="23">
        <v>4.7318161204890146</v>
      </c>
      <c r="L69" s="23">
        <v>4.578713736363528</v>
      </c>
      <c r="M69" s="23">
        <v>4.4583489119763069</v>
      </c>
      <c r="N69" s="23">
        <v>4.3040387620585703</v>
      </c>
      <c r="O69" s="23">
        <v>3.8775607791311799</v>
      </c>
      <c r="P69" s="23">
        <v>3.5733546443473303</v>
      </c>
      <c r="Q69" s="23">
        <v>3.4611687820560979</v>
      </c>
      <c r="R69" s="23">
        <v>3.3743129752558896</v>
      </c>
      <c r="S69" s="23">
        <v>3.0242408584338292</v>
      </c>
      <c r="T69" s="23">
        <v>2.9737177254851863</v>
      </c>
      <c r="U69" s="23">
        <v>2.8408117923943861</v>
      </c>
      <c r="V69" s="23">
        <v>2.6641815046405442</v>
      </c>
      <c r="W69" s="23">
        <v>2.6115074168616625</v>
      </c>
    </row>
    <row r="70" spans="1:23">
      <c r="A70" s="27" t="s">
        <v>122</v>
      </c>
      <c r="B70" s="27" t="s">
        <v>32</v>
      </c>
      <c r="C70" s="23">
        <v>0.92252600106471006</v>
      </c>
      <c r="D70" s="23">
        <v>0.87562821264925494</v>
      </c>
      <c r="E70" s="23">
        <v>0.81948357349107304</v>
      </c>
      <c r="F70" s="23">
        <v>0.78309585280199001</v>
      </c>
      <c r="G70" s="23">
        <v>0.72592708724047805</v>
      </c>
      <c r="H70" s="23">
        <v>0.64424258660075207</v>
      </c>
      <c r="I70" s="23">
        <v>0.57967566131740311</v>
      </c>
      <c r="J70" s="23">
        <v>0.5280752774654609</v>
      </c>
      <c r="K70" s="23">
        <v>0.502482541903716</v>
      </c>
      <c r="L70" s="23">
        <v>0.54396425999999998</v>
      </c>
      <c r="M70" s="23">
        <v>0.62678963999999993</v>
      </c>
      <c r="N70" s="23">
        <v>0.58955997999999998</v>
      </c>
      <c r="O70" s="23">
        <v>0.53403626000000004</v>
      </c>
      <c r="P70" s="23">
        <v>0.43297575000000005</v>
      </c>
      <c r="Q70" s="23">
        <v>0.42156823999999998</v>
      </c>
      <c r="R70" s="23">
        <v>0.40435546999999999</v>
      </c>
      <c r="S70" s="23">
        <v>0.37524882000000004</v>
      </c>
      <c r="T70" s="23">
        <v>0.35689530000000003</v>
      </c>
      <c r="U70" s="23">
        <v>0.43110005000000001</v>
      </c>
      <c r="V70" s="23">
        <v>0.39099757999999901</v>
      </c>
      <c r="W70" s="23">
        <v>0.60534368999999988</v>
      </c>
    </row>
    <row r="71" spans="1:23">
      <c r="A71" s="27" t="s">
        <v>122</v>
      </c>
      <c r="B71" s="27" t="s">
        <v>69</v>
      </c>
      <c r="C71" s="23">
        <v>0</v>
      </c>
      <c r="D71" s="23">
        <v>0</v>
      </c>
      <c r="E71" s="23">
        <v>9.6830690000000002E-9</v>
      </c>
      <c r="F71" s="23">
        <v>8.938197999999999E-9</v>
      </c>
      <c r="G71" s="23">
        <v>8.6327269999999993E-9</v>
      </c>
      <c r="H71" s="23">
        <v>9.6471994999999994E-9</v>
      </c>
      <c r="I71" s="23">
        <v>9.0670910000000003E-9</v>
      </c>
      <c r="J71" s="23">
        <v>8.7673950000000002E-9</v>
      </c>
      <c r="K71" s="23">
        <v>8.771214E-9</v>
      </c>
      <c r="L71" s="23">
        <v>9.7000609999999905E-9</v>
      </c>
      <c r="M71" s="23">
        <v>1.0970671E-8</v>
      </c>
      <c r="N71" s="23">
        <v>1.6240389E-8</v>
      </c>
      <c r="O71" s="23">
        <v>1.4749079000000001E-8</v>
      </c>
      <c r="P71" s="23">
        <v>1.428846E-8</v>
      </c>
      <c r="Q71" s="23">
        <v>1.7831979E-8</v>
      </c>
      <c r="R71" s="23">
        <v>1.9421232E-8</v>
      </c>
      <c r="S71" s="23">
        <v>1.8534382999999999E-8</v>
      </c>
      <c r="T71" s="23">
        <v>1.7619369999999999E-8</v>
      </c>
      <c r="U71" s="23">
        <v>1.9416072999999901E-8</v>
      </c>
      <c r="V71" s="23">
        <v>1.8330617000000001E-8</v>
      </c>
      <c r="W71" s="23">
        <v>1.9078798E-8</v>
      </c>
    </row>
    <row r="72" spans="1:23">
      <c r="A72" s="27" t="s">
        <v>122</v>
      </c>
      <c r="B72" s="27" t="s">
        <v>52</v>
      </c>
      <c r="C72" s="23">
        <v>0.128266449</v>
      </c>
      <c r="D72" s="23">
        <v>0.23559295400000002</v>
      </c>
      <c r="E72" s="23">
        <v>0.37021944000000001</v>
      </c>
      <c r="F72" s="23">
        <v>0.52303321999999897</v>
      </c>
      <c r="G72" s="23">
        <v>0.69037813999999897</v>
      </c>
      <c r="H72" s="23">
        <v>0.80724723000000009</v>
      </c>
      <c r="I72" s="23">
        <v>0.86480886999999995</v>
      </c>
      <c r="J72" s="23">
        <v>0.96400194000000006</v>
      </c>
      <c r="K72" s="23">
        <v>1.1104155900000001</v>
      </c>
      <c r="L72" s="23">
        <v>1.1816115</v>
      </c>
      <c r="M72" s="23">
        <v>1.22003065</v>
      </c>
      <c r="N72" s="23">
        <v>1.2567925399999991</v>
      </c>
      <c r="O72" s="23">
        <v>1.3232155799999998</v>
      </c>
      <c r="P72" s="23">
        <v>1.3819124200000001</v>
      </c>
      <c r="Q72" s="23">
        <v>1.3884834399999999</v>
      </c>
      <c r="R72" s="23">
        <v>1.3462363100000001</v>
      </c>
      <c r="S72" s="23">
        <v>1.3115055199999999</v>
      </c>
      <c r="T72" s="23">
        <v>1.26316037</v>
      </c>
      <c r="U72" s="23">
        <v>1.23512091</v>
      </c>
      <c r="V72" s="23">
        <v>1.1831202899999989</v>
      </c>
      <c r="W72" s="23">
        <v>1.1627561099999988</v>
      </c>
    </row>
    <row r="73" spans="1:23">
      <c r="A73" s="29" t="s">
        <v>118</v>
      </c>
      <c r="B73" s="29"/>
      <c r="C73" s="28">
        <v>24035.373888586251</v>
      </c>
      <c r="D73" s="28">
        <v>23097.923035527361</v>
      </c>
      <c r="E73" s="28">
        <v>18225.284345349857</v>
      </c>
      <c r="F73" s="28">
        <v>15346.250660221938</v>
      </c>
      <c r="G73" s="28">
        <v>14097.568841752649</v>
      </c>
      <c r="H73" s="28">
        <v>14601.580436245036</v>
      </c>
      <c r="I73" s="28">
        <v>13743.479807400188</v>
      </c>
      <c r="J73" s="28">
        <v>12287.364975360462</v>
      </c>
      <c r="K73" s="28">
        <v>11220.922453303785</v>
      </c>
      <c r="L73" s="28">
        <v>10485.805154928603</v>
      </c>
      <c r="M73" s="28">
        <v>10989.396421098454</v>
      </c>
      <c r="N73" s="28">
        <v>15701.464761011574</v>
      </c>
      <c r="O73" s="28">
        <v>13998.228220640067</v>
      </c>
      <c r="P73" s="28">
        <v>12132.322117088634</v>
      </c>
      <c r="Q73" s="28">
        <v>13527.381001550712</v>
      </c>
      <c r="R73" s="28">
        <v>11349.704294426627</v>
      </c>
      <c r="S73" s="28">
        <v>10998.297866461437</v>
      </c>
      <c r="T73" s="28">
        <v>10795.565653905302</v>
      </c>
      <c r="U73" s="28">
        <v>11892.671364069169</v>
      </c>
      <c r="V73" s="28">
        <v>11939.579175044266</v>
      </c>
      <c r="W73" s="28">
        <v>10002.95957767443</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4.2950202E-5</v>
      </c>
      <c r="D78" s="23">
        <v>3.8669740999999999E-5</v>
      </c>
      <c r="E78" s="23">
        <v>3.9560247000000003E-5</v>
      </c>
      <c r="F78" s="23">
        <v>3.6908872999999994E-5</v>
      </c>
      <c r="G78" s="23">
        <v>3.2322232000000001E-5</v>
      </c>
      <c r="H78" s="23">
        <v>3.0661653999999999E-5</v>
      </c>
      <c r="I78" s="23">
        <v>3.0145948999999993E-5</v>
      </c>
      <c r="J78" s="23">
        <v>2.9214917E-5</v>
      </c>
      <c r="K78" s="23">
        <v>2.8786488999999993E-5</v>
      </c>
      <c r="L78" s="23">
        <v>2.7834919999999988E-5</v>
      </c>
      <c r="M78" s="23">
        <v>2.6169169999999998E-5</v>
      </c>
      <c r="N78" s="23">
        <v>2.6497823699999902E-5</v>
      </c>
      <c r="O78" s="23">
        <v>2.6113345999999999E-5</v>
      </c>
      <c r="P78" s="23">
        <v>2.6155799000000002E-5</v>
      </c>
      <c r="Q78" s="23">
        <v>2.7158335499999998E-5</v>
      </c>
      <c r="R78" s="23">
        <v>2.6258652999999991E-5</v>
      </c>
      <c r="S78" s="23">
        <v>2.7415693300000001E-5</v>
      </c>
      <c r="T78" s="23">
        <v>2.6465675399999991E-5</v>
      </c>
      <c r="U78" s="23">
        <v>2.7673390000000001E-5</v>
      </c>
      <c r="V78" s="23">
        <v>2.6602670999999989E-5</v>
      </c>
      <c r="W78" s="23">
        <v>2.8305496999999987E-5</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3.0764169999999997E-5</v>
      </c>
      <c r="D80" s="23">
        <v>2.735823099999999E-5</v>
      </c>
      <c r="E80" s="23">
        <v>2.7948481999999999E-5</v>
      </c>
      <c r="F80" s="23">
        <v>2.8193016499999991E-5</v>
      </c>
      <c r="G80" s="23">
        <v>2.37743921E-5</v>
      </c>
      <c r="H80" s="23">
        <v>2.3223078000000001E-5</v>
      </c>
      <c r="I80" s="23">
        <v>2.2910793400000002E-5</v>
      </c>
      <c r="J80" s="23">
        <v>2.1905629999999988E-5</v>
      </c>
      <c r="K80" s="23">
        <v>2.1289851E-5</v>
      </c>
      <c r="L80" s="23">
        <v>2.1072788299999991E-5</v>
      </c>
      <c r="M80" s="23">
        <v>1.9861930199999979E-5</v>
      </c>
      <c r="N80" s="23">
        <v>0.28996289455719998</v>
      </c>
      <c r="O80" s="23">
        <v>1.99331823E-5</v>
      </c>
      <c r="P80" s="23">
        <v>1.9926007099999999E-5</v>
      </c>
      <c r="Q80" s="23">
        <v>2.0424307199999999E-5</v>
      </c>
      <c r="R80" s="23">
        <v>2.0226234400000002E-5</v>
      </c>
      <c r="S80" s="23">
        <v>2.0160317599999997E-5</v>
      </c>
      <c r="T80" s="23">
        <v>2.02647901E-5</v>
      </c>
      <c r="U80" s="23">
        <v>2.03172378E-5</v>
      </c>
      <c r="V80" s="23">
        <v>1.3137120999999999E-5</v>
      </c>
      <c r="W80" s="23">
        <v>1.6960966999999999E-5</v>
      </c>
    </row>
    <row r="81" spans="1:23">
      <c r="A81" s="27" t="s">
        <v>123</v>
      </c>
      <c r="B81" s="27" t="s">
        <v>61</v>
      </c>
      <c r="C81" s="23">
        <v>48000.664589999986</v>
      </c>
      <c r="D81" s="23">
        <v>50251.199500000002</v>
      </c>
      <c r="E81" s="23">
        <v>46254.463849999993</v>
      </c>
      <c r="F81" s="23">
        <v>47917.883199999997</v>
      </c>
      <c r="G81" s="23">
        <v>50430.683199999992</v>
      </c>
      <c r="H81" s="23">
        <v>43181.013199999994</v>
      </c>
      <c r="I81" s="23">
        <v>41796.193859999992</v>
      </c>
      <c r="J81" s="23">
        <v>39069.533060000002</v>
      </c>
      <c r="K81" s="23">
        <v>34776.227299999999</v>
      </c>
      <c r="L81" s="23">
        <v>31733.944989999996</v>
      </c>
      <c r="M81" s="23">
        <v>26484.995579999999</v>
      </c>
      <c r="N81" s="23">
        <v>25097.696040000003</v>
      </c>
      <c r="O81" s="23">
        <v>23075.408250000004</v>
      </c>
      <c r="P81" s="23">
        <v>19347.0416</v>
      </c>
      <c r="Q81" s="23">
        <v>16828.566059999997</v>
      </c>
      <c r="R81" s="23">
        <v>14609.70671</v>
      </c>
      <c r="S81" s="23">
        <v>13804.443579999997</v>
      </c>
      <c r="T81" s="23">
        <v>12373.332044999999</v>
      </c>
      <c r="U81" s="23">
        <v>11897.311870000001</v>
      </c>
      <c r="V81" s="23">
        <v>9864.5666000000019</v>
      </c>
      <c r="W81" s="23">
        <v>10269.136634999997</v>
      </c>
    </row>
    <row r="82" spans="1:23">
      <c r="A82" s="27" t="s">
        <v>123</v>
      </c>
      <c r="B82" s="27" t="s">
        <v>65</v>
      </c>
      <c r="C82" s="23">
        <v>4185.8571182259047</v>
      </c>
      <c r="D82" s="23">
        <v>4497.7011561895733</v>
      </c>
      <c r="E82" s="23">
        <v>5212.4392587073162</v>
      </c>
      <c r="F82" s="23">
        <v>5985.5560458800028</v>
      </c>
      <c r="G82" s="23">
        <v>7229.6596928603749</v>
      </c>
      <c r="H82" s="23">
        <v>7971.1034161983007</v>
      </c>
      <c r="I82" s="23">
        <v>8743.5963594564382</v>
      </c>
      <c r="J82" s="23">
        <v>8732.1893441091488</v>
      </c>
      <c r="K82" s="23">
        <v>8945.2641419017018</v>
      </c>
      <c r="L82" s="23">
        <v>9122.6509336791969</v>
      </c>
      <c r="M82" s="23">
        <v>10103.205064082855</v>
      </c>
      <c r="N82" s="23">
        <v>9465.1620226925534</v>
      </c>
      <c r="O82" s="23">
        <v>9344.723181275378</v>
      </c>
      <c r="P82" s="23">
        <v>9697.3452277795423</v>
      </c>
      <c r="Q82" s="23">
        <v>9565.2750151338987</v>
      </c>
      <c r="R82" s="23">
        <v>9571.5878972321007</v>
      </c>
      <c r="S82" s="23">
        <v>8986.4151083571978</v>
      </c>
      <c r="T82" s="23">
        <v>8810.5184880342495</v>
      </c>
      <c r="U82" s="23">
        <v>8199.4820038939597</v>
      </c>
      <c r="V82" s="23">
        <v>8094.00851366603</v>
      </c>
      <c r="W82" s="23">
        <v>7243.7528502064497</v>
      </c>
    </row>
    <row r="83" spans="1:23">
      <c r="A83" s="27" t="s">
        <v>123</v>
      </c>
      <c r="B83" s="27" t="s">
        <v>64</v>
      </c>
      <c r="C83" s="23">
        <v>6.5041012999999999E-10</v>
      </c>
      <c r="D83" s="23">
        <v>1.0799715999999998E-9</v>
      </c>
      <c r="E83" s="23">
        <v>1.5557706000000001E-9</v>
      </c>
      <c r="F83" s="23">
        <v>1.4648740000000002E-9</v>
      </c>
      <c r="G83" s="23">
        <v>3.412037E-9</v>
      </c>
      <c r="H83" s="23">
        <v>6.1532949999999995E-9</v>
      </c>
      <c r="I83" s="23">
        <v>7.6794670000000004E-9</v>
      </c>
      <c r="J83" s="23">
        <v>7.2195029999999999E-9</v>
      </c>
      <c r="K83" s="23">
        <v>7.3063375000000003E-9</v>
      </c>
      <c r="L83" s="23">
        <v>6.6873169999999999E-9</v>
      </c>
      <c r="M83" s="23">
        <v>1.1648043E-8</v>
      </c>
      <c r="N83" s="23">
        <v>1.0914989E-8</v>
      </c>
      <c r="O83" s="23">
        <v>1.0434453E-8</v>
      </c>
      <c r="P83" s="23">
        <v>8.4989370000000003E-9</v>
      </c>
      <c r="Q83" s="23">
        <v>1.1362729E-8</v>
      </c>
      <c r="R83" s="23">
        <v>1.645237E-8</v>
      </c>
      <c r="S83" s="23">
        <v>1.5528957999999999E-8</v>
      </c>
      <c r="T83" s="23">
        <v>2.2242407999999999E-8</v>
      </c>
      <c r="U83" s="23">
        <v>2.1624571999999999E-8</v>
      </c>
      <c r="V83" s="23">
        <v>2.86415099999999E-7</v>
      </c>
      <c r="W83" s="23">
        <v>2.7333992000000001E-7</v>
      </c>
    </row>
    <row r="84" spans="1:23">
      <c r="A84" s="27" t="s">
        <v>123</v>
      </c>
      <c r="B84" s="27" t="s">
        <v>32</v>
      </c>
      <c r="C84" s="23">
        <v>1.1522726999999999E-8</v>
      </c>
      <c r="D84" s="23">
        <v>1.14082895E-8</v>
      </c>
      <c r="E84" s="23">
        <v>1.0613445999999899E-8</v>
      </c>
      <c r="F84" s="23">
        <v>1.0141984999999999E-8</v>
      </c>
      <c r="G84" s="23">
        <v>1.0302177999999999E-8</v>
      </c>
      <c r="H84" s="23">
        <v>1.3462736E-8</v>
      </c>
      <c r="I84" s="23">
        <v>1.6988158999999997E-8</v>
      </c>
      <c r="J84" s="23">
        <v>1.7846067000000001E-8</v>
      </c>
      <c r="K84" s="23">
        <v>1.6853151000000001E-8</v>
      </c>
      <c r="L84" s="23">
        <v>2.7792291999999999E-8</v>
      </c>
      <c r="M84" s="23">
        <v>2.8768100999999999E-8</v>
      </c>
      <c r="N84" s="23">
        <v>2.7220083000000002E-8</v>
      </c>
      <c r="O84" s="23">
        <v>2.5879513000000001E-8</v>
      </c>
      <c r="P84" s="23">
        <v>2.4726743999999998E-8</v>
      </c>
      <c r="Q84" s="23">
        <v>2.6448874999999997E-8</v>
      </c>
      <c r="R84" s="23">
        <v>2.5066030000000001E-8</v>
      </c>
      <c r="S84" s="23">
        <v>2.8764894999999999E-8</v>
      </c>
      <c r="T84" s="23">
        <v>2.7304013000000002E-8</v>
      </c>
      <c r="U84" s="23">
        <v>3.7440209999999898E-8</v>
      </c>
      <c r="V84" s="23">
        <v>3.5617188000000001E-8</v>
      </c>
      <c r="W84" s="23">
        <v>4.4529176999999995E-8</v>
      </c>
    </row>
    <row r="85" spans="1:23">
      <c r="A85" s="27" t="s">
        <v>123</v>
      </c>
      <c r="B85" s="27" t="s">
        <v>69</v>
      </c>
      <c r="C85" s="23">
        <v>0</v>
      </c>
      <c r="D85" s="23">
        <v>0</v>
      </c>
      <c r="E85" s="23">
        <v>2.75704909999999E-8</v>
      </c>
      <c r="F85" s="23">
        <v>2.7486105500000001E-8</v>
      </c>
      <c r="G85" s="23">
        <v>3.1075040999999995E-8</v>
      </c>
      <c r="H85" s="23">
        <v>3.0880607000000001E-8</v>
      </c>
      <c r="I85" s="23">
        <v>3.0733998999999999E-8</v>
      </c>
      <c r="J85" s="23">
        <v>3.1007147999999903E-8</v>
      </c>
      <c r="K85" s="23">
        <v>3.0879925000000002E-8</v>
      </c>
      <c r="L85" s="23">
        <v>3.1318233000000008E-8</v>
      </c>
      <c r="M85" s="23">
        <v>3.3941547000000005E-8</v>
      </c>
      <c r="N85" s="23">
        <v>3.5669389000000002E-8</v>
      </c>
      <c r="O85" s="23">
        <v>3.4025778000000005E-8</v>
      </c>
      <c r="P85" s="23">
        <v>3.4584154000000003E-8</v>
      </c>
      <c r="Q85" s="23">
        <v>4.1007028E-8</v>
      </c>
      <c r="R85" s="23">
        <v>3.8823678000000001E-8</v>
      </c>
      <c r="S85" s="23">
        <v>4.6822981000000006E-8</v>
      </c>
      <c r="T85" s="23">
        <v>4.4318335000000004E-8</v>
      </c>
      <c r="U85" s="23">
        <v>5.1438502000000002E-8</v>
      </c>
      <c r="V85" s="23">
        <v>4.8829431999999999E-8</v>
      </c>
      <c r="W85" s="23">
        <v>7.718448299999999E-8</v>
      </c>
    </row>
    <row r="86" spans="1:23">
      <c r="A86" s="27" t="s">
        <v>123</v>
      </c>
      <c r="B86" s="27" t="s">
        <v>52</v>
      </c>
      <c r="C86" s="23">
        <v>2.6809853700000001E-3</v>
      </c>
      <c r="D86" s="23">
        <v>8.8696479699999983E-3</v>
      </c>
      <c r="E86" s="23">
        <v>6.9628179999999991E-3</v>
      </c>
      <c r="F86" s="23">
        <v>1.1424008299999998E-2</v>
      </c>
      <c r="G86" s="23">
        <v>1.2931038799999999E-2</v>
      </c>
      <c r="H86" s="23">
        <v>1.6102995299999999E-2</v>
      </c>
      <c r="I86" s="23">
        <v>1.51441159E-2</v>
      </c>
      <c r="J86" s="23">
        <v>2.1111951399999999E-2</v>
      </c>
      <c r="K86" s="23">
        <v>2.3781741299999999E-2</v>
      </c>
      <c r="L86" s="23">
        <v>3.2098545999999992E-2</v>
      </c>
      <c r="M86" s="23">
        <v>6.7903410499999997E-2</v>
      </c>
      <c r="N86" s="23">
        <v>8.0694484999999996E-2</v>
      </c>
      <c r="O86" s="23">
        <v>8.7212747499999993E-2</v>
      </c>
      <c r="P86" s="23">
        <v>9.9707000699999992E-2</v>
      </c>
      <c r="Q86" s="23">
        <v>0.108065226</v>
      </c>
      <c r="R86" s="23">
        <v>0.122214451</v>
      </c>
      <c r="S86" s="23">
        <v>0.10719943500000001</v>
      </c>
      <c r="T86" s="23">
        <v>0.11062955300000001</v>
      </c>
      <c r="U86" s="23">
        <v>0.107797431</v>
      </c>
      <c r="V86" s="23">
        <v>0.10863324099999999</v>
      </c>
      <c r="W86" s="23">
        <v>0.11787097299999999</v>
      </c>
    </row>
    <row r="87" spans="1:23">
      <c r="A87" s="29" t="s">
        <v>118</v>
      </c>
      <c r="B87" s="29"/>
      <c r="C87" s="28">
        <v>52186.521781940908</v>
      </c>
      <c r="D87" s="28">
        <v>54748.900722218619</v>
      </c>
      <c r="E87" s="28">
        <v>51466.903176217595</v>
      </c>
      <c r="F87" s="28">
        <v>53903.439310983355</v>
      </c>
      <c r="G87" s="28">
        <v>57660.342948960402</v>
      </c>
      <c r="H87" s="28">
        <v>51152.116670089177</v>
      </c>
      <c r="I87" s="28">
        <v>50539.790272520848</v>
      </c>
      <c r="J87" s="28">
        <v>47801.722455236915</v>
      </c>
      <c r="K87" s="28">
        <v>43721.491491985347</v>
      </c>
      <c r="L87" s="28">
        <v>40856.59597259359</v>
      </c>
      <c r="M87" s="28">
        <v>36588.200690125603</v>
      </c>
      <c r="N87" s="28">
        <v>34563.14805209585</v>
      </c>
      <c r="O87" s="28">
        <v>32420.131477332343</v>
      </c>
      <c r="P87" s="28">
        <v>29044.386873869844</v>
      </c>
      <c r="Q87" s="28">
        <v>26393.841122727899</v>
      </c>
      <c r="R87" s="28">
        <v>24181.294653733439</v>
      </c>
      <c r="S87" s="28">
        <v>22790.858735948739</v>
      </c>
      <c r="T87" s="28">
        <v>21183.850579786958</v>
      </c>
      <c r="U87" s="28">
        <v>20096.793921906214</v>
      </c>
      <c r="V87" s="28">
        <v>17958.57515369224</v>
      </c>
      <c r="W87" s="28">
        <v>17512.889530746252</v>
      </c>
    </row>
    <row r="90" spans="1:23" collapsed="1">
      <c r="A90" s="16" t="s">
        <v>124</v>
      </c>
      <c r="B90" s="7"/>
      <c r="C90" s="7"/>
      <c r="D90" s="7"/>
      <c r="E90" s="7"/>
      <c r="F90" s="7"/>
      <c r="G90" s="7"/>
      <c r="H90" s="7"/>
      <c r="I90" s="7"/>
      <c r="J90" s="7"/>
      <c r="K90" s="7"/>
      <c r="L90" s="7"/>
      <c r="M90" s="7"/>
      <c r="N90" s="7"/>
      <c r="O90" s="7"/>
      <c r="P90" s="7"/>
      <c r="Q90" s="7"/>
      <c r="R90" s="7"/>
      <c r="S90" s="7"/>
      <c r="T90" s="7"/>
      <c r="U90" s="7"/>
      <c r="V90" s="7"/>
      <c r="W90" s="7"/>
    </row>
    <row r="91" spans="1:23">
      <c r="A91" s="17" t="s">
        <v>96</v>
      </c>
      <c r="B91" s="17" t="s">
        <v>97</v>
      </c>
      <c r="C91" s="17" t="s">
        <v>75</v>
      </c>
      <c r="D91" s="17" t="s">
        <v>98</v>
      </c>
      <c r="E91" s="17" t="s">
        <v>99</v>
      </c>
      <c r="F91" s="17" t="s">
        <v>100</v>
      </c>
      <c r="G91" s="17" t="s">
        <v>101</v>
      </c>
      <c r="H91" s="17" t="s">
        <v>102</v>
      </c>
      <c r="I91" s="17" t="s">
        <v>103</v>
      </c>
      <c r="J91" s="17" t="s">
        <v>104</v>
      </c>
      <c r="K91" s="17" t="s">
        <v>105</v>
      </c>
      <c r="L91" s="17" t="s">
        <v>106</v>
      </c>
      <c r="M91" s="17" t="s">
        <v>107</v>
      </c>
      <c r="N91" s="17" t="s">
        <v>108</v>
      </c>
      <c r="O91" s="17" t="s">
        <v>109</v>
      </c>
      <c r="P91" s="17" t="s">
        <v>110</v>
      </c>
      <c r="Q91" s="17" t="s">
        <v>111</v>
      </c>
      <c r="R91" s="17" t="s">
        <v>112</v>
      </c>
      <c r="S91" s="17" t="s">
        <v>113</v>
      </c>
      <c r="T91" s="17" t="s">
        <v>114</v>
      </c>
      <c r="U91" s="17" t="s">
        <v>115</v>
      </c>
      <c r="V91" s="17" t="s">
        <v>116</v>
      </c>
      <c r="W91" s="17" t="s">
        <v>117</v>
      </c>
    </row>
    <row r="92" spans="1:23">
      <c r="A92" s="27" t="s">
        <v>36</v>
      </c>
      <c r="B92" s="27" t="s">
        <v>66</v>
      </c>
      <c r="C92" s="23">
        <v>1.8473690830000002</v>
      </c>
      <c r="D92" s="23">
        <v>1.7609509149999991</v>
      </c>
      <c r="E92" s="23">
        <v>1.6291020939999989</v>
      </c>
      <c r="F92" s="23">
        <v>1.6119894859999979</v>
      </c>
      <c r="G92" s="23">
        <v>1.5165227279999991</v>
      </c>
      <c r="H92" s="23">
        <v>1.3498832369999989</v>
      </c>
      <c r="I92" s="23">
        <v>1.226386934</v>
      </c>
      <c r="J92" s="23">
        <v>1.1157431939999989</v>
      </c>
      <c r="K92" s="23">
        <v>1.07731982</v>
      </c>
      <c r="L92" s="23">
        <v>0.95879413999999896</v>
      </c>
      <c r="M92" s="23">
        <v>0.90284109499999898</v>
      </c>
      <c r="N92" s="23">
        <v>0.85028384000000001</v>
      </c>
      <c r="O92" s="23">
        <v>0.62652494399999992</v>
      </c>
      <c r="P92" s="23">
        <v>0.50424797999999993</v>
      </c>
      <c r="Q92" s="23">
        <v>0.48032221200000003</v>
      </c>
      <c r="R92" s="23">
        <v>0.45773058799999999</v>
      </c>
      <c r="S92" s="23">
        <v>0.41622637399999896</v>
      </c>
      <c r="T92" s="23">
        <v>0.39921087499999997</v>
      </c>
      <c r="U92" s="23">
        <v>0.36307895000000001</v>
      </c>
      <c r="V92" s="23">
        <v>0.33148427699999994</v>
      </c>
      <c r="W92" s="23">
        <v>0.30735859900000001</v>
      </c>
    </row>
    <row r="93" spans="1:23">
      <c r="A93" s="27" t="s">
        <v>36</v>
      </c>
      <c r="B93" s="27" t="s">
        <v>68</v>
      </c>
      <c r="C93" s="23">
        <v>693.96357799999987</v>
      </c>
      <c r="D93" s="23">
        <v>1139.3749499999999</v>
      </c>
      <c r="E93" s="23">
        <v>576.13815</v>
      </c>
      <c r="F93" s="23">
        <v>5808.2415120000005</v>
      </c>
      <c r="G93" s="23">
        <v>3238.3389400000001</v>
      </c>
      <c r="H93" s="23">
        <v>2619.4643959999999</v>
      </c>
      <c r="I93" s="23">
        <v>3845.3030079999999</v>
      </c>
      <c r="J93" s="23">
        <v>4294.3370350000005</v>
      </c>
      <c r="K93" s="23">
        <v>6471.2128479999992</v>
      </c>
      <c r="L93" s="23">
        <v>12651.282640000001</v>
      </c>
      <c r="M93" s="23">
        <v>11158.104667</v>
      </c>
      <c r="N93" s="23">
        <v>11369.756863999999</v>
      </c>
      <c r="O93" s="23">
        <v>9388.0664300000008</v>
      </c>
      <c r="P93" s="23">
        <v>9124.2983899999999</v>
      </c>
      <c r="Q93" s="23">
        <v>8418.7689609999998</v>
      </c>
      <c r="R93" s="23">
        <v>7633.5395680000001</v>
      </c>
      <c r="S93" s="23">
        <v>6841.364826</v>
      </c>
      <c r="T93" s="23">
        <v>6656.3831869999995</v>
      </c>
      <c r="U93" s="23">
        <v>6601.9021540000003</v>
      </c>
      <c r="V93" s="23">
        <v>6205.1886159999995</v>
      </c>
      <c r="W93" s="23">
        <v>5748.1523300000008</v>
      </c>
    </row>
    <row r="94" spans="1:23">
      <c r="A94" s="27" t="s">
        <v>36</v>
      </c>
      <c r="B94" s="27" t="s">
        <v>72</v>
      </c>
      <c r="C94" s="23">
        <v>0.65806471663999988</v>
      </c>
      <c r="D94" s="23">
        <v>1.5376771167499999</v>
      </c>
      <c r="E94" s="23">
        <v>2.7346336276600001</v>
      </c>
      <c r="F94" s="23">
        <v>4.9541673605999996</v>
      </c>
      <c r="G94" s="23">
        <v>7.3344661990999986</v>
      </c>
      <c r="H94" s="23">
        <v>9.2208832223999977</v>
      </c>
      <c r="I94" s="23">
        <v>10.679933595399996</v>
      </c>
      <c r="J94" s="23">
        <v>12.157149026399999</v>
      </c>
      <c r="K94" s="23">
        <v>14.992647396799988</v>
      </c>
      <c r="L94" s="23">
        <v>14.734054593</v>
      </c>
      <c r="M94" s="23">
        <v>15.714443476399998</v>
      </c>
      <c r="N94" s="23">
        <v>16.496859339</v>
      </c>
      <c r="O94" s="23">
        <v>17.599336630499998</v>
      </c>
      <c r="P94" s="23">
        <v>18.453265797999997</v>
      </c>
      <c r="Q94" s="23">
        <v>19.317851102000002</v>
      </c>
      <c r="R94" s="23">
        <v>18.897958826999989</v>
      </c>
      <c r="S94" s="23">
        <v>18.009603133999981</v>
      </c>
      <c r="T94" s="23">
        <v>17.825985318999997</v>
      </c>
      <c r="U94" s="23">
        <v>17.226726873</v>
      </c>
      <c r="V94" s="23">
        <v>16.662800939999997</v>
      </c>
      <c r="W94" s="23">
        <v>16.551282718999996</v>
      </c>
    </row>
    <row r="95" spans="1:23">
      <c r="A95" s="7"/>
      <c r="B95" s="7"/>
      <c r="C95" s="7"/>
      <c r="D95" s="7"/>
      <c r="E95" s="7"/>
      <c r="F95" s="7"/>
      <c r="G95" s="7"/>
      <c r="H95" s="7"/>
      <c r="I95" s="7"/>
      <c r="J95" s="7"/>
      <c r="K95" s="7"/>
      <c r="L95" s="7"/>
      <c r="M95" s="7"/>
      <c r="N95" s="7"/>
      <c r="O95" s="7"/>
      <c r="P95" s="7"/>
      <c r="Q95" s="7"/>
      <c r="R95" s="7"/>
      <c r="S95" s="7"/>
      <c r="T95" s="7"/>
      <c r="U95" s="7"/>
      <c r="V95" s="7"/>
      <c r="W95" s="7"/>
    </row>
    <row r="96" spans="1:23">
      <c r="A96" s="17" t="s">
        <v>96</v>
      </c>
      <c r="B96" s="17" t="s">
        <v>97</v>
      </c>
      <c r="C96" s="17" t="s">
        <v>75</v>
      </c>
      <c r="D96" s="17" t="s">
        <v>98</v>
      </c>
      <c r="E96" s="17" t="s">
        <v>99</v>
      </c>
      <c r="F96" s="17" t="s">
        <v>100</v>
      </c>
      <c r="G96" s="17" t="s">
        <v>101</v>
      </c>
      <c r="H96" s="17" t="s">
        <v>102</v>
      </c>
      <c r="I96" s="17" t="s">
        <v>103</v>
      </c>
      <c r="J96" s="17" t="s">
        <v>104</v>
      </c>
      <c r="K96" s="17" t="s">
        <v>105</v>
      </c>
      <c r="L96" s="17" t="s">
        <v>106</v>
      </c>
      <c r="M96" s="17" t="s">
        <v>107</v>
      </c>
      <c r="N96" s="17" t="s">
        <v>108</v>
      </c>
      <c r="O96" s="17" t="s">
        <v>109</v>
      </c>
      <c r="P96" s="17" t="s">
        <v>110</v>
      </c>
      <c r="Q96" s="17" t="s">
        <v>111</v>
      </c>
      <c r="R96" s="17" t="s">
        <v>112</v>
      </c>
      <c r="S96" s="17" t="s">
        <v>113</v>
      </c>
      <c r="T96" s="17" t="s">
        <v>114</v>
      </c>
      <c r="U96" s="17" t="s">
        <v>115</v>
      </c>
      <c r="V96" s="17" t="s">
        <v>116</v>
      </c>
      <c r="W96" s="17" t="s">
        <v>117</v>
      </c>
    </row>
    <row r="97" spans="1:23">
      <c r="A97" s="27" t="s">
        <v>119</v>
      </c>
      <c r="B97" s="27" t="s">
        <v>66</v>
      </c>
      <c r="C97" s="23">
        <v>0</v>
      </c>
      <c r="D97" s="23">
        <v>0</v>
      </c>
      <c r="E97" s="23">
        <v>0</v>
      </c>
      <c r="F97" s="23">
        <v>0</v>
      </c>
      <c r="G97" s="23">
        <v>0</v>
      </c>
      <c r="H97" s="23">
        <v>0</v>
      </c>
      <c r="I97" s="23">
        <v>0</v>
      </c>
      <c r="J97" s="23">
        <v>0</v>
      </c>
      <c r="K97" s="23">
        <v>0</v>
      </c>
      <c r="L97" s="23">
        <v>0</v>
      </c>
      <c r="M97" s="23">
        <v>0</v>
      </c>
      <c r="N97" s="23">
        <v>0</v>
      </c>
      <c r="O97" s="23">
        <v>0</v>
      </c>
      <c r="P97" s="23">
        <v>0</v>
      </c>
      <c r="Q97" s="23">
        <v>0</v>
      </c>
      <c r="R97" s="23">
        <v>0</v>
      </c>
      <c r="S97" s="23">
        <v>0</v>
      </c>
      <c r="T97" s="23">
        <v>0</v>
      </c>
      <c r="U97" s="23">
        <v>0</v>
      </c>
      <c r="V97" s="23">
        <v>0</v>
      </c>
      <c r="W97" s="23">
        <v>0</v>
      </c>
    </row>
    <row r="98" spans="1:23">
      <c r="A98" s="27" t="s">
        <v>119</v>
      </c>
      <c r="B98" s="27" t="s">
        <v>68</v>
      </c>
      <c r="C98" s="23">
        <v>308.21795799999995</v>
      </c>
      <c r="D98" s="23">
        <v>750.20028999999988</v>
      </c>
      <c r="E98" s="23">
        <v>380.00565</v>
      </c>
      <c r="F98" s="23">
        <v>3168.9415120000003</v>
      </c>
      <c r="G98" s="23">
        <v>841.67674</v>
      </c>
      <c r="H98" s="23">
        <v>227.84859600000001</v>
      </c>
      <c r="I98" s="23">
        <v>1924.6369079999999</v>
      </c>
      <c r="J98" s="23">
        <v>1957.0660349999998</v>
      </c>
      <c r="K98" s="23">
        <v>3127.795048</v>
      </c>
      <c r="L98" s="23">
        <v>8845.7228400000004</v>
      </c>
      <c r="M98" s="23">
        <v>7321.8186669999996</v>
      </c>
      <c r="N98" s="23">
        <v>7654.9906639999999</v>
      </c>
      <c r="O98" s="23">
        <v>6095.7972300000001</v>
      </c>
      <c r="P98" s="23">
        <v>6192.9761899999994</v>
      </c>
      <c r="Q98" s="23">
        <v>5740.8719609999998</v>
      </c>
      <c r="R98" s="23">
        <v>5457.6807680000002</v>
      </c>
      <c r="S98" s="23">
        <v>4994.1137259999996</v>
      </c>
      <c r="T98" s="23">
        <v>4832.337086999999</v>
      </c>
      <c r="U98" s="23">
        <v>4889.3306540000003</v>
      </c>
      <c r="V98" s="23">
        <v>4576.9122159999997</v>
      </c>
      <c r="W98" s="23">
        <v>4290.9032300000008</v>
      </c>
    </row>
    <row r="99" spans="1:23">
      <c r="A99" s="27" t="s">
        <v>119</v>
      </c>
      <c r="B99" s="27" t="s">
        <v>72</v>
      </c>
      <c r="C99" s="23">
        <v>0.22977748000000001</v>
      </c>
      <c r="D99" s="23">
        <v>0.48216430399999988</v>
      </c>
      <c r="E99" s="23">
        <v>0.72427590000000008</v>
      </c>
      <c r="F99" s="23">
        <v>1.3389069200000001</v>
      </c>
      <c r="G99" s="23">
        <v>2.0586232800000004</v>
      </c>
      <c r="H99" s="23">
        <v>2.60465167</v>
      </c>
      <c r="I99" s="23">
        <v>3.0079477999999997</v>
      </c>
      <c r="J99" s="23">
        <v>3.3652823000000005</v>
      </c>
      <c r="K99" s="23">
        <v>4.1215538</v>
      </c>
      <c r="L99" s="23">
        <v>4.3219455</v>
      </c>
      <c r="M99" s="23">
        <v>4.6640113000000003</v>
      </c>
      <c r="N99" s="23">
        <v>4.9420059999999992</v>
      </c>
      <c r="O99" s="23">
        <v>5.31032043</v>
      </c>
      <c r="P99" s="23">
        <v>5.5512069500000001</v>
      </c>
      <c r="Q99" s="23">
        <v>5.9084060599999999</v>
      </c>
      <c r="R99" s="23">
        <v>5.7595516000000009</v>
      </c>
      <c r="S99" s="23">
        <v>5.5668097999999997</v>
      </c>
      <c r="T99" s="23">
        <v>5.5368306</v>
      </c>
      <c r="U99" s="23">
        <v>5.4531847999999998</v>
      </c>
      <c r="V99" s="23">
        <v>5.2617439999999993</v>
      </c>
      <c r="W99" s="23">
        <v>5.2213183000000001</v>
      </c>
    </row>
    <row r="100" spans="1:23">
      <c r="A100" s="7"/>
      <c r="B100" s="7"/>
      <c r="C100" s="7"/>
      <c r="D100" s="7"/>
      <c r="E100" s="7"/>
      <c r="F100" s="7"/>
      <c r="G100" s="7"/>
      <c r="H100" s="7"/>
      <c r="I100" s="7"/>
      <c r="J100" s="7"/>
      <c r="K100" s="7"/>
      <c r="L100" s="7"/>
      <c r="M100" s="7"/>
      <c r="N100" s="7"/>
      <c r="O100" s="7"/>
      <c r="P100" s="7"/>
      <c r="Q100" s="7"/>
      <c r="R100" s="7"/>
      <c r="S100" s="7"/>
      <c r="T100" s="7"/>
      <c r="U100" s="7"/>
      <c r="V100" s="7"/>
      <c r="W100" s="7"/>
    </row>
    <row r="101" spans="1:23">
      <c r="A101" s="17" t="s">
        <v>96</v>
      </c>
      <c r="B101" s="17" t="s">
        <v>97</v>
      </c>
      <c r="C101" s="17" t="s">
        <v>75</v>
      </c>
      <c r="D101" s="17" t="s">
        <v>98</v>
      </c>
      <c r="E101" s="17" t="s">
        <v>99</v>
      </c>
      <c r="F101" s="17" t="s">
        <v>100</v>
      </c>
      <c r="G101" s="17" t="s">
        <v>101</v>
      </c>
      <c r="H101" s="17" t="s">
        <v>102</v>
      </c>
      <c r="I101" s="17" t="s">
        <v>103</v>
      </c>
      <c r="J101" s="17" t="s">
        <v>104</v>
      </c>
      <c r="K101" s="17" t="s">
        <v>105</v>
      </c>
      <c r="L101" s="17" t="s">
        <v>106</v>
      </c>
      <c r="M101" s="17" t="s">
        <v>107</v>
      </c>
      <c r="N101" s="17" t="s">
        <v>108</v>
      </c>
      <c r="O101" s="17" t="s">
        <v>109</v>
      </c>
      <c r="P101" s="17" t="s">
        <v>110</v>
      </c>
      <c r="Q101" s="17" t="s">
        <v>111</v>
      </c>
      <c r="R101" s="17" t="s">
        <v>112</v>
      </c>
      <c r="S101" s="17" t="s">
        <v>113</v>
      </c>
      <c r="T101" s="17" t="s">
        <v>114</v>
      </c>
      <c r="U101" s="17" t="s">
        <v>115</v>
      </c>
      <c r="V101" s="17" t="s">
        <v>116</v>
      </c>
      <c r="W101" s="17" t="s">
        <v>117</v>
      </c>
    </row>
    <row r="102" spans="1:23">
      <c r="A102" s="27" t="s">
        <v>120</v>
      </c>
      <c r="B102" s="27" t="s">
        <v>66</v>
      </c>
      <c r="C102" s="23">
        <v>0.28678204000000002</v>
      </c>
      <c r="D102" s="23">
        <v>0.27351726999999998</v>
      </c>
      <c r="E102" s="23">
        <v>0.26719411999999998</v>
      </c>
      <c r="F102" s="23">
        <v>0.27550872999999898</v>
      </c>
      <c r="G102" s="23">
        <v>0.27032693000000002</v>
      </c>
      <c r="H102" s="23">
        <v>0.247059839999999</v>
      </c>
      <c r="I102" s="23">
        <v>0.22453871</v>
      </c>
      <c r="J102" s="23">
        <v>0.21295167999999898</v>
      </c>
      <c r="K102" s="23">
        <v>0.20534818999999999</v>
      </c>
      <c r="L102" s="23">
        <v>0.18456335000000001</v>
      </c>
      <c r="M102" s="23">
        <v>0.17472081</v>
      </c>
      <c r="N102" s="23">
        <v>0.16496384</v>
      </c>
      <c r="O102" s="23">
        <v>0.15452660000000001</v>
      </c>
      <c r="P102" s="23">
        <v>0.14547815</v>
      </c>
      <c r="Q102" s="23">
        <v>0.13739798</v>
      </c>
      <c r="R102" s="23">
        <v>0.12788393000000001</v>
      </c>
      <c r="S102" s="23">
        <v>0.11439319999999999</v>
      </c>
      <c r="T102" s="23">
        <v>0.110939606</v>
      </c>
      <c r="U102" s="23">
        <v>0.10139258</v>
      </c>
      <c r="V102" s="23">
        <v>9.6290689999999998E-2</v>
      </c>
      <c r="W102" s="23">
        <v>8.8834839999999998E-2</v>
      </c>
    </row>
    <row r="103" spans="1:23">
      <c r="A103" s="27" t="s">
        <v>120</v>
      </c>
      <c r="B103" s="27" t="s">
        <v>68</v>
      </c>
      <c r="C103" s="23">
        <v>385.74561999999997</v>
      </c>
      <c r="D103" s="23">
        <v>389.17465999999996</v>
      </c>
      <c r="E103" s="23">
        <v>196.13249999999999</v>
      </c>
      <c r="F103" s="23">
        <v>2639.3</v>
      </c>
      <c r="G103" s="23">
        <v>2396.6622000000002</v>
      </c>
      <c r="H103" s="23">
        <v>2391.6158</v>
      </c>
      <c r="I103" s="23">
        <v>1920.6661000000001</v>
      </c>
      <c r="J103" s="23">
        <v>2337.2710000000002</v>
      </c>
      <c r="K103" s="23">
        <v>3343.4177999999997</v>
      </c>
      <c r="L103" s="23">
        <v>3805.5598</v>
      </c>
      <c r="M103" s="23">
        <v>3836.2860000000001</v>
      </c>
      <c r="N103" s="23">
        <v>3714.7662</v>
      </c>
      <c r="O103" s="23">
        <v>3292.2692000000002</v>
      </c>
      <c r="P103" s="23">
        <v>2931.3222000000001</v>
      </c>
      <c r="Q103" s="23">
        <v>2677.8969999999999</v>
      </c>
      <c r="R103" s="23">
        <v>2175.8588</v>
      </c>
      <c r="S103" s="23">
        <v>1847.2511000000002</v>
      </c>
      <c r="T103" s="23">
        <v>1824.0461</v>
      </c>
      <c r="U103" s="23">
        <v>1712.5715</v>
      </c>
      <c r="V103" s="23">
        <v>1628.2764</v>
      </c>
      <c r="W103" s="23">
        <v>1457.2491</v>
      </c>
    </row>
    <row r="104" spans="1:23">
      <c r="A104" s="27" t="s">
        <v>120</v>
      </c>
      <c r="B104" s="27" t="s">
        <v>72</v>
      </c>
      <c r="C104" s="23">
        <v>0.11975934699999999</v>
      </c>
      <c r="D104" s="23">
        <v>0.32733533999999997</v>
      </c>
      <c r="E104" s="23">
        <v>0.61474124499999994</v>
      </c>
      <c r="F104" s="23">
        <v>1.1168080500000002</v>
      </c>
      <c r="G104" s="23">
        <v>1.73951024</v>
      </c>
      <c r="H104" s="23">
        <v>2.2055927999999998</v>
      </c>
      <c r="I104" s="23">
        <v>2.6102937799999988</v>
      </c>
      <c r="J104" s="23">
        <v>3.30426485</v>
      </c>
      <c r="K104" s="23">
        <v>4.3644912599999994</v>
      </c>
      <c r="L104" s="23">
        <v>3.716172059999999</v>
      </c>
      <c r="M104" s="23">
        <v>4.0356462999999998</v>
      </c>
      <c r="N104" s="23">
        <v>4.3186377</v>
      </c>
      <c r="O104" s="23">
        <v>4.7055962299999994</v>
      </c>
      <c r="P104" s="23">
        <v>4.9334186999999998</v>
      </c>
      <c r="Q104" s="23">
        <v>5.1164530000000008</v>
      </c>
      <c r="R104" s="23">
        <v>5.0070082999999901</v>
      </c>
      <c r="S104" s="23">
        <v>4.7575005499999907</v>
      </c>
      <c r="T104" s="23">
        <v>4.6743199500000001</v>
      </c>
      <c r="U104" s="23">
        <v>4.6024773300000001</v>
      </c>
      <c r="V104" s="23">
        <v>4.5007165000000002</v>
      </c>
      <c r="W104" s="23">
        <v>4.4101106000000003</v>
      </c>
    </row>
    <row r="105" spans="1:23">
      <c r="A105" s="7"/>
      <c r="B105" s="7"/>
      <c r="C105" s="7"/>
      <c r="D105" s="7"/>
      <c r="E105" s="7"/>
      <c r="F105" s="7"/>
      <c r="G105" s="7"/>
      <c r="H105" s="7"/>
      <c r="I105" s="7"/>
      <c r="J105" s="7"/>
      <c r="K105" s="7"/>
      <c r="L105" s="7"/>
      <c r="M105" s="7"/>
      <c r="N105" s="7"/>
      <c r="O105" s="7"/>
      <c r="P105" s="7"/>
      <c r="Q105" s="7"/>
      <c r="R105" s="7"/>
      <c r="S105" s="7"/>
      <c r="T105" s="7"/>
      <c r="U105" s="7"/>
      <c r="V105" s="7"/>
      <c r="W105" s="7"/>
    </row>
    <row r="106" spans="1:23">
      <c r="A106" s="17" t="s">
        <v>96</v>
      </c>
      <c r="B106" s="17" t="s">
        <v>97</v>
      </c>
      <c r="C106" s="17" t="s">
        <v>75</v>
      </c>
      <c r="D106" s="17" t="s">
        <v>98</v>
      </c>
      <c r="E106" s="17" t="s">
        <v>99</v>
      </c>
      <c r="F106" s="17" t="s">
        <v>100</v>
      </c>
      <c r="G106" s="17" t="s">
        <v>101</v>
      </c>
      <c r="H106" s="17" t="s">
        <v>102</v>
      </c>
      <c r="I106" s="17" t="s">
        <v>103</v>
      </c>
      <c r="J106" s="17" t="s">
        <v>104</v>
      </c>
      <c r="K106" s="17" t="s">
        <v>105</v>
      </c>
      <c r="L106" s="17" t="s">
        <v>106</v>
      </c>
      <c r="M106" s="17" t="s">
        <v>107</v>
      </c>
      <c r="N106" s="17" t="s">
        <v>108</v>
      </c>
      <c r="O106" s="17" t="s">
        <v>109</v>
      </c>
      <c r="P106" s="17" t="s">
        <v>110</v>
      </c>
      <c r="Q106" s="17" t="s">
        <v>111</v>
      </c>
      <c r="R106" s="17" t="s">
        <v>112</v>
      </c>
      <c r="S106" s="17" t="s">
        <v>113</v>
      </c>
      <c r="T106" s="17" t="s">
        <v>114</v>
      </c>
      <c r="U106" s="17" t="s">
        <v>115</v>
      </c>
      <c r="V106" s="17" t="s">
        <v>116</v>
      </c>
      <c r="W106" s="17" t="s">
        <v>117</v>
      </c>
    </row>
    <row r="107" spans="1:23">
      <c r="A107" s="27" t="s">
        <v>121</v>
      </c>
      <c r="B107" s="27" t="s">
        <v>66</v>
      </c>
      <c r="C107" s="23">
        <v>0.42437513999999998</v>
      </c>
      <c r="D107" s="23">
        <v>0.40389767999999998</v>
      </c>
      <c r="E107" s="23">
        <v>0.35261540200000002</v>
      </c>
      <c r="F107" s="23">
        <v>0.36965274999999997</v>
      </c>
      <c r="G107" s="23">
        <v>0.34994764399999906</v>
      </c>
      <c r="H107" s="23">
        <v>0.30742358299999989</v>
      </c>
      <c r="I107" s="23">
        <v>0.284313767</v>
      </c>
      <c r="J107" s="23">
        <v>0.25266192999999998</v>
      </c>
      <c r="K107" s="23">
        <v>0.24999558200000002</v>
      </c>
      <c r="L107" s="23">
        <v>0.22357616999999899</v>
      </c>
      <c r="M107" s="23">
        <v>0.210673005</v>
      </c>
      <c r="N107" s="23">
        <v>0.19834726</v>
      </c>
      <c r="O107" s="23">
        <v>3.4595923999999993E-2</v>
      </c>
      <c r="P107" s="23">
        <v>3.2147909999999898E-2</v>
      </c>
      <c r="Q107" s="23">
        <v>3.1224682E-2</v>
      </c>
      <c r="R107" s="23">
        <v>2.9047058000000001E-2</v>
      </c>
      <c r="S107" s="23">
        <v>2.5382244000000002E-2</v>
      </c>
      <c r="T107" s="23">
        <v>2.4206788999999999E-2</v>
      </c>
      <c r="U107" s="23">
        <v>2.2488340000000002E-2</v>
      </c>
      <c r="V107" s="23">
        <v>2.0404336999999897E-2</v>
      </c>
      <c r="W107" s="23">
        <v>2.0324338999999997E-2</v>
      </c>
    </row>
    <row r="108" spans="1:23">
      <c r="A108" s="27" t="s">
        <v>121</v>
      </c>
      <c r="B108" s="27" t="s">
        <v>68</v>
      </c>
      <c r="C108" s="23">
        <v>0</v>
      </c>
      <c r="D108" s="23">
        <v>0</v>
      </c>
      <c r="E108" s="23">
        <v>0</v>
      </c>
      <c r="F108" s="23">
        <v>0</v>
      </c>
      <c r="G108" s="23">
        <v>0</v>
      </c>
      <c r="H108" s="23">
        <v>0</v>
      </c>
      <c r="I108" s="23">
        <v>0</v>
      </c>
      <c r="J108" s="23">
        <v>0</v>
      </c>
      <c r="K108" s="23">
        <v>0</v>
      </c>
      <c r="L108" s="23">
        <v>0</v>
      </c>
      <c r="M108" s="23">
        <v>0</v>
      </c>
      <c r="N108" s="23">
        <v>0</v>
      </c>
      <c r="O108" s="23">
        <v>0</v>
      </c>
      <c r="P108" s="23">
        <v>0</v>
      </c>
      <c r="Q108" s="23">
        <v>0</v>
      </c>
      <c r="R108" s="23">
        <v>0</v>
      </c>
      <c r="S108" s="23">
        <v>0</v>
      </c>
      <c r="T108" s="23">
        <v>0</v>
      </c>
      <c r="U108" s="23">
        <v>0</v>
      </c>
      <c r="V108" s="23">
        <v>0</v>
      </c>
      <c r="W108" s="23">
        <v>0</v>
      </c>
    </row>
    <row r="109" spans="1:23">
      <c r="A109" s="27" t="s">
        <v>121</v>
      </c>
      <c r="B109" s="27" t="s">
        <v>72</v>
      </c>
      <c r="C109" s="23">
        <v>0.15446506299999999</v>
      </c>
      <c r="D109" s="23">
        <v>0.44000118999999999</v>
      </c>
      <c r="E109" s="23">
        <v>0.95234212000000007</v>
      </c>
      <c r="F109" s="23">
        <v>1.86924896</v>
      </c>
      <c r="G109" s="23">
        <v>2.7092286699999999</v>
      </c>
      <c r="H109" s="23">
        <v>3.4420716000000002</v>
      </c>
      <c r="I109" s="23">
        <v>4.0239098000000002</v>
      </c>
      <c r="J109" s="23">
        <v>4.3310793999999992</v>
      </c>
      <c r="K109" s="23">
        <v>5.1687616000000007</v>
      </c>
      <c r="L109" s="23">
        <v>5.2713996000000005</v>
      </c>
      <c r="M109" s="23">
        <v>5.4994857699999988</v>
      </c>
      <c r="N109" s="23">
        <v>5.6622015000000001</v>
      </c>
      <c r="O109" s="23">
        <v>5.92404084</v>
      </c>
      <c r="P109" s="23">
        <v>6.2253660399999999</v>
      </c>
      <c r="Q109" s="23">
        <v>6.5327377999999996</v>
      </c>
      <c r="R109" s="23">
        <v>6.4032045000000002</v>
      </c>
      <c r="S109" s="23">
        <v>6.0166490499999901</v>
      </c>
      <c r="T109" s="23">
        <v>5.9948162599999995</v>
      </c>
      <c r="U109" s="23">
        <v>5.594770930000001</v>
      </c>
      <c r="V109" s="23">
        <v>5.3768069999999994</v>
      </c>
      <c r="W109" s="23">
        <v>5.4168643699999999</v>
      </c>
    </row>
    <row r="110" spans="1:23">
      <c r="A110" s="7"/>
      <c r="B110" s="7"/>
      <c r="C110" s="7"/>
      <c r="D110" s="7"/>
      <c r="E110" s="7"/>
      <c r="F110" s="7"/>
      <c r="G110" s="7"/>
      <c r="H110" s="7"/>
      <c r="I110" s="7"/>
      <c r="J110" s="7"/>
      <c r="K110" s="7"/>
      <c r="L110" s="7"/>
      <c r="M110" s="7"/>
      <c r="N110" s="7"/>
      <c r="O110" s="7"/>
      <c r="P110" s="7"/>
      <c r="Q110" s="7"/>
      <c r="R110" s="7"/>
      <c r="S110" s="7"/>
      <c r="T110" s="7"/>
      <c r="U110" s="7"/>
      <c r="V110" s="7"/>
      <c r="W110" s="7"/>
    </row>
    <row r="111" spans="1:23">
      <c r="A111" s="17" t="s">
        <v>96</v>
      </c>
      <c r="B111" s="17" t="s">
        <v>97</v>
      </c>
      <c r="C111" s="17" t="s">
        <v>75</v>
      </c>
      <c r="D111" s="17" t="s">
        <v>98</v>
      </c>
      <c r="E111" s="17" t="s">
        <v>99</v>
      </c>
      <c r="F111" s="17" t="s">
        <v>100</v>
      </c>
      <c r="G111" s="17" t="s">
        <v>101</v>
      </c>
      <c r="H111" s="17" t="s">
        <v>102</v>
      </c>
      <c r="I111" s="17" t="s">
        <v>103</v>
      </c>
      <c r="J111" s="17" t="s">
        <v>104</v>
      </c>
      <c r="K111" s="17" t="s">
        <v>105</v>
      </c>
      <c r="L111" s="17" t="s">
        <v>106</v>
      </c>
      <c r="M111" s="17" t="s">
        <v>107</v>
      </c>
      <c r="N111" s="17" t="s">
        <v>108</v>
      </c>
      <c r="O111" s="17" t="s">
        <v>109</v>
      </c>
      <c r="P111" s="17" t="s">
        <v>110</v>
      </c>
      <c r="Q111" s="17" t="s">
        <v>111</v>
      </c>
      <c r="R111" s="17" t="s">
        <v>112</v>
      </c>
      <c r="S111" s="17" t="s">
        <v>113</v>
      </c>
      <c r="T111" s="17" t="s">
        <v>114</v>
      </c>
      <c r="U111" s="17" t="s">
        <v>115</v>
      </c>
      <c r="V111" s="17" t="s">
        <v>116</v>
      </c>
      <c r="W111" s="17" t="s">
        <v>117</v>
      </c>
    </row>
    <row r="112" spans="1:23">
      <c r="A112" s="27" t="s">
        <v>122</v>
      </c>
      <c r="B112" s="27" t="s">
        <v>66</v>
      </c>
      <c r="C112" s="23">
        <v>1.1362119030000002</v>
      </c>
      <c r="D112" s="23">
        <v>1.0835359649999992</v>
      </c>
      <c r="E112" s="23">
        <v>1.009292571999999</v>
      </c>
      <c r="F112" s="23">
        <v>0.96682800599999885</v>
      </c>
      <c r="G112" s="23">
        <v>0.89624815400000002</v>
      </c>
      <c r="H112" s="23">
        <v>0.79539981400000004</v>
      </c>
      <c r="I112" s="23">
        <v>0.71753445699999996</v>
      </c>
      <c r="J112" s="23">
        <v>0.65012958399999998</v>
      </c>
      <c r="K112" s="23">
        <v>0.62197604799999995</v>
      </c>
      <c r="L112" s="23">
        <v>0.55065461999999998</v>
      </c>
      <c r="M112" s="23">
        <v>0.51744727999999895</v>
      </c>
      <c r="N112" s="23">
        <v>0.48697274000000002</v>
      </c>
      <c r="O112" s="23">
        <v>0.4374024199999999</v>
      </c>
      <c r="P112" s="23">
        <v>0.32662192000000001</v>
      </c>
      <c r="Q112" s="23">
        <v>0.31169954999999999</v>
      </c>
      <c r="R112" s="23">
        <v>0.3007996</v>
      </c>
      <c r="S112" s="23">
        <v>0.27645092999999898</v>
      </c>
      <c r="T112" s="23">
        <v>0.26406447999999999</v>
      </c>
      <c r="U112" s="23">
        <v>0.23919802999999998</v>
      </c>
      <c r="V112" s="23">
        <v>0.21478925000000001</v>
      </c>
      <c r="W112" s="23">
        <v>0.19819942000000002</v>
      </c>
    </row>
    <row r="113" spans="1:23">
      <c r="A113" s="27" t="s">
        <v>122</v>
      </c>
      <c r="B113" s="27" t="s">
        <v>68</v>
      </c>
      <c r="C113" s="23">
        <v>0</v>
      </c>
      <c r="D113" s="23">
        <v>0</v>
      </c>
      <c r="E113" s="23">
        <v>0</v>
      </c>
      <c r="F113" s="23">
        <v>0</v>
      </c>
      <c r="G113" s="23">
        <v>0</v>
      </c>
      <c r="H113" s="23">
        <v>0</v>
      </c>
      <c r="I113" s="23">
        <v>0</v>
      </c>
      <c r="J113" s="23">
        <v>0</v>
      </c>
      <c r="K113" s="23">
        <v>0</v>
      </c>
      <c r="L113" s="23">
        <v>0</v>
      </c>
      <c r="M113" s="23">
        <v>0</v>
      </c>
      <c r="N113" s="23">
        <v>0</v>
      </c>
      <c r="O113" s="23">
        <v>0</v>
      </c>
      <c r="P113" s="23">
        <v>0</v>
      </c>
      <c r="Q113" s="23">
        <v>0</v>
      </c>
      <c r="R113" s="23">
        <v>0</v>
      </c>
      <c r="S113" s="23">
        <v>0</v>
      </c>
      <c r="T113" s="23">
        <v>0</v>
      </c>
      <c r="U113" s="23">
        <v>0</v>
      </c>
      <c r="V113" s="23">
        <v>0</v>
      </c>
      <c r="W113" s="23">
        <v>0</v>
      </c>
    </row>
    <row r="114" spans="1:23">
      <c r="A114" s="27" t="s">
        <v>122</v>
      </c>
      <c r="B114" s="27" t="s">
        <v>72</v>
      </c>
      <c r="C114" s="23">
        <v>0.15090830799999996</v>
      </c>
      <c r="D114" s="23">
        <v>0.277734543</v>
      </c>
      <c r="E114" s="23">
        <v>0.4350155899999999</v>
      </c>
      <c r="F114" s="23">
        <v>0.61573940999999999</v>
      </c>
      <c r="G114" s="23">
        <v>0.81186173999999889</v>
      </c>
      <c r="H114" s="23">
        <v>0.94974246999999901</v>
      </c>
      <c r="I114" s="23">
        <v>1.019783689999999</v>
      </c>
      <c r="J114" s="23">
        <v>1.1318598299999989</v>
      </c>
      <c r="K114" s="23">
        <v>1.3095447099999902</v>
      </c>
      <c r="L114" s="23">
        <v>1.3870828399999999</v>
      </c>
      <c r="M114" s="23">
        <v>1.4354004500000002</v>
      </c>
      <c r="N114" s="23">
        <v>1.4786558600000002</v>
      </c>
      <c r="O114" s="23">
        <v>1.5568062</v>
      </c>
      <c r="P114" s="23">
        <v>1.6258614799999991</v>
      </c>
      <c r="Q114" s="23">
        <v>1.63359674</v>
      </c>
      <c r="R114" s="23">
        <v>1.5838929600000002</v>
      </c>
      <c r="S114" s="23">
        <v>1.5430291</v>
      </c>
      <c r="T114" s="23">
        <v>1.4893497799999991</v>
      </c>
      <c r="U114" s="23">
        <v>1.44997164</v>
      </c>
      <c r="V114" s="23">
        <v>1.3957205400000001</v>
      </c>
      <c r="W114" s="23">
        <v>1.3643080999999999</v>
      </c>
    </row>
    <row r="115" spans="1:23">
      <c r="A115" s="7"/>
      <c r="B115" s="7"/>
      <c r="C115" s="7"/>
      <c r="D115" s="7"/>
      <c r="E115" s="7"/>
      <c r="F115" s="7"/>
      <c r="G115" s="7"/>
      <c r="H115" s="7"/>
      <c r="I115" s="7"/>
      <c r="J115" s="7"/>
      <c r="K115" s="7"/>
      <c r="L115" s="7"/>
      <c r="M115" s="7"/>
      <c r="N115" s="7"/>
      <c r="O115" s="7"/>
      <c r="P115" s="7"/>
      <c r="Q115" s="7"/>
      <c r="R115" s="7"/>
      <c r="S115" s="7"/>
      <c r="T115" s="7"/>
      <c r="U115" s="7"/>
      <c r="V115" s="7"/>
      <c r="W115" s="7"/>
    </row>
    <row r="116" spans="1:23">
      <c r="A116" s="17" t="s">
        <v>96</v>
      </c>
      <c r="B116" s="17" t="s">
        <v>97</v>
      </c>
      <c r="C116" s="17" t="s">
        <v>75</v>
      </c>
      <c r="D116" s="17" t="s">
        <v>98</v>
      </c>
      <c r="E116" s="17" t="s">
        <v>99</v>
      </c>
      <c r="F116" s="17" t="s">
        <v>100</v>
      </c>
      <c r="G116" s="17" t="s">
        <v>101</v>
      </c>
      <c r="H116" s="17" t="s">
        <v>102</v>
      </c>
      <c r="I116" s="17" t="s">
        <v>103</v>
      </c>
      <c r="J116" s="17" t="s">
        <v>104</v>
      </c>
      <c r="K116" s="17" t="s">
        <v>105</v>
      </c>
      <c r="L116" s="17" t="s">
        <v>106</v>
      </c>
      <c r="M116" s="17" t="s">
        <v>107</v>
      </c>
      <c r="N116" s="17" t="s">
        <v>108</v>
      </c>
      <c r="O116" s="17" t="s">
        <v>109</v>
      </c>
      <c r="P116" s="17" t="s">
        <v>110</v>
      </c>
      <c r="Q116" s="17" t="s">
        <v>111</v>
      </c>
      <c r="R116" s="17" t="s">
        <v>112</v>
      </c>
      <c r="S116" s="17" t="s">
        <v>113</v>
      </c>
      <c r="T116" s="17" t="s">
        <v>114</v>
      </c>
      <c r="U116" s="17" t="s">
        <v>115</v>
      </c>
      <c r="V116" s="17" t="s">
        <v>116</v>
      </c>
      <c r="W116" s="17" t="s">
        <v>117</v>
      </c>
    </row>
    <row r="117" spans="1:23">
      <c r="A117" s="27" t="s">
        <v>123</v>
      </c>
      <c r="B117" s="27" t="s">
        <v>66</v>
      </c>
      <c r="C117" s="23">
        <v>0</v>
      </c>
      <c r="D117" s="23">
        <v>0</v>
      </c>
      <c r="E117" s="23">
        <v>0</v>
      </c>
      <c r="F117" s="23">
        <v>0</v>
      </c>
      <c r="G117" s="23">
        <v>0</v>
      </c>
      <c r="H117" s="23">
        <v>0</v>
      </c>
      <c r="I117" s="23">
        <v>0</v>
      </c>
      <c r="J117" s="23">
        <v>0</v>
      </c>
      <c r="K117" s="23">
        <v>0</v>
      </c>
      <c r="L117" s="23">
        <v>0</v>
      </c>
      <c r="M117" s="23">
        <v>0</v>
      </c>
      <c r="N117" s="23">
        <v>0</v>
      </c>
      <c r="O117" s="23">
        <v>0</v>
      </c>
      <c r="P117" s="23">
        <v>0</v>
      </c>
      <c r="Q117" s="23">
        <v>0</v>
      </c>
      <c r="R117" s="23">
        <v>0</v>
      </c>
      <c r="S117" s="23">
        <v>0</v>
      </c>
      <c r="T117" s="23">
        <v>0</v>
      </c>
      <c r="U117" s="23">
        <v>0</v>
      </c>
      <c r="V117" s="23">
        <v>0</v>
      </c>
      <c r="W117" s="23">
        <v>0</v>
      </c>
    </row>
    <row r="118" spans="1:23">
      <c r="A118" s="27" t="s">
        <v>123</v>
      </c>
      <c r="B118" s="27" t="s">
        <v>68</v>
      </c>
      <c r="C118" s="23">
        <v>0</v>
      </c>
      <c r="D118" s="23">
        <v>0</v>
      </c>
      <c r="E118" s="23">
        <v>0</v>
      </c>
      <c r="F118" s="23">
        <v>0</v>
      </c>
      <c r="G118" s="23">
        <v>0</v>
      </c>
      <c r="H118" s="23">
        <v>0</v>
      </c>
      <c r="I118" s="23">
        <v>0</v>
      </c>
      <c r="J118" s="23">
        <v>0</v>
      </c>
      <c r="K118" s="23">
        <v>0</v>
      </c>
      <c r="L118" s="23">
        <v>0</v>
      </c>
      <c r="M118" s="23">
        <v>0</v>
      </c>
      <c r="N118" s="23">
        <v>0</v>
      </c>
      <c r="O118" s="23">
        <v>0</v>
      </c>
      <c r="P118" s="23">
        <v>0</v>
      </c>
      <c r="Q118" s="23">
        <v>0</v>
      </c>
      <c r="R118" s="23">
        <v>0</v>
      </c>
      <c r="S118" s="23">
        <v>0</v>
      </c>
      <c r="T118" s="23">
        <v>0</v>
      </c>
      <c r="U118" s="23">
        <v>0</v>
      </c>
      <c r="V118" s="23">
        <v>0</v>
      </c>
      <c r="W118" s="23">
        <v>0</v>
      </c>
    </row>
    <row r="119" spans="1:23">
      <c r="A119" s="27" t="s">
        <v>123</v>
      </c>
      <c r="B119" s="27" t="s">
        <v>72</v>
      </c>
      <c r="C119" s="23">
        <v>3.1545186399999899E-3</v>
      </c>
      <c r="D119" s="23">
        <v>1.0441739749999989E-2</v>
      </c>
      <c r="E119" s="23">
        <v>8.2587726599999915E-3</v>
      </c>
      <c r="F119" s="23">
        <v>1.3464020600000001E-2</v>
      </c>
      <c r="G119" s="23">
        <v>1.5242269099999999E-2</v>
      </c>
      <c r="H119" s="23">
        <v>1.8824682400000001E-2</v>
      </c>
      <c r="I119" s="23">
        <v>1.7998525399999899E-2</v>
      </c>
      <c r="J119" s="23">
        <v>2.4662646399999998E-2</v>
      </c>
      <c r="K119" s="23">
        <v>2.8296026799999999E-2</v>
      </c>
      <c r="L119" s="23">
        <v>3.7454592999999994E-2</v>
      </c>
      <c r="M119" s="23">
        <v>7.9899656399999991E-2</v>
      </c>
      <c r="N119" s="23">
        <v>9.535827899999999E-2</v>
      </c>
      <c r="O119" s="23">
        <v>0.10257293049999999</v>
      </c>
      <c r="P119" s="23">
        <v>0.11741262799999999</v>
      </c>
      <c r="Q119" s="23">
        <v>0.12665750200000001</v>
      </c>
      <c r="R119" s="23">
        <v>0.14430146699999902</v>
      </c>
      <c r="S119" s="23">
        <v>0.125614634</v>
      </c>
      <c r="T119" s="23">
        <v>0.13066872899999998</v>
      </c>
      <c r="U119" s="23">
        <v>0.12632217299999998</v>
      </c>
      <c r="V119" s="23">
        <v>0.12781290000000001</v>
      </c>
      <c r="W119" s="23">
        <v>0.13868134900000001</v>
      </c>
    </row>
    <row r="121" spans="1:23" collapsed="1"/>
    <row r="122" spans="1:23">
      <c r="A122" s="7" t="s">
        <v>93</v>
      </c>
    </row>
  </sheetData>
  <sheetProtection algorithmName="SHA-512" hashValue="O89a3YZFEOMy5kgqKtILtd80Q/hLgMxR7KnrDFyDWvfh7NDFwzV1i3qxQ3M0hFkl+To10ZkLuWNbZ1FcsTaR0g==" saltValue="oz/lsnhnhNXYtYWiQEe4wg==" spinCount="100000" sheet="1" objects="1" scenarios="1"/>
  <mergeCells count="6">
    <mergeCell ref="A87:B87"/>
    <mergeCell ref="A17:B17"/>
    <mergeCell ref="A31:B31"/>
    <mergeCell ref="A45:B45"/>
    <mergeCell ref="A59:B59"/>
    <mergeCell ref="A73:B7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57E188"/>
  </sheetPr>
  <dimension ref="A1:W90"/>
  <sheetViews>
    <sheetView zoomScale="85" zoomScaleNormal="85" workbookViewId="0"/>
  </sheetViews>
  <sheetFormatPr defaultColWidth="9.140625" defaultRowHeight="15"/>
  <cols>
    <col min="1" max="1" width="9.28515625" style="26" customWidth="1"/>
    <col min="2" max="2" width="30.5703125" style="26" customWidth="1"/>
    <col min="3" max="23" width="9.28515625" style="26" customWidth="1"/>
    <col min="24" max="16384" width="9.140625" style="26"/>
  </cols>
  <sheetData>
    <row r="1" spans="1:23" ht="23.25" customHeight="1">
      <c r="A1" s="25" t="s">
        <v>131</v>
      </c>
      <c r="B1" s="17"/>
      <c r="C1" s="17"/>
      <c r="D1" s="17"/>
      <c r="E1" s="17"/>
      <c r="F1" s="17"/>
      <c r="G1" s="17"/>
      <c r="H1" s="17"/>
      <c r="I1" s="17"/>
      <c r="J1" s="17"/>
      <c r="K1" s="17"/>
      <c r="L1" s="17"/>
      <c r="M1" s="17"/>
      <c r="N1" s="17"/>
      <c r="O1" s="17"/>
      <c r="P1" s="17"/>
      <c r="Q1" s="17"/>
      <c r="R1" s="17"/>
      <c r="S1" s="17"/>
      <c r="T1" s="17"/>
      <c r="U1" s="17"/>
      <c r="V1" s="17"/>
      <c r="W1" s="17"/>
    </row>
    <row r="2" spans="1:23">
      <c r="A2" s="26" t="s">
        <v>26</v>
      </c>
      <c r="B2" s="30" t="s">
        <v>132</v>
      </c>
      <c r="C2" s="30"/>
      <c r="D2" s="30"/>
      <c r="E2" s="30"/>
      <c r="F2" s="30"/>
      <c r="G2" s="30"/>
      <c r="H2" s="30"/>
      <c r="I2" s="30"/>
      <c r="J2" s="30"/>
      <c r="K2" s="30"/>
      <c r="L2" s="30"/>
      <c r="M2" s="30"/>
      <c r="N2" s="30"/>
      <c r="O2" s="30"/>
      <c r="P2" s="30"/>
      <c r="Q2" s="30"/>
      <c r="R2" s="30"/>
      <c r="S2" s="30"/>
      <c r="T2" s="30"/>
      <c r="U2" s="30"/>
      <c r="V2" s="30"/>
      <c r="W2" s="30"/>
    </row>
    <row r="3" spans="1:23">
      <c r="B3" s="30"/>
      <c r="C3" s="30"/>
      <c r="D3" s="30"/>
      <c r="E3" s="30"/>
      <c r="F3" s="30"/>
      <c r="G3" s="30"/>
      <c r="H3" s="30"/>
      <c r="I3" s="30"/>
      <c r="J3" s="30"/>
      <c r="K3" s="30"/>
      <c r="L3" s="30"/>
      <c r="M3" s="30"/>
      <c r="N3" s="30"/>
      <c r="O3" s="30"/>
      <c r="P3" s="30"/>
      <c r="Q3" s="30"/>
      <c r="R3" s="30"/>
      <c r="S3" s="30"/>
      <c r="T3" s="30"/>
      <c r="U3" s="30"/>
      <c r="V3" s="30"/>
      <c r="W3" s="30"/>
    </row>
    <row r="4" spans="1:23">
      <c r="A4" s="16" t="s">
        <v>95</v>
      </c>
      <c r="B4" s="16"/>
    </row>
    <row r="5" spans="1:23">
      <c r="A5" s="17" t="s">
        <v>96</v>
      </c>
      <c r="B5" s="17" t="s">
        <v>97</v>
      </c>
      <c r="C5" s="17" t="s">
        <v>75</v>
      </c>
      <c r="D5" s="17" t="s">
        <v>98</v>
      </c>
      <c r="E5" s="17" t="s">
        <v>99</v>
      </c>
      <c r="F5" s="17" t="s">
        <v>100</v>
      </c>
      <c r="G5" s="17" t="s">
        <v>101</v>
      </c>
      <c r="H5" s="17" t="s">
        <v>102</v>
      </c>
      <c r="I5" s="17" t="s">
        <v>103</v>
      </c>
      <c r="J5" s="17" t="s">
        <v>104</v>
      </c>
      <c r="K5" s="17" t="s">
        <v>105</v>
      </c>
      <c r="L5" s="17" t="s">
        <v>106</v>
      </c>
      <c r="M5" s="17" t="s">
        <v>107</v>
      </c>
      <c r="N5" s="17" t="s">
        <v>108</v>
      </c>
      <c r="O5" s="17" t="s">
        <v>109</v>
      </c>
      <c r="P5" s="17" t="s">
        <v>110</v>
      </c>
      <c r="Q5" s="17" t="s">
        <v>111</v>
      </c>
      <c r="R5" s="17" t="s">
        <v>112</v>
      </c>
      <c r="S5" s="17" t="s">
        <v>113</v>
      </c>
      <c r="T5" s="17" t="s">
        <v>114</v>
      </c>
      <c r="U5" s="17" t="s">
        <v>115</v>
      </c>
      <c r="V5" s="17" t="s">
        <v>116</v>
      </c>
      <c r="W5" s="17" t="s">
        <v>117</v>
      </c>
    </row>
    <row r="6" spans="1:23">
      <c r="A6" s="27" t="s">
        <v>36</v>
      </c>
      <c r="B6" s="27" t="s">
        <v>60</v>
      </c>
      <c r="C6" s="23">
        <v>0</v>
      </c>
      <c r="D6" s="23">
        <v>0</v>
      </c>
      <c r="E6" s="23">
        <v>0</v>
      </c>
      <c r="F6" s="23">
        <v>-45112.428398605625</v>
      </c>
      <c r="G6" s="23">
        <v>909686.05295811512</v>
      </c>
      <c r="H6" s="23">
        <v>260671.72511025946</v>
      </c>
      <c r="I6" s="23">
        <v>8279.2230654691375</v>
      </c>
      <c r="J6" s="23">
        <v>-85841.003112226172</v>
      </c>
      <c r="K6" s="23">
        <v>-43100.014960547807</v>
      </c>
      <c r="L6" s="23">
        <v>-40698.786540125395</v>
      </c>
      <c r="M6" s="23">
        <v>285312.64694798877</v>
      </c>
      <c r="N6" s="23">
        <v>361419.33782864752</v>
      </c>
      <c r="O6" s="23">
        <v>233098.4571946497</v>
      </c>
      <c r="P6" s="23">
        <v>-15141.202114599959</v>
      </c>
      <c r="Q6" s="23">
        <v>-1.2765130519001111E-3</v>
      </c>
      <c r="R6" s="23">
        <v>-1.0076731103448534E-3</v>
      </c>
      <c r="S6" s="23">
        <v>-5.0348319821184396E-4</v>
      </c>
      <c r="T6" s="23">
        <v>-4.7543267048330096E-4</v>
      </c>
      <c r="U6" s="23">
        <v>-4.5013955640566602E-4</v>
      </c>
      <c r="V6" s="23">
        <v>-4.2386630442951898E-4</v>
      </c>
      <c r="W6" s="23">
        <v>130369.23552731308</v>
      </c>
    </row>
    <row r="7" spans="1:23">
      <c r="A7" s="27" t="s">
        <v>36</v>
      </c>
      <c r="B7" s="27" t="s">
        <v>67</v>
      </c>
      <c r="C7" s="23">
        <v>0</v>
      </c>
      <c r="D7" s="23">
        <v>0</v>
      </c>
      <c r="E7" s="23">
        <v>0</v>
      </c>
      <c r="F7" s="23">
        <v>-31200.048188730863</v>
      </c>
      <c r="G7" s="23">
        <v>-32694.553015682024</v>
      </c>
      <c r="H7" s="23">
        <v>-30873.043441587284</v>
      </c>
      <c r="I7" s="23">
        <v>250055.01377897384</v>
      </c>
      <c r="J7" s="23">
        <v>478249.40244561969</v>
      </c>
      <c r="K7" s="23">
        <v>-1887.2118761149877</v>
      </c>
      <c r="L7" s="23">
        <v>-2.0777762671865077E-3</v>
      </c>
      <c r="M7" s="23">
        <v>-1.9672381501902023E-3</v>
      </c>
      <c r="N7" s="23">
        <v>-1.852416551240433E-3</v>
      </c>
      <c r="O7" s="23">
        <v>-1.749212984527728E-3</v>
      </c>
      <c r="P7" s="23">
        <v>-1.6517591916307946E-3</v>
      </c>
      <c r="Q7" s="23">
        <v>-1.5638852690830916E-3</v>
      </c>
      <c r="R7" s="23">
        <v>-1.4726061287549429E-3</v>
      </c>
      <c r="S7" s="23">
        <v>157356.36737168208</v>
      </c>
      <c r="T7" s="23">
        <v>285010.19078238046</v>
      </c>
      <c r="U7" s="23">
        <v>-1.2432338883925306E-3</v>
      </c>
      <c r="V7" s="23">
        <v>-1.1706701762054885E-3</v>
      </c>
      <c r="W7" s="23">
        <v>-1.1054487023703004E-3</v>
      </c>
    </row>
    <row r="8" spans="1:23">
      <c r="A8" s="27" t="s">
        <v>36</v>
      </c>
      <c r="B8" s="27" t="s">
        <v>18</v>
      </c>
      <c r="C8" s="23">
        <v>4.1878881809239209E-5</v>
      </c>
      <c r="D8" s="23">
        <v>3.9545686303207334E-5</v>
      </c>
      <c r="E8" s="23">
        <v>3.9126730324801981E-5</v>
      </c>
      <c r="F8" s="23">
        <v>-17165.915909318133</v>
      </c>
      <c r="G8" s="23">
        <v>-16209.552316828323</v>
      </c>
      <c r="H8" s="23">
        <v>-15306.470548965355</v>
      </c>
      <c r="I8" s="23">
        <v>-14492.163224802329</v>
      </c>
      <c r="J8" s="23">
        <v>-13646.300534740183</v>
      </c>
      <c r="K8" s="23">
        <v>-12886.025050732063</v>
      </c>
      <c r="L8" s="23">
        <v>-12168.106738636039</v>
      </c>
      <c r="M8" s="23">
        <v>-11520.760998514286</v>
      </c>
      <c r="N8" s="23">
        <v>-10848.329834170021</v>
      </c>
      <c r="O8" s="23">
        <v>-10243.937513035973</v>
      </c>
      <c r="P8" s="23">
        <v>-9673.2176672111127</v>
      </c>
      <c r="Q8" s="23">
        <v>-9158.6005164048256</v>
      </c>
      <c r="R8" s="23">
        <v>-8624.0413577870786</v>
      </c>
      <c r="S8" s="23">
        <v>-8143.5706556457189</v>
      </c>
      <c r="T8" s="23">
        <v>-7689.8684163320122</v>
      </c>
      <c r="U8" s="23">
        <v>-7280.7658555213848</v>
      </c>
      <c r="V8" s="23">
        <v>-6855.8100986248483</v>
      </c>
      <c r="W8" s="23">
        <v>-6473.8527759219396</v>
      </c>
    </row>
    <row r="9" spans="1:23">
      <c r="A9" s="27" t="s">
        <v>36</v>
      </c>
      <c r="B9" s="27" t="s">
        <v>28</v>
      </c>
      <c r="C9" s="23">
        <v>0</v>
      </c>
      <c r="D9" s="23">
        <v>0</v>
      </c>
      <c r="E9" s="23">
        <v>0</v>
      </c>
      <c r="F9" s="23">
        <v>-44114.900728502296</v>
      </c>
      <c r="G9" s="23">
        <v>-41657.130041175304</v>
      </c>
      <c r="H9" s="23">
        <v>-39336.288977438599</v>
      </c>
      <c r="I9" s="23">
        <v>-37243.590460347405</v>
      </c>
      <c r="J9" s="23">
        <v>-35069.797416086898</v>
      </c>
      <c r="K9" s="23">
        <v>-33115.9560002301</v>
      </c>
      <c r="L9" s="23">
        <v>-31270.968828183897</v>
      </c>
      <c r="M9" s="23">
        <v>-29607.346971727595</v>
      </c>
      <c r="N9" s="23">
        <v>-27879.257813012602</v>
      </c>
      <c r="O9" s="23">
        <v>-26326.0224774294</v>
      </c>
      <c r="P9" s="23">
        <v>-24859.322444323901</v>
      </c>
      <c r="Q9" s="23">
        <v>-9052.6156158434096</v>
      </c>
      <c r="R9" s="23">
        <v>-8524.2424752613988</v>
      </c>
      <c r="S9" s="23">
        <v>-8049.3318908241099</v>
      </c>
      <c r="T9" s="23">
        <v>-7600.8800695903201</v>
      </c>
      <c r="U9" s="23">
        <v>0</v>
      </c>
      <c r="V9" s="23">
        <v>0</v>
      </c>
      <c r="W9" s="23">
        <v>0</v>
      </c>
    </row>
    <row r="10" spans="1:23">
      <c r="A10" s="27" t="s">
        <v>36</v>
      </c>
      <c r="B10" s="27" t="s">
        <v>62</v>
      </c>
      <c r="C10" s="23">
        <v>2.1126910160299901E-5</v>
      </c>
      <c r="D10" s="23">
        <v>1.9949867944443122E-5</v>
      </c>
      <c r="E10" s="23">
        <v>1.9217082386912792E-5</v>
      </c>
      <c r="F10" s="23">
        <v>-8762.0148507820995</v>
      </c>
      <c r="G10" s="23">
        <v>-8273.8572689548018</v>
      </c>
      <c r="H10" s="23">
        <v>-7812.8963776664732</v>
      </c>
      <c r="I10" s="23">
        <v>-7397.2487126539436</v>
      </c>
      <c r="J10" s="23">
        <v>-8682.5181055015364</v>
      </c>
      <c r="K10" s="23">
        <v>-8816.9145889995543</v>
      </c>
      <c r="L10" s="23">
        <v>-5414.4351750403275</v>
      </c>
      <c r="M10" s="23">
        <v>-5126.38612675488</v>
      </c>
      <c r="N10" s="23">
        <v>-3004.2243613985693</v>
      </c>
      <c r="O10" s="23">
        <v>-1748.9855209064717</v>
      </c>
      <c r="P10" s="23">
        <v>-944.54955272140148</v>
      </c>
      <c r="Q10" s="23">
        <v>-894.29931615615862</v>
      </c>
      <c r="R10" s="23">
        <v>-551.45494171782252</v>
      </c>
      <c r="S10" s="23">
        <v>-520.73176575057596</v>
      </c>
      <c r="T10" s="23">
        <v>-2605.361538312487</v>
      </c>
      <c r="U10" s="23">
        <v>-465.56064462974848</v>
      </c>
      <c r="V10" s="23">
        <v>75.53758260038893</v>
      </c>
      <c r="W10" s="23">
        <v>71.329182334480095</v>
      </c>
    </row>
    <row r="11" spans="1:23">
      <c r="A11" s="27" t="s">
        <v>36</v>
      </c>
      <c r="B11" s="27" t="s">
        <v>61</v>
      </c>
      <c r="C11" s="23">
        <v>0</v>
      </c>
      <c r="D11" s="23">
        <v>0</v>
      </c>
      <c r="E11" s="23">
        <v>0</v>
      </c>
      <c r="F11" s="23">
        <v>0</v>
      </c>
      <c r="G11" s="23">
        <v>0</v>
      </c>
      <c r="H11" s="23">
        <v>0</v>
      </c>
      <c r="I11" s="23">
        <v>0</v>
      </c>
      <c r="J11" s="23">
        <v>0</v>
      </c>
      <c r="K11" s="23">
        <v>0</v>
      </c>
      <c r="L11" s="23">
        <v>0</v>
      </c>
      <c r="M11" s="23">
        <v>0</v>
      </c>
      <c r="N11" s="23">
        <v>0</v>
      </c>
      <c r="O11" s="23">
        <v>0</v>
      </c>
      <c r="P11" s="23">
        <v>0</v>
      </c>
      <c r="Q11" s="23">
        <v>0</v>
      </c>
      <c r="R11" s="23">
        <v>0</v>
      </c>
      <c r="S11" s="23">
        <v>0</v>
      </c>
      <c r="T11" s="23">
        <v>0</v>
      </c>
      <c r="U11" s="23">
        <v>0</v>
      </c>
      <c r="V11" s="23">
        <v>0</v>
      </c>
      <c r="W11" s="23">
        <v>0</v>
      </c>
    </row>
    <row r="12" spans="1:23">
      <c r="A12" s="27" t="s">
        <v>36</v>
      </c>
      <c r="B12" s="27" t="s">
        <v>65</v>
      </c>
      <c r="C12" s="23">
        <v>2.5476552654969445E-3</v>
      </c>
      <c r="D12" s="23">
        <v>2.4965450956363137E-3</v>
      </c>
      <c r="E12" s="23">
        <v>4096.3601229340129</v>
      </c>
      <c r="F12" s="23">
        <v>7714.5412541484857</v>
      </c>
      <c r="G12" s="23">
        <v>11544.290072193558</v>
      </c>
      <c r="H12" s="23">
        <v>23162.133439627658</v>
      </c>
      <c r="I12" s="23">
        <v>37949.154170772243</v>
      </c>
      <c r="J12" s="23">
        <v>62431.278526950489</v>
      </c>
      <c r="K12" s="23">
        <v>72302.769796569512</v>
      </c>
      <c r="L12" s="23">
        <v>71012.396225693708</v>
      </c>
      <c r="M12" s="23">
        <v>72590.581250807882</v>
      </c>
      <c r="N12" s="23">
        <v>152471.27477533108</v>
      </c>
      <c r="O12" s="23">
        <v>148379.75211233346</v>
      </c>
      <c r="P12" s="23">
        <v>148027.38641887932</v>
      </c>
      <c r="Q12" s="23">
        <v>213243.20322662458</v>
      </c>
      <c r="R12" s="23">
        <v>225995.37529843047</v>
      </c>
      <c r="S12" s="23">
        <v>262902.21992051613</v>
      </c>
      <c r="T12" s="23">
        <v>252416.6269769067</v>
      </c>
      <c r="U12" s="23">
        <v>252196.87143800745</v>
      </c>
      <c r="V12" s="23">
        <v>242722.42986564263</v>
      </c>
      <c r="W12" s="23">
        <v>250821.52254282936</v>
      </c>
    </row>
    <row r="13" spans="1:23">
      <c r="A13" s="27" t="s">
        <v>36</v>
      </c>
      <c r="B13" s="27" t="s">
        <v>64</v>
      </c>
      <c r="C13" s="23">
        <v>2.1972835583256386E-4</v>
      </c>
      <c r="D13" s="23">
        <v>3.2183308256927888E-4</v>
      </c>
      <c r="E13" s="23">
        <v>3.1027128999841166E-4</v>
      </c>
      <c r="F13" s="23">
        <v>3.0341602264714044E-4</v>
      </c>
      <c r="G13" s="23">
        <v>6.1147957642213382E-4</v>
      </c>
      <c r="H13" s="23">
        <v>7.9937500374607925E-4</v>
      </c>
      <c r="I13" s="23">
        <v>1.1356702888139444E-3</v>
      </c>
      <c r="J13" s="23">
        <v>1448.4904857629592</v>
      </c>
      <c r="K13" s="23">
        <v>1367.7908599677628</v>
      </c>
      <c r="L13" s="23">
        <v>1291.5876117967173</v>
      </c>
      <c r="M13" s="23">
        <v>6538.6070797409002</v>
      </c>
      <c r="N13" s="23">
        <v>14397.695484399181</v>
      </c>
      <c r="O13" s="23">
        <v>16196.902740402102</v>
      </c>
      <c r="P13" s="23">
        <v>15294.525717594284</v>
      </c>
      <c r="Q13" s="23">
        <v>21988.264913604497</v>
      </c>
      <c r="R13" s="23">
        <v>24512.291841375732</v>
      </c>
      <c r="S13" s="23">
        <v>39994.234686271135</v>
      </c>
      <c r="T13" s="23">
        <v>37766.038482437485</v>
      </c>
      <c r="U13" s="23">
        <v>35756.87761963682</v>
      </c>
      <c r="V13" s="23">
        <v>37320.876609301624</v>
      </c>
      <c r="W13" s="23">
        <v>40769.990526459056</v>
      </c>
    </row>
    <row r="14" spans="1:23">
      <c r="A14" s="27" t="s">
        <v>36</v>
      </c>
      <c r="B14" s="27" t="s">
        <v>32</v>
      </c>
      <c r="C14" s="23">
        <v>1.2517162832537281E-4</v>
      </c>
      <c r="D14" s="23">
        <v>1.1819794927582799E-4</v>
      </c>
      <c r="E14" s="23">
        <v>1.119097945056964E-4</v>
      </c>
      <c r="F14" s="23">
        <v>1.0537796634750359E-4</v>
      </c>
      <c r="G14" s="23">
        <v>9.9507050341753696E-5</v>
      </c>
      <c r="H14" s="23">
        <v>1.4686303551543649E-4</v>
      </c>
      <c r="I14" s="23">
        <v>1.7802956741648401E-4</v>
      </c>
      <c r="J14" s="23">
        <v>1.9610336036334901E-4</v>
      </c>
      <c r="K14" s="23">
        <v>1.8517786619180759E-4</v>
      </c>
      <c r="L14" s="23">
        <v>541.35819061674999</v>
      </c>
      <c r="M14" s="23">
        <v>1524.3560431729272</v>
      </c>
      <c r="N14" s="23">
        <v>1874.3112990050668</v>
      </c>
      <c r="O14" s="23">
        <v>3066.9852866529736</v>
      </c>
      <c r="P14" s="23">
        <v>2896.1145284393251</v>
      </c>
      <c r="Q14" s="23">
        <v>2792.1579089085403</v>
      </c>
      <c r="R14" s="23">
        <v>2629.1948894406787</v>
      </c>
      <c r="S14" s="23">
        <v>2482.7147302248795</v>
      </c>
      <c r="T14" s="23">
        <v>2344.3954007426455</v>
      </c>
      <c r="U14" s="23">
        <v>3210.203783654038</v>
      </c>
      <c r="V14" s="23">
        <v>3022.8341297267298</v>
      </c>
      <c r="W14" s="23">
        <v>5603.6890242153468</v>
      </c>
    </row>
    <row r="15" spans="1:23">
      <c r="A15" s="27" t="s">
        <v>36</v>
      </c>
      <c r="B15" s="27" t="s">
        <v>69</v>
      </c>
      <c r="C15" s="23">
        <v>0</v>
      </c>
      <c r="D15" s="23">
        <v>0</v>
      </c>
      <c r="E15" s="23">
        <v>3.360659559310216E-4</v>
      </c>
      <c r="F15" s="23">
        <v>3.6500561274068025E-4</v>
      </c>
      <c r="G15" s="23">
        <v>3.6049796677367299E-4</v>
      </c>
      <c r="H15" s="23">
        <v>3.6156329441304876E-4</v>
      </c>
      <c r="I15" s="23">
        <v>3.5483891650755849E-4</v>
      </c>
      <c r="J15" s="23">
        <v>3.5803287566961542E-4</v>
      </c>
      <c r="K15" s="23">
        <v>3.8102036727902613E-4</v>
      </c>
      <c r="L15" s="23">
        <v>501.68753122228361</v>
      </c>
      <c r="M15" s="23">
        <v>1334.4568410558338</v>
      </c>
      <c r="N15" s="23">
        <v>3643.7284292929048</v>
      </c>
      <c r="O15" s="23">
        <v>3440.7256864654064</v>
      </c>
      <c r="P15" s="23">
        <v>3249.0327602234393</v>
      </c>
      <c r="Q15" s="23">
        <v>5012.2115519477184</v>
      </c>
      <c r="R15" s="23">
        <v>13036.602625215448</v>
      </c>
      <c r="S15" s="23">
        <v>16409.334258345323</v>
      </c>
      <c r="T15" s="23">
        <v>15495.122051750546</v>
      </c>
      <c r="U15" s="23">
        <v>15712.147852227197</v>
      </c>
      <c r="V15" s="23">
        <v>14795.078437345537</v>
      </c>
      <c r="W15" s="23">
        <v>16133.756627691082</v>
      </c>
    </row>
    <row r="16" spans="1:23">
      <c r="A16" s="27" t="s">
        <v>36</v>
      </c>
      <c r="B16" s="27" t="s">
        <v>52</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row>
    <row r="17" spans="1:23">
      <c r="A17" s="29" t="s">
        <v>118</v>
      </c>
      <c r="B17" s="29"/>
      <c r="C17" s="28">
        <v>2.8303894132990473E-3</v>
      </c>
      <c r="D17" s="28">
        <v>2.877873732453243E-3</v>
      </c>
      <c r="E17" s="28">
        <v>4096.3604915491151</v>
      </c>
      <c r="F17" s="28">
        <v>-138640.7665183745</v>
      </c>
      <c r="G17" s="28">
        <v>822395.250999148</v>
      </c>
      <c r="H17" s="28">
        <v>190505.1600036044</v>
      </c>
      <c r="I17" s="28">
        <v>237150.38975308184</v>
      </c>
      <c r="J17" s="28">
        <v>398889.55228977837</v>
      </c>
      <c r="K17" s="28">
        <v>-26135.561820087241</v>
      </c>
      <c r="L17" s="28">
        <v>-17248.31552227151</v>
      </c>
      <c r="M17" s="28">
        <v>318187.33921430266</v>
      </c>
      <c r="N17" s="28">
        <v>486556.49422738008</v>
      </c>
      <c r="O17" s="28">
        <v>359356.16478680045</v>
      </c>
      <c r="P17" s="28">
        <v>112703.61870585804</v>
      </c>
      <c r="Q17" s="28">
        <v>216125.94985142638</v>
      </c>
      <c r="R17" s="28">
        <v>232807.92588476065</v>
      </c>
      <c r="S17" s="28">
        <v>443539.18716276571</v>
      </c>
      <c r="T17" s="28">
        <v>557296.7457420571</v>
      </c>
      <c r="U17" s="28">
        <v>280207.42086411966</v>
      </c>
      <c r="V17" s="28">
        <v>273263.03236438328</v>
      </c>
      <c r="W17" s="28">
        <v>415558.22389756533</v>
      </c>
    </row>
    <row r="18" spans="1:23">
      <c r="A18" s="7"/>
      <c r="B18" s="7"/>
    </row>
    <row r="19" spans="1:23">
      <c r="A19" s="17" t="s">
        <v>96</v>
      </c>
      <c r="B19" s="17" t="s">
        <v>97</v>
      </c>
      <c r="C19" s="17" t="s">
        <v>75</v>
      </c>
      <c r="D19" s="17" t="s">
        <v>98</v>
      </c>
      <c r="E19" s="17" t="s">
        <v>99</v>
      </c>
      <c r="F19" s="17" t="s">
        <v>100</v>
      </c>
      <c r="G19" s="17" t="s">
        <v>101</v>
      </c>
      <c r="H19" s="17" t="s">
        <v>102</v>
      </c>
      <c r="I19" s="17" t="s">
        <v>103</v>
      </c>
      <c r="J19" s="17" t="s">
        <v>104</v>
      </c>
      <c r="K19" s="17" t="s">
        <v>105</v>
      </c>
      <c r="L19" s="17" t="s">
        <v>106</v>
      </c>
      <c r="M19" s="17" t="s">
        <v>107</v>
      </c>
      <c r="N19" s="17" t="s">
        <v>108</v>
      </c>
      <c r="O19" s="17" t="s">
        <v>109</v>
      </c>
      <c r="P19" s="17" t="s">
        <v>110</v>
      </c>
      <c r="Q19" s="17" t="s">
        <v>111</v>
      </c>
      <c r="R19" s="17" t="s">
        <v>112</v>
      </c>
      <c r="S19" s="17" t="s">
        <v>113</v>
      </c>
      <c r="T19" s="17" t="s">
        <v>114</v>
      </c>
      <c r="U19" s="17" t="s">
        <v>115</v>
      </c>
      <c r="V19" s="17" t="s">
        <v>116</v>
      </c>
      <c r="W19" s="17" t="s">
        <v>117</v>
      </c>
    </row>
    <row r="20" spans="1:23">
      <c r="A20" s="27" t="s">
        <v>119</v>
      </c>
      <c r="B20" s="27" t="s">
        <v>60</v>
      </c>
      <c r="C20" s="23">
        <v>0</v>
      </c>
      <c r="D20" s="23">
        <v>0</v>
      </c>
      <c r="E20" s="23">
        <v>0</v>
      </c>
      <c r="F20" s="23">
        <v>-27097.969115378433</v>
      </c>
      <c r="G20" s="23">
        <v>670828.08640268189</v>
      </c>
      <c r="H20" s="23">
        <v>-72325.403818631865</v>
      </c>
      <c r="I20" s="23">
        <v>-68477.682521454015</v>
      </c>
      <c r="J20" s="23">
        <v>-64480.852245095521</v>
      </c>
      <c r="K20" s="23">
        <v>-22929.900834091459</v>
      </c>
      <c r="L20" s="23">
        <v>-21652.408712321005</v>
      </c>
      <c r="M20" s="23">
        <v>-20500.496196381431</v>
      </c>
      <c r="N20" s="23">
        <v>243954.0952139789</v>
      </c>
      <c r="O20" s="23">
        <v>-3.9043541696680598E-4</v>
      </c>
      <c r="P20" s="23">
        <v>-3.6868311315859699E-4</v>
      </c>
      <c r="Q20" s="23">
        <v>-3.49069097087429E-4</v>
      </c>
      <c r="R20" s="23">
        <v>-3.28695014840369E-4</v>
      </c>
      <c r="S20" s="23">
        <v>-3.1038245016937497E-4</v>
      </c>
      <c r="T20" s="23">
        <v>-2.9309013226114998E-4</v>
      </c>
      <c r="U20" s="23">
        <v>-2.7749767803882103E-4</v>
      </c>
      <c r="V20" s="23">
        <v>-2.6130099788894499E-4</v>
      </c>
      <c r="W20" s="23">
        <v>-2.4674315184202399E-4</v>
      </c>
    </row>
    <row r="21" spans="1:23">
      <c r="A21" s="27" t="s">
        <v>119</v>
      </c>
      <c r="B21" s="27" t="s">
        <v>67</v>
      </c>
      <c r="C21" s="23">
        <v>0</v>
      </c>
      <c r="D21" s="23">
        <v>0</v>
      </c>
      <c r="E21" s="23">
        <v>0</v>
      </c>
      <c r="F21" s="23">
        <v>0</v>
      </c>
      <c r="G21" s="23">
        <v>0</v>
      </c>
      <c r="H21" s="23">
        <v>0</v>
      </c>
      <c r="I21" s="23">
        <v>0</v>
      </c>
      <c r="J21" s="23">
        <v>0</v>
      </c>
      <c r="K21" s="23">
        <v>0</v>
      </c>
      <c r="L21" s="23">
        <v>0</v>
      </c>
      <c r="M21" s="23">
        <v>0</v>
      </c>
      <c r="N21" s="23">
        <v>0</v>
      </c>
      <c r="O21" s="23">
        <v>0</v>
      </c>
      <c r="P21" s="23">
        <v>0</v>
      </c>
      <c r="Q21" s="23">
        <v>0</v>
      </c>
      <c r="R21" s="23">
        <v>0</v>
      </c>
      <c r="S21" s="23">
        <v>0</v>
      </c>
      <c r="T21" s="23">
        <v>0</v>
      </c>
      <c r="U21" s="23">
        <v>0</v>
      </c>
      <c r="V21" s="23">
        <v>0</v>
      </c>
      <c r="W21" s="23">
        <v>0</v>
      </c>
    </row>
    <row r="22" spans="1:23">
      <c r="A22" s="27" t="s">
        <v>119</v>
      </c>
      <c r="B22" s="27" t="s">
        <v>18</v>
      </c>
      <c r="C22" s="23">
        <v>9.1192849924073084E-6</v>
      </c>
      <c r="D22" s="23">
        <v>8.6112228416692094E-6</v>
      </c>
      <c r="E22" s="23">
        <v>8.1531040475592898E-6</v>
      </c>
      <c r="F22" s="23">
        <v>9.5668942035160405E-6</v>
      </c>
      <c r="G22" s="23">
        <v>9.0338944289756995E-6</v>
      </c>
      <c r="H22" s="23">
        <v>8.5305896373228793E-6</v>
      </c>
      <c r="I22" s="23">
        <v>8.0767605459670895E-6</v>
      </c>
      <c r="J22" s="23">
        <v>7.60534504391786E-6</v>
      </c>
      <c r="K22" s="23">
        <v>7.1816289342299399E-6</v>
      </c>
      <c r="L22" s="23">
        <v>8.1979998197170909E-6</v>
      </c>
      <c r="M22" s="23">
        <v>8.7988880215131108E-6</v>
      </c>
      <c r="N22" s="23">
        <v>1.4512772958476199E-5</v>
      </c>
      <c r="O22" s="23">
        <v>1.5249802677630601E-5</v>
      </c>
      <c r="P22" s="23">
        <v>1.44001913810016E-5</v>
      </c>
      <c r="Q22" s="23">
        <v>2.0446493131093198E-5</v>
      </c>
      <c r="R22" s="23">
        <v>2.0208053988590501E-5</v>
      </c>
      <c r="S22" s="23">
        <v>3.2894511363871603E-5</v>
      </c>
      <c r="T22" s="23">
        <v>3.1061861522911197E-5</v>
      </c>
      <c r="U22" s="23">
        <v>2.9409364217322103E-5</v>
      </c>
      <c r="V22" s="23">
        <v>2.7692830698895598E-5</v>
      </c>
      <c r="W22" s="23">
        <v>2.6149981765385798E-5</v>
      </c>
    </row>
    <row r="23" spans="1:23">
      <c r="A23" s="27" t="s">
        <v>119</v>
      </c>
      <c r="B23" s="27" t="s">
        <v>28</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row>
    <row r="24" spans="1:23">
      <c r="A24" s="27" t="s">
        <v>119</v>
      </c>
      <c r="B24" s="27" t="s">
        <v>62</v>
      </c>
      <c r="C24" s="23">
        <v>4.4771104344906602E-6</v>
      </c>
      <c r="D24" s="23">
        <v>4.2276774626805698E-6</v>
      </c>
      <c r="E24" s="23">
        <v>4.0027641679372303E-6</v>
      </c>
      <c r="F24" s="23">
        <v>4.8337179624846203E-6</v>
      </c>
      <c r="G24" s="23">
        <v>4.56441733791525E-6</v>
      </c>
      <c r="H24" s="23">
        <v>4.3101202420905004E-6</v>
      </c>
      <c r="I24" s="23">
        <v>4.0808209748342199E-6</v>
      </c>
      <c r="J24" s="23">
        <v>4.1596989698191106E-6</v>
      </c>
      <c r="K24" s="23">
        <v>3.9279499229597397E-6</v>
      </c>
      <c r="L24" s="23">
        <v>3.9980482309386399E-6</v>
      </c>
      <c r="M24" s="23">
        <v>4.8237081299683893E-6</v>
      </c>
      <c r="N24" s="23">
        <v>8.8281079853590893E-6</v>
      </c>
      <c r="O24" s="23">
        <v>1.3570118608728899E-5</v>
      </c>
      <c r="P24" s="23">
        <v>1.2814087444897299E-5</v>
      </c>
      <c r="Q24" s="23">
        <v>1.2355289324364801E-5</v>
      </c>
      <c r="R24" s="23">
        <v>290.64682225271696</v>
      </c>
      <c r="S24" s="23">
        <v>274.454034140288</v>
      </c>
      <c r="T24" s="23">
        <v>259.16339381265703</v>
      </c>
      <c r="U24" s="23">
        <v>245.37584892688602</v>
      </c>
      <c r="V24" s="23">
        <v>231.05402047174101</v>
      </c>
      <c r="W24" s="23">
        <v>218.181322373667</v>
      </c>
    </row>
    <row r="25" spans="1:23">
      <c r="A25" s="27" t="s">
        <v>119</v>
      </c>
      <c r="B25" s="27" t="s">
        <v>61</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row>
    <row r="26" spans="1:23">
      <c r="A26" s="27" t="s">
        <v>119</v>
      </c>
      <c r="B26" s="27" t="s">
        <v>65</v>
      </c>
      <c r="C26" s="23">
        <v>5.0035833553442382E-4</v>
      </c>
      <c r="D26" s="23">
        <v>4.9236214812959592E-4</v>
      </c>
      <c r="E26" s="23">
        <v>5.0632856289304414E-4</v>
      </c>
      <c r="F26" s="23">
        <v>6.5422728942107875E-4</v>
      </c>
      <c r="G26" s="23">
        <v>7.0447982813252137E-4</v>
      </c>
      <c r="H26" s="23">
        <v>6.7503418629112719E-4</v>
      </c>
      <c r="I26" s="23">
        <v>6.3912223126538564E-4</v>
      </c>
      <c r="J26" s="23">
        <v>7.0027722677834948E-4</v>
      </c>
      <c r="K26" s="23">
        <v>7.3545974542251131E-4</v>
      </c>
      <c r="L26" s="23">
        <v>1.2472153354760778E-3</v>
      </c>
      <c r="M26" s="23">
        <v>1.5044741775740978E-3</v>
      </c>
      <c r="N26" s="23">
        <v>42909.145396134198</v>
      </c>
      <c r="O26" s="23">
        <v>42578.402202255951</v>
      </c>
      <c r="P26" s="23">
        <v>45907.844854362287</v>
      </c>
      <c r="Q26" s="23">
        <v>72022.020131154874</v>
      </c>
      <c r="R26" s="23">
        <v>74106.76433248735</v>
      </c>
      <c r="S26" s="23">
        <v>72979.915072084987</v>
      </c>
      <c r="T26" s="23">
        <v>68913.989679699487</v>
      </c>
      <c r="U26" s="23">
        <v>65247.751731331831</v>
      </c>
      <c r="V26" s="23">
        <v>61439.442694562633</v>
      </c>
      <c r="W26" s="23">
        <v>73238.57722293718</v>
      </c>
    </row>
    <row r="27" spans="1:23">
      <c r="A27" s="27" t="s">
        <v>119</v>
      </c>
      <c r="B27" s="27" t="s">
        <v>64</v>
      </c>
      <c r="C27" s="23">
        <v>5.2679037516423285E-5</v>
      </c>
      <c r="D27" s="23">
        <v>7.3923521950455842E-5</v>
      </c>
      <c r="E27" s="23">
        <v>6.9990775654723555E-5</v>
      </c>
      <c r="F27" s="23">
        <v>7.1266546222462543E-5</v>
      </c>
      <c r="G27" s="23">
        <v>1.533225629786895E-4</v>
      </c>
      <c r="H27" s="23">
        <v>1.9982774929517034E-4</v>
      </c>
      <c r="I27" s="23">
        <v>1.8919687267985108E-4</v>
      </c>
      <c r="J27" s="23">
        <v>1.781540371007958E-4</v>
      </c>
      <c r="K27" s="23">
        <v>1.7923577277545249E-4</v>
      </c>
      <c r="L27" s="23">
        <v>4.5404540722001702E-4</v>
      </c>
      <c r="M27" s="23">
        <v>4668.6735126143103</v>
      </c>
      <c r="N27" s="23">
        <v>12413.636728985812</v>
      </c>
      <c r="O27" s="23">
        <v>14323.381724185143</v>
      </c>
      <c r="P27" s="23">
        <v>13525.384059818774</v>
      </c>
      <c r="Q27" s="23">
        <v>20313.241566930898</v>
      </c>
      <c r="R27" s="23">
        <v>19127.62364883038</v>
      </c>
      <c r="S27" s="23">
        <v>33838.641080119261</v>
      </c>
      <c r="T27" s="23">
        <v>31953.390999709129</v>
      </c>
      <c r="U27" s="23">
        <v>30253.464145920687</v>
      </c>
      <c r="V27" s="23">
        <v>28487.663228403911</v>
      </c>
      <c r="W27" s="23">
        <v>26900.531848368639</v>
      </c>
    </row>
    <row r="28" spans="1:23">
      <c r="A28" s="27" t="s">
        <v>119</v>
      </c>
      <c r="B28" s="27" t="s">
        <v>32</v>
      </c>
      <c r="C28" s="23">
        <v>2.5981788596125498E-5</v>
      </c>
      <c r="D28" s="23">
        <v>2.4534266843580099E-5</v>
      </c>
      <c r="E28" s="23">
        <v>2.3229038893100899E-5</v>
      </c>
      <c r="F28" s="23">
        <v>2.1873231825454201E-5</v>
      </c>
      <c r="G28" s="23">
        <v>2.0654609837646401E-5</v>
      </c>
      <c r="H28" s="23">
        <v>2.5469450525890303E-5</v>
      </c>
      <c r="I28" s="23">
        <v>3.4612046224014003E-5</v>
      </c>
      <c r="J28" s="23">
        <v>3.8244417918029002E-5</v>
      </c>
      <c r="K28" s="23">
        <v>3.6113709069984604E-5</v>
      </c>
      <c r="L28" s="23">
        <v>1.66085114274406E-4</v>
      </c>
      <c r="M28" s="23">
        <v>356.80445229674001</v>
      </c>
      <c r="N28" s="23">
        <v>774.90607897258394</v>
      </c>
      <c r="O28" s="23">
        <v>2028.8309862757601</v>
      </c>
      <c r="P28" s="23">
        <v>1915.7988532489301</v>
      </c>
      <c r="Q28" s="23">
        <v>1813.8779673834899</v>
      </c>
      <c r="R28" s="23">
        <v>1708.0075273990999</v>
      </c>
      <c r="S28" s="23">
        <v>1612.84941154136</v>
      </c>
      <c r="T28" s="23">
        <v>1522.9928338023601</v>
      </c>
      <c r="U28" s="23">
        <v>1441.9693074939401</v>
      </c>
      <c r="V28" s="23">
        <v>1357.8060243108998</v>
      </c>
      <c r="W28" s="23">
        <v>1527.02969959692</v>
      </c>
    </row>
    <row r="29" spans="1:23">
      <c r="A29" s="27" t="s">
        <v>119</v>
      </c>
      <c r="B29" s="27" t="s">
        <v>69</v>
      </c>
      <c r="C29" s="23">
        <v>0</v>
      </c>
      <c r="D29" s="23">
        <v>0</v>
      </c>
      <c r="E29" s="23">
        <v>9.7141338791195101E-5</v>
      </c>
      <c r="F29" s="23">
        <v>1.1171231794657879E-4</v>
      </c>
      <c r="G29" s="23">
        <v>1.0548849660892659E-4</v>
      </c>
      <c r="H29" s="23">
        <v>9.9611422637679606E-5</v>
      </c>
      <c r="I29" s="23">
        <v>9.9203627216875204E-5</v>
      </c>
      <c r="J29" s="23">
        <v>1.029306428316911E-4</v>
      </c>
      <c r="K29" s="23">
        <v>1.0520257313661181E-4</v>
      </c>
      <c r="L29" s="23">
        <v>1.1753441327577909E-4</v>
      </c>
      <c r="M29" s="23">
        <v>1.4501054899276821E-4</v>
      </c>
      <c r="N29" s="23">
        <v>6.8510987637495106E-4</v>
      </c>
      <c r="O29" s="23">
        <v>6.4694039295900597E-4</v>
      </c>
      <c r="P29" s="23">
        <v>6.1089744356990704E-4</v>
      </c>
      <c r="Q29" s="23">
        <v>124.55023138045506</v>
      </c>
      <c r="R29" s="23">
        <v>6090.6044149109484</v>
      </c>
      <c r="S29" s="23">
        <v>7739.3348621026107</v>
      </c>
      <c r="T29" s="23">
        <v>7308.1537861086044</v>
      </c>
      <c r="U29" s="23">
        <v>6919.3585288936647</v>
      </c>
      <c r="V29" s="23">
        <v>6515.4969984950967</v>
      </c>
      <c r="W29" s="23">
        <v>6152.4995252134477</v>
      </c>
    </row>
    <row r="30" spans="1:23">
      <c r="A30" s="27" t="s">
        <v>119</v>
      </c>
      <c r="B30" s="27" t="s">
        <v>52</v>
      </c>
      <c r="C30" s="23">
        <v>0</v>
      </c>
      <c r="D30" s="23">
        <v>0</v>
      </c>
      <c r="E30" s="23">
        <v>0</v>
      </c>
      <c r="F30" s="23">
        <v>0</v>
      </c>
      <c r="G30" s="23">
        <v>0</v>
      </c>
      <c r="H30" s="23">
        <v>0</v>
      </c>
      <c r="I30" s="23">
        <v>0</v>
      </c>
      <c r="J30" s="23">
        <v>0</v>
      </c>
      <c r="K30" s="23">
        <v>0</v>
      </c>
      <c r="L30" s="23">
        <v>0</v>
      </c>
      <c r="M30" s="23">
        <v>0</v>
      </c>
      <c r="N30" s="23">
        <v>0</v>
      </c>
      <c r="O30" s="23">
        <v>0</v>
      </c>
      <c r="P30" s="23">
        <v>0</v>
      </c>
      <c r="Q30" s="23">
        <v>0</v>
      </c>
      <c r="R30" s="23">
        <v>0</v>
      </c>
      <c r="S30" s="23">
        <v>0</v>
      </c>
      <c r="T30" s="23">
        <v>0</v>
      </c>
      <c r="U30" s="23">
        <v>0</v>
      </c>
      <c r="V30" s="23">
        <v>0</v>
      </c>
      <c r="W30" s="23">
        <v>0</v>
      </c>
    </row>
    <row r="31" spans="1:23">
      <c r="A31" s="29" t="s">
        <v>118</v>
      </c>
      <c r="B31" s="29"/>
      <c r="C31" s="28">
        <v>5.6663376847774507E-4</v>
      </c>
      <c r="D31" s="28">
        <v>5.7912457038440158E-4</v>
      </c>
      <c r="E31" s="28">
        <v>5.8847520676326415E-4</v>
      </c>
      <c r="F31" s="28">
        <v>-27097.968375483986</v>
      </c>
      <c r="G31" s="28">
        <v>670828.0872740827</v>
      </c>
      <c r="H31" s="28">
        <v>-72325.402930929224</v>
      </c>
      <c r="I31" s="28">
        <v>-68477.68168097733</v>
      </c>
      <c r="J31" s="28">
        <v>-64480.851354899212</v>
      </c>
      <c r="K31" s="28">
        <v>-22929.899908286363</v>
      </c>
      <c r="L31" s="28">
        <v>-21652.406998864215</v>
      </c>
      <c r="M31" s="28">
        <v>-15831.821165670346</v>
      </c>
      <c r="N31" s="28">
        <v>299276.87736243976</v>
      </c>
      <c r="O31" s="28">
        <v>56901.7835648256</v>
      </c>
      <c r="P31" s="28">
        <v>59433.228572712229</v>
      </c>
      <c r="Q31" s="28">
        <v>92335.261381818462</v>
      </c>
      <c r="R31" s="28">
        <v>93525.034495083484</v>
      </c>
      <c r="S31" s="28">
        <v>107093.00990885659</v>
      </c>
      <c r="T31" s="28">
        <v>101126.543811193</v>
      </c>
      <c r="U31" s="28">
        <v>95746.591478091097</v>
      </c>
      <c r="V31" s="28">
        <v>90158.159709830114</v>
      </c>
      <c r="W31" s="28">
        <v>100357.29017308632</v>
      </c>
    </row>
    <row r="33" spans="1:23">
      <c r="A33" s="17" t="s">
        <v>96</v>
      </c>
      <c r="B33" s="17" t="s">
        <v>97</v>
      </c>
      <c r="C33" s="17" t="s">
        <v>75</v>
      </c>
      <c r="D33" s="17" t="s">
        <v>98</v>
      </c>
      <c r="E33" s="17" t="s">
        <v>99</v>
      </c>
      <c r="F33" s="17" t="s">
        <v>100</v>
      </c>
      <c r="G33" s="17" t="s">
        <v>101</v>
      </c>
      <c r="H33" s="17" t="s">
        <v>102</v>
      </c>
      <c r="I33" s="17" t="s">
        <v>103</v>
      </c>
      <c r="J33" s="17" t="s">
        <v>104</v>
      </c>
      <c r="K33" s="17" t="s">
        <v>105</v>
      </c>
      <c r="L33" s="17" t="s">
        <v>106</v>
      </c>
      <c r="M33" s="17" t="s">
        <v>107</v>
      </c>
      <c r="N33" s="17" t="s">
        <v>108</v>
      </c>
      <c r="O33" s="17" t="s">
        <v>109</v>
      </c>
      <c r="P33" s="17" t="s">
        <v>110</v>
      </c>
      <c r="Q33" s="17" t="s">
        <v>111</v>
      </c>
      <c r="R33" s="17" t="s">
        <v>112</v>
      </c>
      <c r="S33" s="17" t="s">
        <v>113</v>
      </c>
      <c r="T33" s="17" t="s">
        <v>114</v>
      </c>
      <c r="U33" s="17" t="s">
        <v>115</v>
      </c>
      <c r="V33" s="17" t="s">
        <v>116</v>
      </c>
      <c r="W33" s="17" t="s">
        <v>117</v>
      </c>
    </row>
    <row r="34" spans="1:23">
      <c r="A34" s="27" t="s">
        <v>120</v>
      </c>
      <c r="B34" s="27" t="s">
        <v>60</v>
      </c>
      <c r="C34" s="23">
        <v>0</v>
      </c>
      <c r="D34" s="23">
        <v>0</v>
      </c>
      <c r="E34" s="23">
        <v>0</v>
      </c>
      <c r="F34" s="23">
        <v>-18014.459283227188</v>
      </c>
      <c r="G34" s="23">
        <v>238857.96655543326</v>
      </c>
      <c r="H34" s="23">
        <v>332997.12892889132</v>
      </c>
      <c r="I34" s="23">
        <v>76756.905586923152</v>
      </c>
      <c r="J34" s="23">
        <v>-21360.150867130658</v>
      </c>
      <c r="K34" s="23">
        <v>-20170.114126456345</v>
      </c>
      <c r="L34" s="23">
        <v>-19046.377827804386</v>
      </c>
      <c r="M34" s="23">
        <v>305813.14314437023</v>
      </c>
      <c r="N34" s="23">
        <v>117465.24261466863</v>
      </c>
      <c r="O34" s="23">
        <v>233098.45758508513</v>
      </c>
      <c r="P34" s="23">
        <v>-15141.201745916846</v>
      </c>
      <c r="Q34" s="23">
        <v>-9.2744395481268217E-4</v>
      </c>
      <c r="R34" s="23">
        <v>-6.7897809550448442E-4</v>
      </c>
      <c r="S34" s="23">
        <v>-1.9310074804246898E-4</v>
      </c>
      <c r="T34" s="23">
        <v>-1.8234253822215098E-4</v>
      </c>
      <c r="U34" s="23">
        <v>-1.7264187836684499E-4</v>
      </c>
      <c r="V34" s="23">
        <v>-1.62565306540574E-4</v>
      </c>
      <c r="W34" s="23">
        <v>130369.23577405623</v>
      </c>
    </row>
    <row r="35" spans="1:23">
      <c r="A35" s="27" t="s">
        <v>120</v>
      </c>
      <c r="B35" s="27" t="s">
        <v>67</v>
      </c>
      <c r="C35" s="23">
        <v>0</v>
      </c>
      <c r="D35" s="23">
        <v>0</v>
      </c>
      <c r="E35" s="23">
        <v>0</v>
      </c>
      <c r="F35" s="23">
        <v>0</v>
      </c>
      <c r="G35" s="23">
        <v>0</v>
      </c>
      <c r="H35" s="23">
        <v>0</v>
      </c>
      <c r="I35" s="23">
        <v>0</v>
      </c>
      <c r="J35" s="23">
        <v>0</v>
      </c>
      <c r="K35" s="23">
        <v>0</v>
      </c>
      <c r="L35" s="23">
        <v>0</v>
      </c>
      <c r="M35" s="23">
        <v>0</v>
      </c>
      <c r="N35" s="23">
        <v>0</v>
      </c>
      <c r="O35" s="23">
        <v>0</v>
      </c>
      <c r="P35" s="23">
        <v>0</v>
      </c>
      <c r="Q35" s="23">
        <v>0</v>
      </c>
      <c r="R35" s="23">
        <v>0</v>
      </c>
      <c r="S35" s="23">
        <v>0</v>
      </c>
      <c r="T35" s="23">
        <v>0</v>
      </c>
      <c r="U35" s="23">
        <v>0</v>
      </c>
      <c r="V35" s="23">
        <v>0</v>
      </c>
      <c r="W35" s="23">
        <v>0</v>
      </c>
    </row>
    <row r="36" spans="1:23">
      <c r="A36" s="27" t="s">
        <v>120</v>
      </c>
      <c r="B36" s="27" t="s">
        <v>18</v>
      </c>
      <c r="C36" s="23">
        <v>9.1556701577514507E-6</v>
      </c>
      <c r="D36" s="23">
        <v>8.6455808825869207E-6</v>
      </c>
      <c r="E36" s="23">
        <v>8.185634233761979E-6</v>
      </c>
      <c r="F36" s="23">
        <v>-1361.2087869447582</v>
      </c>
      <c r="G36" s="23">
        <v>-1285.3718474835509</v>
      </c>
      <c r="H36" s="23">
        <v>-1213.7600066567272</v>
      </c>
      <c r="I36" s="23">
        <v>-1149.1877291983219</v>
      </c>
      <c r="J36" s="23">
        <v>-1082.1132000940293</v>
      </c>
      <c r="K36" s="23">
        <v>-1021.8254954944246</v>
      </c>
      <c r="L36" s="23">
        <v>-964.89659511792195</v>
      </c>
      <c r="M36" s="23">
        <v>-913.56390058098418</v>
      </c>
      <c r="N36" s="23">
        <v>-860.24200217662974</v>
      </c>
      <c r="O36" s="23">
        <v>-812.31539123841833</v>
      </c>
      <c r="P36" s="23">
        <v>-767.05891498026085</v>
      </c>
      <c r="Q36" s="23">
        <v>-726.25122221139429</v>
      </c>
      <c r="R36" s="23">
        <v>-683.86218347442582</v>
      </c>
      <c r="S36" s="23">
        <v>-645.76220397924806</v>
      </c>
      <c r="T36" s="23">
        <v>-609.78489495861322</v>
      </c>
      <c r="U36" s="23">
        <v>-577.34421540807284</v>
      </c>
      <c r="V36" s="23">
        <v>-543.64642139612613</v>
      </c>
      <c r="W36" s="23">
        <v>-513.35827987196876</v>
      </c>
    </row>
    <row r="37" spans="1:23">
      <c r="A37" s="27" t="s">
        <v>120</v>
      </c>
      <c r="B37" s="27" t="s">
        <v>28</v>
      </c>
      <c r="C37" s="23">
        <v>0</v>
      </c>
      <c r="D37" s="23">
        <v>0</v>
      </c>
      <c r="E37" s="23">
        <v>0</v>
      </c>
      <c r="F37" s="23">
        <v>0</v>
      </c>
      <c r="G37" s="23">
        <v>0</v>
      </c>
      <c r="H37" s="23">
        <v>0</v>
      </c>
      <c r="I37" s="23">
        <v>0</v>
      </c>
      <c r="J37" s="23">
        <v>0</v>
      </c>
      <c r="K37" s="23">
        <v>0</v>
      </c>
      <c r="L37" s="23">
        <v>0</v>
      </c>
      <c r="M37" s="23">
        <v>0</v>
      </c>
      <c r="N37" s="23">
        <v>0</v>
      </c>
      <c r="O37" s="23">
        <v>0</v>
      </c>
      <c r="P37" s="23">
        <v>0</v>
      </c>
      <c r="Q37" s="23">
        <v>0</v>
      </c>
      <c r="R37" s="23">
        <v>0</v>
      </c>
      <c r="S37" s="23">
        <v>0</v>
      </c>
      <c r="T37" s="23">
        <v>0</v>
      </c>
      <c r="U37" s="23">
        <v>0</v>
      </c>
      <c r="V37" s="23">
        <v>0</v>
      </c>
      <c r="W37" s="23">
        <v>0</v>
      </c>
    </row>
    <row r="38" spans="1:23">
      <c r="A38" s="27" t="s">
        <v>120</v>
      </c>
      <c r="B38" s="27" t="s">
        <v>62</v>
      </c>
      <c r="C38" s="23">
        <v>4.3056625469015594E-6</v>
      </c>
      <c r="D38" s="23">
        <v>4.0657814404603604E-6</v>
      </c>
      <c r="E38" s="23">
        <v>3.8494810467920997E-6</v>
      </c>
      <c r="F38" s="23">
        <v>-1254.6201709639654</v>
      </c>
      <c r="G38" s="23">
        <v>-1184.7215963553135</v>
      </c>
      <c r="H38" s="23">
        <v>-1118.7172766338324</v>
      </c>
      <c r="I38" s="23">
        <v>-1059.2012916053827</v>
      </c>
      <c r="J38" s="23">
        <v>-997.37899220557324</v>
      </c>
      <c r="K38" s="23">
        <v>-941.81207919618089</v>
      </c>
      <c r="L38" s="23">
        <v>-889.34096185061492</v>
      </c>
      <c r="M38" s="23">
        <v>-842.02784282576511</v>
      </c>
      <c r="N38" s="23">
        <v>-792.88128457881464</v>
      </c>
      <c r="O38" s="23">
        <v>-748.70753610170414</v>
      </c>
      <c r="P38" s="23">
        <v>6.1443946904147302E-6</v>
      </c>
      <c r="Q38" s="23">
        <v>6.1449153486801797E-6</v>
      </c>
      <c r="R38" s="23">
        <v>8.1350960104688107E-5</v>
      </c>
      <c r="S38" s="23">
        <v>7.6818659185283895E-5</v>
      </c>
      <c r="T38" s="23">
        <v>7.2538866061701591E-5</v>
      </c>
      <c r="U38" s="23">
        <v>6.8679783738865389E-5</v>
      </c>
      <c r="V38" s="23">
        <v>6.4671157440286399E-5</v>
      </c>
      <c r="W38" s="23">
        <v>6.1068137316758E-5</v>
      </c>
    </row>
    <row r="39" spans="1:23">
      <c r="A39" s="27" t="s">
        <v>120</v>
      </c>
      <c r="B39" s="27" t="s">
        <v>61</v>
      </c>
      <c r="C39" s="23">
        <v>0</v>
      </c>
      <c r="D39" s="23">
        <v>0</v>
      </c>
      <c r="E39" s="23">
        <v>0</v>
      </c>
      <c r="F39" s="23">
        <v>0</v>
      </c>
      <c r="G39" s="23">
        <v>0</v>
      </c>
      <c r="H39" s="23">
        <v>0</v>
      </c>
      <c r="I39" s="23">
        <v>0</v>
      </c>
      <c r="J39" s="23">
        <v>0</v>
      </c>
      <c r="K39" s="23">
        <v>0</v>
      </c>
      <c r="L39" s="23">
        <v>0</v>
      </c>
      <c r="M39" s="23">
        <v>0</v>
      </c>
      <c r="N39" s="23">
        <v>0</v>
      </c>
      <c r="O39" s="23">
        <v>0</v>
      </c>
      <c r="P39" s="23">
        <v>0</v>
      </c>
      <c r="Q39" s="23">
        <v>0</v>
      </c>
      <c r="R39" s="23">
        <v>0</v>
      </c>
      <c r="S39" s="23">
        <v>0</v>
      </c>
      <c r="T39" s="23">
        <v>0</v>
      </c>
      <c r="U39" s="23">
        <v>0</v>
      </c>
      <c r="V39" s="23">
        <v>0</v>
      </c>
      <c r="W39" s="23">
        <v>0</v>
      </c>
    </row>
    <row r="40" spans="1:23">
      <c r="A40" s="27" t="s">
        <v>120</v>
      </c>
      <c r="B40" s="27" t="s">
        <v>65</v>
      </c>
      <c r="C40" s="23">
        <v>7.0212199924707202E-4</v>
      </c>
      <c r="D40" s="23">
        <v>6.8438950728870918E-4</v>
      </c>
      <c r="E40" s="23">
        <v>6.7049584520869254E-4</v>
      </c>
      <c r="F40" s="23">
        <v>7.2006880029576394E-4</v>
      </c>
      <c r="G40" s="23">
        <v>613.34565574664202</v>
      </c>
      <c r="H40" s="23">
        <v>9338.9125859895139</v>
      </c>
      <c r="I40" s="23">
        <v>21546.322987393494</v>
      </c>
      <c r="J40" s="23">
        <v>43864.309959054604</v>
      </c>
      <c r="K40" s="23">
        <v>51258.642807905926</v>
      </c>
      <c r="L40" s="23">
        <v>48402.873267795643</v>
      </c>
      <c r="M40" s="23">
        <v>45827.830635569509</v>
      </c>
      <c r="N40" s="23">
        <v>58653.58703694876</v>
      </c>
      <c r="O40" s="23">
        <v>55385.823439048923</v>
      </c>
      <c r="P40" s="23">
        <v>52300.11665515809</v>
      </c>
      <c r="Q40" s="23">
        <v>80722.017108488872</v>
      </c>
      <c r="R40" s="23">
        <v>90638.330040194953</v>
      </c>
      <c r="S40" s="23">
        <v>112051.46282973363</v>
      </c>
      <c r="T40" s="23">
        <v>105808.74673455469</v>
      </c>
      <c r="U40" s="23">
        <v>100179.70005400879</v>
      </c>
      <c r="V40" s="23">
        <v>97955.192812442998</v>
      </c>
      <c r="W40" s="23">
        <v>98897.586231834546</v>
      </c>
    </row>
    <row r="41" spans="1:23">
      <c r="A41" s="27" t="s">
        <v>120</v>
      </c>
      <c r="B41" s="27" t="s">
        <v>64</v>
      </c>
      <c r="C41" s="23">
        <v>7.1109513300083576E-5</v>
      </c>
      <c r="D41" s="23">
        <v>1.084140950284852E-4</v>
      </c>
      <c r="E41" s="23">
        <v>1.026464432800442E-4</v>
      </c>
      <c r="F41" s="23">
        <v>9.6655288247400438E-5</v>
      </c>
      <c r="G41" s="23">
        <v>2.2502483482144851E-4</v>
      </c>
      <c r="H41" s="23">
        <v>2.9994583689447373E-4</v>
      </c>
      <c r="I41" s="23">
        <v>6.1460541000477238E-4</v>
      </c>
      <c r="J41" s="23">
        <v>5.7873279544964147E-4</v>
      </c>
      <c r="K41" s="23">
        <v>5.4648989164702677E-4</v>
      </c>
      <c r="L41" s="23">
        <v>5.1604333471433025E-4</v>
      </c>
      <c r="M41" s="23">
        <v>4.8858972509876889E-4</v>
      </c>
      <c r="N41" s="23">
        <v>4.6007225584328336E-4</v>
      </c>
      <c r="O41" s="23">
        <v>4.3444027921427298E-4</v>
      </c>
      <c r="P41" s="23">
        <v>4.1023633528570471E-4</v>
      </c>
      <c r="Q41" s="23">
        <v>7.3246299235378727E-4</v>
      </c>
      <c r="R41" s="23">
        <v>3402.67663318115</v>
      </c>
      <c r="S41" s="23">
        <v>3213.1035283297697</v>
      </c>
      <c r="T41" s="23">
        <v>3034.0920937154833</v>
      </c>
      <c r="U41" s="23">
        <v>2872.677781631327</v>
      </c>
      <c r="V41" s="23">
        <v>3593.818567152201</v>
      </c>
      <c r="W41" s="23">
        <v>3393.5963992491766</v>
      </c>
    </row>
    <row r="42" spans="1:23">
      <c r="A42" s="27" t="s">
        <v>120</v>
      </c>
      <c r="B42" s="27" t="s">
        <v>32</v>
      </c>
      <c r="C42" s="23">
        <v>2.47410699011138E-5</v>
      </c>
      <c r="D42" s="23">
        <v>2.3362672231122398E-5</v>
      </c>
      <c r="E42" s="23">
        <v>2.2119773350615401E-5</v>
      </c>
      <c r="F42" s="23">
        <v>2.0828710677660198E-5</v>
      </c>
      <c r="G42" s="23">
        <v>1.9668282030808499E-5</v>
      </c>
      <c r="H42" s="23">
        <v>2.6523446281353903E-5</v>
      </c>
      <c r="I42" s="23">
        <v>3.5122739197762598E-5</v>
      </c>
      <c r="J42" s="23">
        <v>4.1699688561491802E-5</v>
      </c>
      <c r="K42" s="23">
        <v>3.9376476437591795E-5</v>
      </c>
      <c r="L42" s="23">
        <v>2.5234861480999496E-4</v>
      </c>
      <c r="M42" s="23">
        <v>2.3892361754332799E-4</v>
      </c>
      <c r="N42" s="23">
        <v>2.2497838585364499E-4</v>
      </c>
      <c r="O42" s="23">
        <v>3.8660684515643898E-4</v>
      </c>
      <c r="P42" s="23">
        <v>3.6506784232849998E-4</v>
      </c>
      <c r="Q42" s="23">
        <v>3.4564615939555298E-4</v>
      </c>
      <c r="R42" s="23">
        <v>6.9167702968346194E-3</v>
      </c>
      <c r="S42" s="23">
        <v>6.5314167086863101E-3</v>
      </c>
      <c r="T42" s="23">
        <v>6.1675323007371399E-3</v>
      </c>
      <c r="U42" s="23">
        <v>365.27909163857697</v>
      </c>
      <c r="V42" s="23">
        <v>343.958882206483</v>
      </c>
      <c r="W42" s="23">
        <v>1307.33917991561</v>
      </c>
    </row>
    <row r="43" spans="1:23">
      <c r="A43" s="27" t="s">
        <v>120</v>
      </c>
      <c r="B43" s="27" t="s">
        <v>69</v>
      </c>
      <c r="C43" s="23">
        <v>0</v>
      </c>
      <c r="D43" s="23">
        <v>0</v>
      </c>
      <c r="E43" s="23">
        <v>4.3346004467251101E-5</v>
      </c>
      <c r="F43" s="23">
        <v>4.7641459745250306E-5</v>
      </c>
      <c r="G43" s="23">
        <v>4.75354271677185E-5</v>
      </c>
      <c r="H43" s="23">
        <v>4.67982622764951E-5</v>
      </c>
      <c r="I43" s="23">
        <v>4.5993139766792403E-5</v>
      </c>
      <c r="J43" s="23">
        <v>4.9612546096734197E-5</v>
      </c>
      <c r="K43" s="23">
        <v>5.4980515771897297E-5</v>
      </c>
      <c r="L43" s="23">
        <v>6.4875199965940201E-5</v>
      </c>
      <c r="M43" s="23">
        <v>7.631841884885169E-5</v>
      </c>
      <c r="N43" s="23">
        <v>1.5526081490758E-4</v>
      </c>
      <c r="O43" s="23">
        <v>2.1639780644479301E-4</v>
      </c>
      <c r="P43" s="23">
        <v>2.0434164907621799E-4</v>
      </c>
      <c r="Q43" s="23">
        <v>2.59553173430383E-4</v>
      </c>
      <c r="R43" s="23">
        <v>2343.6147793711098</v>
      </c>
      <c r="S43" s="23">
        <v>4324.0282288957205</v>
      </c>
      <c r="T43" s="23">
        <v>4083.12391636967</v>
      </c>
      <c r="U43" s="23">
        <v>3865.9008994809196</v>
      </c>
      <c r="V43" s="23">
        <v>3640.2602353768802</v>
      </c>
      <c r="W43" s="23">
        <v>3437.4506476332199</v>
      </c>
    </row>
    <row r="44" spans="1:23">
      <c r="A44" s="27" t="s">
        <v>120</v>
      </c>
      <c r="B44" s="27" t="s">
        <v>52</v>
      </c>
      <c r="C44" s="23">
        <v>0</v>
      </c>
      <c r="D44" s="23">
        <v>0</v>
      </c>
      <c r="E44" s="23">
        <v>0</v>
      </c>
      <c r="F44" s="23">
        <v>0</v>
      </c>
      <c r="G44" s="23">
        <v>0</v>
      </c>
      <c r="H44" s="23">
        <v>0</v>
      </c>
      <c r="I44" s="23">
        <v>0</v>
      </c>
      <c r="J44" s="23">
        <v>0</v>
      </c>
      <c r="K44" s="23">
        <v>0</v>
      </c>
      <c r="L44" s="23">
        <v>0</v>
      </c>
      <c r="M44" s="23">
        <v>0</v>
      </c>
      <c r="N44" s="23">
        <v>0</v>
      </c>
      <c r="O44" s="23">
        <v>0</v>
      </c>
      <c r="P44" s="23">
        <v>0</v>
      </c>
      <c r="Q44" s="23">
        <v>0</v>
      </c>
      <c r="R44" s="23">
        <v>0</v>
      </c>
      <c r="S44" s="23">
        <v>0</v>
      </c>
      <c r="T44" s="23">
        <v>0</v>
      </c>
      <c r="U44" s="23">
        <v>0</v>
      </c>
      <c r="V44" s="23">
        <v>0</v>
      </c>
      <c r="W44" s="23">
        <v>0</v>
      </c>
    </row>
    <row r="45" spans="1:23">
      <c r="A45" s="29" t="s">
        <v>118</v>
      </c>
      <c r="B45" s="29"/>
      <c r="C45" s="28">
        <v>7.8669284525180862E-4</v>
      </c>
      <c r="D45" s="28">
        <v>8.0551496464024172E-4</v>
      </c>
      <c r="E45" s="28">
        <v>7.8517740376929076E-4</v>
      </c>
      <c r="F45" s="28">
        <v>-20630.287424411821</v>
      </c>
      <c r="G45" s="28">
        <v>237001.21899236584</v>
      </c>
      <c r="H45" s="28">
        <v>340003.56453153607</v>
      </c>
      <c r="I45" s="28">
        <v>96094.840168118346</v>
      </c>
      <c r="J45" s="28">
        <v>20424.667478357136</v>
      </c>
      <c r="K45" s="28">
        <v>29124.891653248869</v>
      </c>
      <c r="L45" s="28">
        <v>27502.258399066053</v>
      </c>
      <c r="M45" s="28">
        <v>349885.38252512278</v>
      </c>
      <c r="N45" s="28">
        <v>174465.7068249342</v>
      </c>
      <c r="O45" s="28">
        <v>286923.25853123417</v>
      </c>
      <c r="P45" s="28">
        <v>36391.856410641718</v>
      </c>
      <c r="Q45" s="28">
        <v>79995.765697441442</v>
      </c>
      <c r="R45" s="28">
        <v>93357.143892274544</v>
      </c>
      <c r="S45" s="28">
        <v>114618.80403780207</v>
      </c>
      <c r="T45" s="28">
        <v>108233.05382350789</v>
      </c>
      <c r="U45" s="28">
        <v>102475.03351626995</v>
      </c>
      <c r="V45" s="28">
        <v>101005.36486030494</v>
      </c>
      <c r="W45" s="28">
        <v>232147.06018633614</v>
      </c>
    </row>
    <row r="47" spans="1:23">
      <c r="A47" s="17" t="s">
        <v>96</v>
      </c>
      <c r="B47" s="17" t="s">
        <v>97</v>
      </c>
      <c r="C47" s="17" t="s">
        <v>75</v>
      </c>
      <c r="D47" s="17" t="s">
        <v>98</v>
      </c>
      <c r="E47" s="17" t="s">
        <v>99</v>
      </c>
      <c r="F47" s="17" t="s">
        <v>100</v>
      </c>
      <c r="G47" s="17" t="s">
        <v>101</v>
      </c>
      <c r="H47" s="17" t="s">
        <v>102</v>
      </c>
      <c r="I47" s="17" t="s">
        <v>103</v>
      </c>
      <c r="J47" s="17" t="s">
        <v>104</v>
      </c>
      <c r="K47" s="17" t="s">
        <v>105</v>
      </c>
      <c r="L47" s="17" t="s">
        <v>106</v>
      </c>
      <c r="M47" s="17" t="s">
        <v>107</v>
      </c>
      <c r="N47" s="17" t="s">
        <v>108</v>
      </c>
      <c r="O47" s="17" t="s">
        <v>109</v>
      </c>
      <c r="P47" s="17" t="s">
        <v>110</v>
      </c>
      <c r="Q47" s="17" t="s">
        <v>111</v>
      </c>
      <c r="R47" s="17" t="s">
        <v>112</v>
      </c>
      <c r="S47" s="17" t="s">
        <v>113</v>
      </c>
      <c r="T47" s="17" t="s">
        <v>114</v>
      </c>
      <c r="U47" s="17" t="s">
        <v>115</v>
      </c>
      <c r="V47" s="17" t="s">
        <v>116</v>
      </c>
      <c r="W47" s="17" t="s">
        <v>117</v>
      </c>
    </row>
    <row r="48" spans="1:23">
      <c r="A48" s="27" t="s">
        <v>121</v>
      </c>
      <c r="B48" s="27" t="s">
        <v>60</v>
      </c>
      <c r="C48" s="23">
        <v>0</v>
      </c>
      <c r="D48" s="23">
        <v>0</v>
      </c>
      <c r="E48" s="23">
        <v>0</v>
      </c>
      <c r="F48" s="23">
        <v>0</v>
      </c>
      <c r="G48" s="23">
        <v>0</v>
      </c>
      <c r="H48" s="23">
        <v>0</v>
      </c>
      <c r="I48" s="23">
        <v>0</v>
      </c>
      <c r="J48" s="23">
        <v>0</v>
      </c>
      <c r="K48" s="23">
        <v>0</v>
      </c>
      <c r="L48" s="23">
        <v>0</v>
      </c>
      <c r="M48" s="23">
        <v>0</v>
      </c>
      <c r="N48" s="23">
        <v>0</v>
      </c>
      <c r="O48" s="23">
        <v>0</v>
      </c>
      <c r="P48" s="23">
        <v>0</v>
      </c>
      <c r="Q48" s="23">
        <v>0</v>
      </c>
      <c r="R48" s="23">
        <v>0</v>
      </c>
      <c r="S48" s="23">
        <v>0</v>
      </c>
      <c r="T48" s="23">
        <v>0</v>
      </c>
      <c r="U48" s="23">
        <v>0</v>
      </c>
      <c r="V48" s="23">
        <v>0</v>
      </c>
      <c r="W48" s="23">
        <v>0</v>
      </c>
    </row>
    <row r="49" spans="1:23">
      <c r="A49" s="27" t="s">
        <v>121</v>
      </c>
      <c r="B49" s="27" t="s">
        <v>67</v>
      </c>
      <c r="C49" s="23">
        <v>0</v>
      </c>
      <c r="D49" s="23">
        <v>0</v>
      </c>
      <c r="E49" s="23">
        <v>0</v>
      </c>
      <c r="F49" s="23">
        <v>-31200.048188730863</v>
      </c>
      <c r="G49" s="23">
        <v>-32694.553015682024</v>
      </c>
      <c r="H49" s="23">
        <v>-30873.043441587284</v>
      </c>
      <c r="I49" s="23">
        <v>250055.01377897384</v>
      </c>
      <c r="J49" s="23">
        <v>478249.40244561969</v>
      </c>
      <c r="K49" s="23">
        <v>-1887.2118761149877</v>
      </c>
      <c r="L49" s="23">
        <v>-2.0777762671865077E-3</v>
      </c>
      <c r="M49" s="23">
        <v>-1.9672381501902023E-3</v>
      </c>
      <c r="N49" s="23">
        <v>-1.852416551240433E-3</v>
      </c>
      <c r="O49" s="23">
        <v>-1.749212984527728E-3</v>
      </c>
      <c r="P49" s="23">
        <v>-1.6517591916307946E-3</v>
      </c>
      <c r="Q49" s="23">
        <v>-1.5638852690830916E-3</v>
      </c>
      <c r="R49" s="23">
        <v>-1.4726061287549429E-3</v>
      </c>
      <c r="S49" s="23">
        <v>157356.36737168208</v>
      </c>
      <c r="T49" s="23">
        <v>285010.19078238046</v>
      </c>
      <c r="U49" s="23">
        <v>-1.2432338883925306E-3</v>
      </c>
      <c r="V49" s="23">
        <v>-1.1706701762054885E-3</v>
      </c>
      <c r="W49" s="23">
        <v>-1.1054487023703004E-3</v>
      </c>
    </row>
    <row r="50" spans="1:23">
      <c r="A50" s="27" t="s">
        <v>121</v>
      </c>
      <c r="B50" s="27" t="s">
        <v>18</v>
      </c>
      <c r="C50" s="23">
        <v>8.1144778934091806E-6</v>
      </c>
      <c r="D50" s="23">
        <v>7.6623964973266201E-6</v>
      </c>
      <c r="E50" s="23">
        <v>7.2547554563398201E-6</v>
      </c>
      <c r="F50" s="23">
        <v>8.8095202403175E-6</v>
      </c>
      <c r="G50" s="23">
        <v>8.3187159937134003E-6</v>
      </c>
      <c r="H50" s="23">
        <v>7.8552558932050395E-6</v>
      </c>
      <c r="I50" s="23">
        <v>7.4373546934118698E-6</v>
      </c>
      <c r="J50" s="23">
        <v>7.0032593309507894E-6</v>
      </c>
      <c r="K50" s="23">
        <v>7.9412007939311705E-6</v>
      </c>
      <c r="L50" s="23">
        <v>1.3280519919974801E-5</v>
      </c>
      <c r="M50" s="23">
        <v>1.4183707954039299E-5</v>
      </c>
      <c r="N50" s="23">
        <v>2.0125689669382999E-5</v>
      </c>
      <c r="O50" s="23">
        <v>1.9004428387711599E-5</v>
      </c>
      <c r="P50" s="23">
        <v>1.79456358652443E-5</v>
      </c>
      <c r="Q50" s="23">
        <v>1.9751030414784597E-5</v>
      </c>
      <c r="R50" s="23">
        <v>1.85982239317913E-5</v>
      </c>
      <c r="S50" s="23">
        <v>2.3138358295792898E-5</v>
      </c>
      <c r="T50" s="23">
        <v>2.1849252396580697E-5</v>
      </c>
      <c r="U50" s="23">
        <v>2.5453842281441498E-5</v>
      </c>
      <c r="V50" s="23">
        <v>2.3968180329487401E-5</v>
      </c>
      <c r="W50" s="23">
        <v>2.2632842607547899E-5</v>
      </c>
    </row>
    <row r="51" spans="1:23">
      <c r="A51" s="27" t="s">
        <v>121</v>
      </c>
      <c r="B51" s="27" t="s">
        <v>28</v>
      </c>
      <c r="C51" s="23">
        <v>0</v>
      </c>
      <c r="D51" s="23">
        <v>0</v>
      </c>
      <c r="E51" s="23">
        <v>0</v>
      </c>
      <c r="F51" s="23">
        <v>-16967.268884478599</v>
      </c>
      <c r="G51" s="23">
        <v>-16021.9725011792</v>
      </c>
      <c r="H51" s="23">
        <v>-15129.3413557776</v>
      </c>
      <c r="I51" s="23">
        <v>-14324.4573404613</v>
      </c>
      <c r="J51" s="23">
        <v>-13488.383123539201</v>
      </c>
      <c r="K51" s="23">
        <v>-12736.9056836489</v>
      </c>
      <c r="L51" s="23">
        <v>-12027.295259062899</v>
      </c>
      <c r="M51" s="23">
        <v>-11387.4407225128</v>
      </c>
      <c r="N51" s="23">
        <v>-10722.7910706248</v>
      </c>
      <c r="O51" s="23">
        <v>-10125.3928866891</v>
      </c>
      <c r="P51" s="23">
        <v>-9561.2775101697007</v>
      </c>
      <c r="Q51" s="23">
        <v>-9052.6156158434096</v>
      </c>
      <c r="R51" s="23">
        <v>-8524.2424752613988</v>
      </c>
      <c r="S51" s="23">
        <v>-8049.3318908241099</v>
      </c>
      <c r="T51" s="23">
        <v>-7600.8800695903201</v>
      </c>
      <c r="U51" s="23">
        <v>0</v>
      </c>
      <c r="V51" s="23">
        <v>0</v>
      </c>
      <c r="W51" s="23">
        <v>0</v>
      </c>
    </row>
    <row r="52" spans="1:23">
      <c r="A52" s="27" t="s">
        <v>121</v>
      </c>
      <c r="B52" s="27" t="s">
        <v>62</v>
      </c>
      <c r="C52" s="23">
        <v>4.0619246066408902E-6</v>
      </c>
      <c r="D52" s="23">
        <v>3.8356228567225302E-6</v>
      </c>
      <c r="E52" s="23">
        <v>3.63156694618689E-6</v>
      </c>
      <c r="F52" s="23">
        <v>-1822.9507262783163</v>
      </c>
      <c r="G52" s="23">
        <v>-1721.3887872169025</v>
      </c>
      <c r="H52" s="23">
        <v>-1625.485161235385</v>
      </c>
      <c r="I52" s="23">
        <v>-1539.0090224104376</v>
      </c>
      <c r="J52" s="23">
        <v>-1449.1818315671737</v>
      </c>
      <c r="K52" s="23">
        <v>-1368.4436554086651</v>
      </c>
      <c r="L52" s="23">
        <v>-1292.2036398927492</v>
      </c>
      <c r="M52" s="23">
        <v>-1223.4581443112797</v>
      </c>
      <c r="N52" s="23">
        <v>-1152.0486799412449</v>
      </c>
      <c r="O52" s="23">
        <v>4.7874269874687504E-6</v>
      </c>
      <c r="P52" s="23">
        <v>5.8300230939691902E-6</v>
      </c>
      <c r="Q52" s="23">
        <v>9.6265611547119894E-6</v>
      </c>
      <c r="R52" s="23">
        <v>9.064688590343079E-6</v>
      </c>
      <c r="S52" s="23">
        <v>8.5596681655164292E-6</v>
      </c>
      <c r="T52" s="23">
        <v>-2113.6412605651858</v>
      </c>
      <c r="U52" s="23">
        <v>1.22877315814216E-5</v>
      </c>
      <c r="V52" s="23">
        <v>1.1570534739998E-5</v>
      </c>
      <c r="W52" s="23">
        <v>1.8280023394551498E-5</v>
      </c>
    </row>
    <row r="53" spans="1:23">
      <c r="A53" s="27" t="s">
        <v>121</v>
      </c>
      <c r="B53" s="27" t="s">
        <v>61</v>
      </c>
      <c r="C53" s="23">
        <v>0</v>
      </c>
      <c r="D53" s="23">
        <v>0</v>
      </c>
      <c r="E53" s="23">
        <v>0</v>
      </c>
      <c r="F53" s="23">
        <v>0</v>
      </c>
      <c r="G53" s="23">
        <v>0</v>
      </c>
      <c r="H53" s="23">
        <v>0</v>
      </c>
      <c r="I53" s="23">
        <v>0</v>
      </c>
      <c r="J53" s="23">
        <v>0</v>
      </c>
      <c r="K53" s="23">
        <v>0</v>
      </c>
      <c r="L53" s="23">
        <v>0</v>
      </c>
      <c r="M53" s="23">
        <v>0</v>
      </c>
      <c r="N53" s="23">
        <v>0</v>
      </c>
      <c r="O53" s="23">
        <v>0</v>
      </c>
      <c r="P53" s="23">
        <v>0</v>
      </c>
      <c r="Q53" s="23">
        <v>0</v>
      </c>
      <c r="R53" s="23">
        <v>0</v>
      </c>
      <c r="S53" s="23">
        <v>0</v>
      </c>
      <c r="T53" s="23">
        <v>0</v>
      </c>
      <c r="U53" s="23">
        <v>0</v>
      </c>
      <c r="V53" s="23">
        <v>0</v>
      </c>
      <c r="W53" s="23">
        <v>0</v>
      </c>
    </row>
    <row r="54" spans="1:23">
      <c r="A54" s="27" t="s">
        <v>121</v>
      </c>
      <c r="B54" s="27" t="s">
        <v>65</v>
      </c>
      <c r="C54" s="23">
        <v>3.6956265858560699E-4</v>
      </c>
      <c r="D54" s="23">
        <v>3.6549432696343859E-4</v>
      </c>
      <c r="E54" s="23">
        <v>3.4917460846400547E-4</v>
      </c>
      <c r="F54" s="23">
        <v>3.9842191069846416E-4</v>
      </c>
      <c r="G54" s="23">
        <v>3.796975335522946E-4</v>
      </c>
      <c r="H54" s="23">
        <v>3.9396665083154224E-4</v>
      </c>
      <c r="I54" s="23">
        <v>3.7539662027442097E-4</v>
      </c>
      <c r="J54" s="23">
        <v>3.3716060830983148E-3</v>
      </c>
      <c r="K54" s="23">
        <v>563.97406214209354</v>
      </c>
      <c r="L54" s="23">
        <v>532.55341071920486</v>
      </c>
      <c r="M54" s="23">
        <v>504.2214617261717</v>
      </c>
      <c r="N54" s="23">
        <v>10976.044568874377</v>
      </c>
      <c r="O54" s="23">
        <v>10364.536910669291</v>
      </c>
      <c r="P54" s="23">
        <v>9787.098118195654</v>
      </c>
      <c r="Q54" s="23">
        <v>17259.947803475425</v>
      </c>
      <c r="R54" s="23">
        <v>18562.096517766622</v>
      </c>
      <c r="S54" s="23">
        <v>27667.205969136536</v>
      </c>
      <c r="T54" s="23">
        <v>26326.222569860183</v>
      </c>
      <c r="U54" s="23">
        <v>24925.665520538492</v>
      </c>
      <c r="V54" s="23">
        <v>23470.832299818325</v>
      </c>
      <c r="W54" s="23">
        <v>22163.204166499701</v>
      </c>
    </row>
    <row r="55" spans="1:23">
      <c r="A55" s="27" t="s">
        <v>121</v>
      </c>
      <c r="B55" s="27" t="s">
        <v>64</v>
      </c>
      <c r="C55" s="23">
        <v>2.0634276893266361E-5</v>
      </c>
      <c r="D55" s="23">
        <v>2.3920880952979532E-5</v>
      </c>
      <c r="E55" s="23">
        <v>2.2648285255746159E-5</v>
      </c>
      <c r="F55" s="23">
        <v>2.7219766614568458E-5</v>
      </c>
      <c r="G55" s="23">
        <v>4.6770798598356106E-5</v>
      </c>
      <c r="H55" s="23">
        <v>5.4842341141286499E-5</v>
      </c>
      <c r="I55" s="23">
        <v>6.2987274811715903E-5</v>
      </c>
      <c r="J55" s="23">
        <v>1448.489475689131</v>
      </c>
      <c r="K55" s="23">
        <v>1367.7898727100762</v>
      </c>
      <c r="L55" s="23">
        <v>1291.5862816318861</v>
      </c>
      <c r="M55" s="23">
        <v>1222.8736306287194</v>
      </c>
      <c r="N55" s="23">
        <v>1151.4982836384561</v>
      </c>
      <c r="O55" s="23">
        <v>1087.3449322470246</v>
      </c>
      <c r="P55" s="23">
        <v>1026.7657524833107</v>
      </c>
      <c r="Q55" s="23">
        <v>972.14161522238942</v>
      </c>
      <c r="R55" s="23">
        <v>1248.5850174763739</v>
      </c>
      <c r="S55" s="23">
        <v>2249.9437684357413</v>
      </c>
      <c r="T55" s="23">
        <v>2124.5928064587602</v>
      </c>
      <c r="U55" s="23">
        <v>2011.5640401191251</v>
      </c>
      <c r="V55" s="23">
        <v>4656.3600375128126</v>
      </c>
      <c r="W55" s="23">
        <v>9612.251022992521</v>
      </c>
    </row>
    <row r="56" spans="1:23">
      <c r="A56" s="27" t="s">
        <v>121</v>
      </c>
      <c r="B56" s="27" t="s">
        <v>32</v>
      </c>
      <c r="C56" s="23">
        <v>2.45764495262178E-5</v>
      </c>
      <c r="D56" s="23">
        <v>2.3207223340810401E-5</v>
      </c>
      <c r="E56" s="23">
        <v>2.1972594372659E-5</v>
      </c>
      <c r="F56" s="23">
        <v>2.06901220808832E-5</v>
      </c>
      <c r="G56" s="23">
        <v>1.9537414611799899E-5</v>
      </c>
      <c r="H56" s="23">
        <v>3.3485643654191505E-5</v>
      </c>
      <c r="I56" s="23">
        <v>3.3760393401057202E-5</v>
      </c>
      <c r="J56" s="23">
        <v>3.8440743539921396E-5</v>
      </c>
      <c r="K56" s="23">
        <v>3.6299096814862902E-5</v>
      </c>
      <c r="L56" s="23">
        <v>2.41286202200424E-4</v>
      </c>
      <c r="M56" s="23">
        <v>2.2844972751850801E-4</v>
      </c>
      <c r="N56" s="23">
        <v>2.1511582435544899E-4</v>
      </c>
      <c r="O56" s="23">
        <v>2.0313108997431801E-4</v>
      </c>
      <c r="P56" s="23">
        <v>1.9181406034534502E-4</v>
      </c>
      <c r="Q56" s="23">
        <v>2.0516115948802699E-4</v>
      </c>
      <c r="R56" s="23">
        <v>1.9318653792402098E-4</v>
      </c>
      <c r="S56" s="23">
        <v>1.8242354849743201E-4</v>
      </c>
      <c r="T56" s="23">
        <v>1.7226019682325499E-4</v>
      </c>
      <c r="U56" s="23">
        <v>4.0163179997287403E-4</v>
      </c>
      <c r="V56" s="23">
        <v>3.7818979552745405E-4</v>
      </c>
      <c r="W56" s="23">
        <v>68.810153803823198</v>
      </c>
    </row>
    <row r="57" spans="1:23">
      <c r="A57" s="27" t="s">
        <v>121</v>
      </c>
      <c r="B57" s="27" t="s">
        <v>69</v>
      </c>
      <c r="C57" s="23">
        <v>0</v>
      </c>
      <c r="D57" s="23">
        <v>0</v>
      </c>
      <c r="E57" s="23">
        <v>4.7487208648439795E-5</v>
      </c>
      <c r="F57" s="23">
        <v>6.0098481330516697E-5</v>
      </c>
      <c r="G57" s="23">
        <v>5.9886280653785296E-5</v>
      </c>
      <c r="H57" s="23">
        <v>6.4792697381741302E-5</v>
      </c>
      <c r="I57" s="23">
        <v>6.1345712796924895E-5</v>
      </c>
      <c r="J57" s="23">
        <v>5.7765153508068697E-5</v>
      </c>
      <c r="K57" s="23">
        <v>7.3109498784399899E-5</v>
      </c>
      <c r="L57" s="23">
        <v>501.68719569071402</v>
      </c>
      <c r="M57" s="23">
        <v>1334.4564577267802</v>
      </c>
      <c r="N57" s="23">
        <v>3643.7273973183001</v>
      </c>
      <c r="O57" s="23">
        <v>3440.7246421981099</v>
      </c>
      <c r="P57" s="23">
        <v>3249.0317667952399</v>
      </c>
      <c r="Q57" s="23">
        <v>4887.6608439469201</v>
      </c>
      <c r="R57" s="23">
        <v>4602.3832159323001</v>
      </c>
      <c r="S57" s="23">
        <v>4345.9709295354696</v>
      </c>
      <c r="T57" s="23">
        <v>4103.8441247099299</v>
      </c>
      <c r="U57" s="23">
        <v>4926.8881675148295</v>
      </c>
      <c r="V57" s="23">
        <v>4639.3209620974203</v>
      </c>
      <c r="W57" s="23">
        <v>6543.8061122070403</v>
      </c>
    </row>
    <row r="58" spans="1:23">
      <c r="A58" s="27" t="s">
        <v>121</v>
      </c>
      <c r="B58" s="27" t="s">
        <v>52</v>
      </c>
      <c r="C58" s="23">
        <v>0</v>
      </c>
      <c r="D58" s="23">
        <v>0</v>
      </c>
      <c r="E58" s="23">
        <v>0</v>
      </c>
      <c r="F58" s="23">
        <v>0</v>
      </c>
      <c r="G58" s="23">
        <v>0</v>
      </c>
      <c r="H58" s="23">
        <v>0</v>
      </c>
      <c r="I58" s="23">
        <v>0</v>
      </c>
      <c r="J58" s="23">
        <v>0</v>
      </c>
      <c r="K58" s="23">
        <v>0</v>
      </c>
      <c r="L58" s="23">
        <v>0</v>
      </c>
      <c r="M58" s="23">
        <v>0</v>
      </c>
      <c r="N58" s="23">
        <v>0</v>
      </c>
      <c r="O58" s="23">
        <v>0</v>
      </c>
      <c r="P58" s="23">
        <v>0</v>
      </c>
      <c r="Q58" s="23">
        <v>0</v>
      </c>
      <c r="R58" s="23">
        <v>0</v>
      </c>
      <c r="S58" s="23">
        <v>0</v>
      </c>
      <c r="T58" s="23">
        <v>0</v>
      </c>
      <c r="U58" s="23">
        <v>0</v>
      </c>
      <c r="V58" s="23">
        <v>0</v>
      </c>
      <c r="W58" s="23">
        <v>0</v>
      </c>
    </row>
    <row r="59" spans="1:23">
      <c r="A59" s="29" t="s">
        <v>118</v>
      </c>
      <c r="B59" s="29"/>
      <c r="C59" s="28">
        <v>4.0237333797892342E-4</v>
      </c>
      <c r="D59" s="28">
        <v>4.0091322727046729E-4</v>
      </c>
      <c r="E59" s="28">
        <v>3.8270921612227834E-4</v>
      </c>
      <c r="F59" s="28">
        <v>-49990.26736503659</v>
      </c>
      <c r="G59" s="28">
        <v>-50437.913869291071</v>
      </c>
      <c r="H59" s="28">
        <v>-47627.869501936017</v>
      </c>
      <c r="I59" s="28">
        <v>234191.54786192338</v>
      </c>
      <c r="J59" s="28">
        <v>464760.33034481172</v>
      </c>
      <c r="K59" s="28">
        <v>-14060.797272379183</v>
      </c>
      <c r="L59" s="28">
        <v>-11495.361271100304</v>
      </c>
      <c r="M59" s="28">
        <v>-10883.80572752363</v>
      </c>
      <c r="N59" s="28">
        <v>252.7012696559259</v>
      </c>
      <c r="O59" s="28">
        <v>1326.4872308060862</v>
      </c>
      <c r="P59" s="28">
        <v>1252.5847325257314</v>
      </c>
      <c r="Q59" s="28">
        <v>9179.472268346728</v>
      </c>
      <c r="R59" s="28">
        <v>11286.437615038381</v>
      </c>
      <c r="S59" s="28">
        <v>179224.18525012827</v>
      </c>
      <c r="T59" s="28">
        <v>303746.48485039308</v>
      </c>
      <c r="U59" s="28">
        <v>26937.228355165305</v>
      </c>
      <c r="V59" s="28">
        <v>28127.191202199676</v>
      </c>
      <c r="W59" s="28">
        <v>31775.454124956384</v>
      </c>
    </row>
    <row r="61" spans="1:23">
      <c r="A61" s="17" t="s">
        <v>96</v>
      </c>
      <c r="B61" s="17" t="s">
        <v>97</v>
      </c>
      <c r="C61" s="17" t="s">
        <v>75</v>
      </c>
      <c r="D61" s="17" t="s">
        <v>98</v>
      </c>
      <c r="E61" s="17" t="s">
        <v>99</v>
      </c>
      <c r="F61" s="17" t="s">
        <v>100</v>
      </c>
      <c r="G61" s="17" t="s">
        <v>101</v>
      </c>
      <c r="H61" s="17" t="s">
        <v>102</v>
      </c>
      <c r="I61" s="17" t="s">
        <v>103</v>
      </c>
      <c r="J61" s="17" t="s">
        <v>104</v>
      </c>
      <c r="K61" s="17" t="s">
        <v>105</v>
      </c>
      <c r="L61" s="17" t="s">
        <v>106</v>
      </c>
      <c r="M61" s="17" t="s">
        <v>107</v>
      </c>
      <c r="N61" s="17" t="s">
        <v>108</v>
      </c>
      <c r="O61" s="17" t="s">
        <v>109</v>
      </c>
      <c r="P61" s="17" t="s">
        <v>110</v>
      </c>
      <c r="Q61" s="17" t="s">
        <v>111</v>
      </c>
      <c r="R61" s="17" t="s">
        <v>112</v>
      </c>
      <c r="S61" s="17" t="s">
        <v>113</v>
      </c>
      <c r="T61" s="17" t="s">
        <v>114</v>
      </c>
      <c r="U61" s="17" t="s">
        <v>115</v>
      </c>
      <c r="V61" s="17" t="s">
        <v>116</v>
      </c>
      <c r="W61" s="17" t="s">
        <v>117</v>
      </c>
    </row>
    <row r="62" spans="1:23">
      <c r="A62" s="27" t="s">
        <v>122</v>
      </c>
      <c r="B62" s="27" t="s">
        <v>60</v>
      </c>
      <c r="C62" s="23">
        <v>0</v>
      </c>
      <c r="D62" s="23">
        <v>0</v>
      </c>
      <c r="E62" s="23">
        <v>0</v>
      </c>
      <c r="F62" s="23">
        <v>0</v>
      </c>
      <c r="G62" s="23">
        <v>0</v>
      </c>
      <c r="H62" s="23">
        <v>0</v>
      </c>
      <c r="I62" s="23">
        <v>0</v>
      </c>
      <c r="J62" s="23">
        <v>0</v>
      </c>
      <c r="K62" s="23">
        <v>0</v>
      </c>
      <c r="L62" s="23">
        <v>0</v>
      </c>
      <c r="M62" s="23">
        <v>0</v>
      </c>
      <c r="N62" s="23">
        <v>0</v>
      </c>
      <c r="O62" s="23">
        <v>0</v>
      </c>
      <c r="P62" s="23">
        <v>0</v>
      </c>
      <c r="Q62" s="23">
        <v>0</v>
      </c>
      <c r="R62" s="23">
        <v>0</v>
      </c>
      <c r="S62" s="23">
        <v>0</v>
      </c>
      <c r="T62" s="23">
        <v>0</v>
      </c>
      <c r="U62" s="23">
        <v>0</v>
      </c>
      <c r="V62" s="23">
        <v>0</v>
      </c>
      <c r="W62" s="23">
        <v>0</v>
      </c>
    </row>
    <row r="63" spans="1:23">
      <c r="A63" s="27" t="s">
        <v>122</v>
      </c>
      <c r="B63" s="27" t="s">
        <v>67</v>
      </c>
      <c r="C63" s="23">
        <v>0</v>
      </c>
      <c r="D63" s="23">
        <v>0</v>
      </c>
      <c r="E63" s="23">
        <v>0</v>
      </c>
      <c r="F63" s="23">
        <v>0</v>
      </c>
      <c r="G63" s="23">
        <v>0</v>
      </c>
      <c r="H63" s="23">
        <v>0</v>
      </c>
      <c r="I63" s="23">
        <v>0</v>
      </c>
      <c r="J63" s="23">
        <v>0</v>
      </c>
      <c r="K63" s="23">
        <v>0</v>
      </c>
      <c r="L63" s="23">
        <v>0</v>
      </c>
      <c r="M63" s="23">
        <v>0</v>
      </c>
      <c r="N63" s="23">
        <v>0</v>
      </c>
      <c r="O63" s="23">
        <v>0</v>
      </c>
      <c r="P63" s="23">
        <v>0</v>
      </c>
      <c r="Q63" s="23">
        <v>0</v>
      </c>
      <c r="R63" s="23">
        <v>0</v>
      </c>
      <c r="S63" s="23">
        <v>0</v>
      </c>
      <c r="T63" s="23">
        <v>0</v>
      </c>
      <c r="U63" s="23">
        <v>0</v>
      </c>
      <c r="V63" s="23">
        <v>0</v>
      </c>
      <c r="W63" s="23">
        <v>0</v>
      </c>
    </row>
    <row r="64" spans="1:23">
      <c r="A64" s="27" t="s">
        <v>122</v>
      </c>
      <c r="B64" s="27" t="s">
        <v>18</v>
      </c>
      <c r="C64" s="23">
        <v>7.9566448968414506E-6</v>
      </c>
      <c r="D64" s="23">
        <v>7.51335684056135E-6</v>
      </c>
      <c r="E64" s="23">
        <v>8.7985272581133187E-6</v>
      </c>
      <c r="F64" s="23">
        <v>8.2849844681455798E-6</v>
      </c>
      <c r="G64" s="23">
        <v>7.823403649997839E-6</v>
      </c>
      <c r="H64" s="23">
        <v>7.3875388549158202E-6</v>
      </c>
      <c r="I64" s="23">
        <v>6.9945202960094703E-6</v>
      </c>
      <c r="J64" s="23">
        <v>6.5862718060151402E-6</v>
      </c>
      <c r="K64" s="23">
        <v>6.2193312594815297E-6</v>
      </c>
      <c r="L64" s="23">
        <v>7.4048841322498701E-6</v>
      </c>
      <c r="M64" s="23">
        <v>7.9599717562965306E-6</v>
      </c>
      <c r="N64" s="23">
        <v>1.2764004153321301E-5</v>
      </c>
      <c r="O64" s="23">
        <v>1.2052883993400299E-5</v>
      </c>
      <c r="P64" s="23">
        <v>1.1381382426185E-5</v>
      </c>
      <c r="Q64" s="23">
        <v>1.44879449050858E-5</v>
      </c>
      <c r="R64" s="23">
        <v>1.64240482736557E-5</v>
      </c>
      <c r="S64" s="23">
        <v>1.5509016306052198E-5</v>
      </c>
      <c r="T64" s="23">
        <v>1.464496345686E-5</v>
      </c>
      <c r="U64" s="23">
        <v>1.6548621181795598E-5</v>
      </c>
      <c r="V64" s="23">
        <v>1.5582729408944398E-5</v>
      </c>
      <c r="W64" s="23">
        <v>1.7342652474273999E-5</v>
      </c>
    </row>
    <row r="65" spans="1:23">
      <c r="A65" s="27" t="s">
        <v>122</v>
      </c>
      <c r="B65" s="27" t="s">
        <v>28</v>
      </c>
      <c r="C65" s="23">
        <v>0</v>
      </c>
      <c r="D65" s="23">
        <v>0</v>
      </c>
      <c r="E65" s="23">
        <v>0</v>
      </c>
      <c r="F65" s="23">
        <v>-27147.631844023701</v>
      </c>
      <c r="G65" s="23">
        <v>-25635.1575399961</v>
      </c>
      <c r="H65" s="23">
        <v>-24206.947621660998</v>
      </c>
      <c r="I65" s="23">
        <v>-22919.133119886101</v>
      </c>
      <c r="J65" s="23">
        <v>-21581.414292547699</v>
      </c>
      <c r="K65" s="23">
        <v>-20379.050316581201</v>
      </c>
      <c r="L65" s="23">
        <v>-19243.673569120998</v>
      </c>
      <c r="M65" s="23">
        <v>-18219.906249214797</v>
      </c>
      <c r="N65" s="23">
        <v>-17156.466742387802</v>
      </c>
      <c r="O65" s="23">
        <v>-16200.6295907403</v>
      </c>
      <c r="P65" s="23">
        <v>-15298.044934154199</v>
      </c>
      <c r="Q65" s="23">
        <v>0</v>
      </c>
      <c r="R65" s="23">
        <v>0</v>
      </c>
      <c r="S65" s="23">
        <v>0</v>
      </c>
      <c r="T65" s="23">
        <v>0</v>
      </c>
      <c r="U65" s="23">
        <v>0</v>
      </c>
      <c r="V65" s="23">
        <v>0</v>
      </c>
      <c r="W65" s="23">
        <v>0</v>
      </c>
    </row>
    <row r="66" spans="1:23">
      <c r="A66" s="27" t="s">
        <v>122</v>
      </c>
      <c r="B66" s="27" t="s">
        <v>62</v>
      </c>
      <c r="C66" s="23">
        <v>4.0744289552992301E-6</v>
      </c>
      <c r="D66" s="23">
        <v>3.8474305513911998E-6</v>
      </c>
      <c r="E66" s="23">
        <v>3.97129791486523E-6</v>
      </c>
      <c r="F66" s="23">
        <v>-4008.263470795152</v>
      </c>
      <c r="G66" s="23">
        <v>-3784.9513403602873</v>
      </c>
      <c r="H66" s="23">
        <v>-3574.0805833404193</v>
      </c>
      <c r="I66" s="23">
        <v>-3383.9387745640274</v>
      </c>
      <c r="J66" s="23">
        <v>-4903.4526409399814</v>
      </c>
      <c r="K66" s="23">
        <v>-5248.3919607792013</v>
      </c>
      <c r="L66" s="23">
        <v>-2044.7254244386656</v>
      </c>
      <c r="M66" s="23">
        <v>-1935.9456178799483</v>
      </c>
      <c r="N66" s="23">
        <v>8.2944427537561303E-6</v>
      </c>
      <c r="O66" s="23">
        <v>7.8323349867375514E-6</v>
      </c>
      <c r="P66" s="23">
        <v>7.39597260065396E-6</v>
      </c>
      <c r="Q66" s="23">
        <v>1.08323679414664E-5</v>
      </c>
      <c r="R66" s="23">
        <v>1.67162248791743E-5</v>
      </c>
      <c r="S66" s="23">
        <v>1.5784914894739598E-5</v>
      </c>
      <c r="T66" s="23">
        <v>1.4905490924843201E-5</v>
      </c>
      <c r="U66" s="23">
        <v>1.5412183330954798E-5</v>
      </c>
      <c r="V66" s="23">
        <v>1.4512621916290301E-5</v>
      </c>
      <c r="W66" s="23">
        <v>1.9046294843392899E-5</v>
      </c>
    </row>
    <row r="67" spans="1:23">
      <c r="A67" s="27" t="s">
        <v>122</v>
      </c>
      <c r="B67" s="27" t="s">
        <v>61</v>
      </c>
      <c r="C67" s="23">
        <v>0</v>
      </c>
      <c r="D67" s="23">
        <v>0</v>
      </c>
      <c r="E67" s="23">
        <v>0</v>
      </c>
      <c r="F67" s="23">
        <v>0</v>
      </c>
      <c r="G67" s="23">
        <v>0</v>
      </c>
      <c r="H67" s="23">
        <v>0</v>
      </c>
      <c r="I67" s="23">
        <v>0</v>
      </c>
      <c r="J67" s="23">
        <v>0</v>
      </c>
      <c r="K67" s="23">
        <v>0</v>
      </c>
      <c r="L67" s="23">
        <v>0</v>
      </c>
      <c r="M67" s="23">
        <v>0</v>
      </c>
      <c r="N67" s="23">
        <v>0</v>
      </c>
      <c r="O67" s="23">
        <v>0</v>
      </c>
      <c r="P67" s="23">
        <v>0</v>
      </c>
      <c r="Q67" s="23">
        <v>0</v>
      </c>
      <c r="R67" s="23">
        <v>0</v>
      </c>
      <c r="S67" s="23">
        <v>0</v>
      </c>
      <c r="T67" s="23">
        <v>0</v>
      </c>
      <c r="U67" s="23">
        <v>0</v>
      </c>
      <c r="V67" s="23">
        <v>0</v>
      </c>
      <c r="W67" s="23">
        <v>0</v>
      </c>
    </row>
    <row r="68" spans="1:23">
      <c r="A68" s="27" t="s">
        <v>122</v>
      </c>
      <c r="B68" s="27" t="s">
        <v>65</v>
      </c>
      <c r="C68" s="23">
        <v>6.7573055427410387E-4</v>
      </c>
      <c r="D68" s="23">
        <v>6.6794508705052421E-4</v>
      </c>
      <c r="E68" s="23">
        <v>7.3761373845216598E-4</v>
      </c>
      <c r="F68" s="23">
        <v>7.5366340443974473E-4</v>
      </c>
      <c r="G68" s="23">
        <v>7.1625147512126969E-4</v>
      </c>
      <c r="H68" s="23">
        <v>7.9544346490214224E-4</v>
      </c>
      <c r="I68" s="23">
        <v>7.531257119390857E-4</v>
      </c>
      <c r="J68" s="23">
        <v>9.3330147899244346E-4</v>
      </c>
      <c r="K68" s="23">
        <v>1.0576750417347291E-3</v>
      </c>
      <c r="L68" s="23">
        <v>1.8272818795158042E-3</v>
      </c>
      <c r="M68" s="23">
        <v>2759.7399361955768</v>
      </c>
      <c r="N68" s="23">
        <v>15323.765549707627</v>
      </c>
      <c r="O68" s="23">
        <v>14470.033564242472</v>
      </c>
      <c r="P68" s="23">
        <v>13663.865496739179</v>
      </c>
      <c r="Q68" s="23">
        <v>16178.584764421494</v>
      </c>
      <c r="R68" s="23">
        <v>15234.2908863422</v>
      </c>
      <c r="S68" s="23">
        <v>22416.482442996741</v>
      </c>
      <c r="T68" s="23">
        <v>23369.603140813906</v>
      </c>
      <c r="U68" s="23">
        <v>33626.275711630791</v>
      </c>
      <c r="V68" s="23">
        <v>31663.614162278744</v>
      </c>
      <c r="W68" s="23">
        <v>29899.541241653329</v>
      </c>
    </row>
    <row r="69" spans="1:23">
      <c r="A69" s="27" t="s">
        <v>122</v>
      </c>
      <c r="B69" s="27" t="s">
        <v>64</v>
      </c>
      <c r="C69" s="23">
        <v>6.6411713834500785E-5</v>
      </c>
      <c r="D69" s="23">
        <v>1.0113028713581969E-4</v>
      </c>
      <c r="E69" s="23">
        <v>9.5750135438146182E-5</v>
      </c>
      <c r="F69" s="23">
        <v>9.0161496538681326E-5</v>
      </c>
      <c r="G69" s="23">
        <v>1.3957710819751068E-4</v>
      </c>
      <c r="H69" s="23">
        <v>1.7307010501270721E-4</v>
      </c>
      <c r="I69" s="23">
        <v>1.8128830135826751E-4</v>
      </c>
      <c r="J69" s="23">
        <v>1.707070645970595E-4</v>
      </c>
      <c r="K69" s="23">
        <v>1.836472903333767E-4</v>
      </c>
      <c r="L69" s="23">
        <v>2.8653054459513809E-4</v>
      </c>
      <c r="M69" s="23">
        <v>647.05931680654203</v>
      </c>
      <c r="N69" s="23">
        <v>832.55988825304939</v>
      </c>
      <c r="O69" s="23">
        <v>786.17553160707337</v>
      </c>
      <c r="P69" s="23">
        <v>742.37538370309574</v>
      </c>
      <c r="Q69" s="23">
        <v>702.88086550346657</v>
      </c>
      <c r="R69" s="23">
        <v>733.40635266314496</v>
      </c>
      <c r="S69" s="23">
        <v>692.54613070393884</v>
      </c>
      <c r="T69" s="23">
        <v>653.96235299548277</v>
      </c>
      <c r="U69" s="23">
        <v>619.17142375627293</v>
      </c>
      <c r="V69" s="23">
        <v>583.032306591679</v>
      </c>
      <c r="W69" s="23">
        <v>863.60892379865163</v>
      </c>
    </row>
    <row r="70" spans="1:23">
      <c r="A70" s="27" t="s">
        <v>122</v>
      </c>
      <c r="B70" s="27" t="s">
        <v>32</v>
      </c>
      <c r="C70" s="23">
        <v>2.5763396902611103E-5</v>
      </c>
      <c r="D70" s="23">
        <v>2.4328042392739101E-5</v>
      </c>
      <c r="E70" s="23">
        <v>2.3033785624689101E-5</v>
      </c>
      <c r="F70" s="23">
        <v>2.1689374885685698E-5</v>
      </c>
      <c r="G70" s="23">
        <v>2.0480996107989797E-5</v>
      </c>
      <c r="H70" s="23">
        <v>3.5806123907438003E-5</v>
      </c>
      <c r="I70" s="23">
        <v>4.1409266371903501E-5</v>
      </c>
      <c r="J70" s="23">
        <v>4.2731107847472002E-5</v>
      </c>
      <c r="K70" s="23">
        <v>4.0350432325818304E-5</v>
      </c>
      <c r="L70" s="23">
        <v>541.35747196441093</v>
      </c>
      <c r="M70" s="23">
        <v>1167.5510677056502</v>
      </c>
      <c r="N70" s="23">
        <v>1099.4047273977899</v>
      </c>
      <c r="O70" s="23">
        <v>1038.15366102598</v>
      </c>
      <c r="P70" s="23">
        <v>980.31507145929697</v>
      </c>
      <c r="Q70" s="23">
        <v>978.27934049629107</v>
      </c>
      <c r="R70" s="23">
        <v>921.18020479457391</v>
      </c>
      <c r="S70" s="23">
        <v>869.85855003162294</v>
      </c>
      <c r="T70" s="23">
        <v>821.39617538986602</v>
      </c>
      <c r="U70" s="23">
        <v>1402.9549099580001</v>
      </c>
      <c r="V70" s="23">
        <v>1321.0687763446299</v>
      </c>
      <c r="W70" s="23">
        <v>2700.5098949876501</v>
      </c>
    </row>
    <row r="71" spans="1:23">
      <c r="A71" s="27" t="s">
        <v>122</v>
      </c>
      <c r="B71" s="27" t="s">
        <v>69</v>
      </c>
      <c r="C71" s="23">
        <v>0</v>
      </c>
      <c r="D71" s="23">
        <v>0</v>
      </c>
      <c r="E71" s="23">
        <v>3.56413992733064E-5</v>
      </c>
      <c r="F71" s="23">
        <v>3.3561121167184704E-5</v>
      </c>
      <c r="G71" s="23">
        <v>3.1691332536214404E-5</v>
      </c>
      <c r="H71" s="23">
        <v>3.5524898136903202E-5</v>
      </c>
      <c r="I71" s="23">
        <v>3.3634966382193096E-5</v>
      </c>
      <c r="J71" s="23">
        <v>3.2620081126428101E-5</v>
      </c>
      <c r="K71" s="23">
        <v>3.2653692054689597E-5</v>
      </c>
      <c r="L71" s="23">
        <v>3.6899609164307701E-5</v>
      </c>
      <c r="M71" s="23">
        <v>4.23492121058629E-5</v>
      </c>
      <c r="N71" s="23">
        <v>6.5658362113799396E-5</v>
      </c>
      <c r="O71" s="23">
        <v>6.2000341918438498E-5</v>
      </c>
      <c r="P71" s="23">
        <v>5.8546120771955402E-5</v>
      </c>
      <c r="Q71" s="23">
        <v>7.570477663391021E-5</v>
      </c>
      <c r="R71" s="23">
        <v>8.1889583975169791E-5</v>
      </c>
      <c r="S71" s="23">
        <v>7.732727473797491E-5</v>
      </c>
      <c r="T71" s="23">
        <v>7.3019145148121997E-5</v>
      </c>
      <c r="U71" s="23">
        <v>8.0577026195466313E-5</v>
      </c>
      <c r="V71" s="23">
        <v>7.58739946964656E-5</v>
      </c>
      <c r="W71" s="23">
        <v>8.0686872307590804E-5</v>
      </c>
    </row>
    <row r="72" spans="1:23">
      <c r="A72" s="27" t="s">
        <v>122</v>
      </c>
      <c r="B72" s="27" t="s">
        <v>52</v>
      </c>
      <c r="C72" s="23">
        <v>0</v>
      </c>
      <c r="D72" s="23">
        <v>0</v>
      </c>
      <c r="E72" s="23">
        <v>0</v>
      </c>
      <c r="F72" s="23">
        <v>0</v>
      </c>
      <c r="G72" s="23">
        <v>0</v>
      </c>
      <c r="H72" s="23">
        <v>0</v>
      </c>
      <c r="I72" s="23">
        <v>0</v>
      </c>
      <c r="J72" s="23">
        <v>0</v>
      </c>
      <c r="K72" s="23">
        <v>0</v>
      </c>
      <c r="L72" s="23">
        <v>0</v>
      </c>
      <c r="M72" s="23">
        <v>0</v>
      </c>
      <c r="N72" s="23">
        <v>0</v>
      </c>
      <c r="O72" s="23">
        <v>0</v>
      </c>
      <c r="P72" s="23">
        <v>0</v>
      </c>
      <c r="Q72" s="23">
        <v>0</v>
      </c>
      <c r="R72" s="23">
        <v>0</v>
      </c>
      <c r="S72" s="23">
        <v>0</v>
      </c>
      <c r="T72" s="23">
        <v>0</v>
      </c>
      <c r="U72" s="23">
        <v>0</v>
      </c>
      <c r="V72" s="23">
        <v>0</v>
      </c>
      <c r="W72" s="23">
        <v>0</v>
      </c>
    </row>
    <row r="73" spans="1:23">
      <c r="A73" s="29" t="s">
        <v>118</v>
      </c>
      <c r="B73" s="29"/>
      <c r="C73" s="28">
        <v>7.5417334196074533E-4</v>
      </c>
      <c r="D73" s="28">
        <v>7.8043616157829644E-4</v>
      </c>
      <c r="E73" s="28">
        <v>8.4613369906329076E-4</v>
      </c>
      <c r="F73" s="28">
        <v>-31155.89446270897</v>
      </c>
      <c r="G73" s="28">
        <v>-29420.108016704402</v>
      </c>
      <c r="H73" s="28">
        <v>-27781.027229100309</v>
      </c>
      <c r="I73" s="28">
        <v>-26303.070953041595</v>
      </c>
      <c r="J73" s="28">
        <v>-26484.865822892862</v>
      </c>
      <c r="K73" s="28">
        <v>-25627.441029818736</v>
      </c>
      <c r="L73" s="28">
        <v>-21288.396872342357</v>
      </c>
      <c r="M73" s="28">
        <v>-16749.052606132656</v>
      </c>
      <c r="N73" s="28">
        <v>-1000.1412833686782</v>
      </c>
      <c r="O73" s="28">
        <v>-944.42047500553474</v>
      </c>
      <c r="P73" s="28">
        <v>-891.8040349345689</v>
      </c>
      <c r="Q73" s="28">
        <v>16881.465655245273</v>
      </c>
      <c r="R73" s="28">
        <v>15967.697272145619</v>
      </c>
      <c r="S73" s="28">
        <v>23109.028604994612</v>
      </c>
      <c r="T73" s="28">
        <v>24023.565523359845</v>
      </c>
      <c r="U73" s="28">
        <v>34245.447167347869</v>
      </c>
      <c r="V73" s="28">
        <v>32246.646498965772</v>
      </c>
      <c r="W73" s="28">
        <v>30763.15020184093</v>
      </c>
    </row>
    <row r="75" spans="1:23">
      <c r="A75" s="17" t="s">
        <v>96</v>
      </c>
      <c r="B75" s="17" t="s">
        <v>97</v>
      </c>
      <c r="C75" s="17" t="s">
        <v>75</v>
      </c>
      <c r="D75" s="17" t="s">
        <v>98</v>
      </c>
      <c r="E75" s="17" t="s">
        <v>99</v>
      </c>
      <c r="F75" s="17" t="s">
        <v>100</v>
      </c>
      <c r="G75" s="17" t="s">
        <v>101</v>
      </c>
      <c r="H75" s="17" t="s">
        <v>102</v>
      </c>
      <c r="I75" s="17" t="s">
        <v>103</v>
      </c>
      <c r="J75" s="17" t="s">
        <v>104</v>
      </c>
      <c r="K75" s="17" t="s">
        <v>105</v>
      </c>
      <c r="L75" s="17" t="s">
        <v>106</v>
      </c>
      <c r="M75" s="17" t="s">
        <v>107</v>
      </c>
      <c r="N75" s="17" t="s">
        <v>108</v>
      </c>
      <c r="O75" s="17" t="s">
        <v>109</v>
      </c>
      <c r="P75" s="17" t="s">
        <v>110</v>
      </c>
      <c r="Q75" s="17" t="s">
        <v>111</v>
      </c>
      <c r="R75" s="17" t="s">
        <v>112</v>
      </c>
      <c r="S75" s="17" t="s">
        <v>113</v>
      </c>
      <c r="T75" s="17" t="s">
        <v>114</v>
      </c>
      <c r="U75" s="17" t="s">
        <v>115</v>
      </c>
      <c r="V75" s="17" t="s">
        <v>116</v>
      </c>
      <c r="W75" s="17" t="s">
        <v>117</v>
      </c>
    </row>
    <row r="76" spans="1:23">
      <c r="A76" s="27" t="s">
        <v>123</v>
      </c>
      <c r="B76" s="27" t="s">
        <v>60</v>
      </c>
      <c r="C76" s="23">
        <v>0</v>
      </c>
      <c r="D76" s="23">
        <v>0</v>
      </c>
      <c r="E76" s="23">
        <v>0</v>
      </c>
      <c r="F76" s="23">
        <v>0</v>
      </c>
      <c r="G76" s="23">
        <v>0</v>
      </c>
      <c r="H76" s="23">
        <v>0</v>
      </c>
      <c r="I76" s="23">
        <v>0</v>
      </c>
      <c r="J76" s="23">
        <v>0</v>
      </c>
      <c r="K76" s="23">
        <v>0</v>
      </c>
      <c r="L76" s="23">
        <v>0</v>
      </c>
      <c r="M76" s="23">
        <v>0</v>
      </c>
      <c r="N76" s="23">
        <v>0</v>
      </c>
      <c r="O76" s="23">
        <v>0</v>
      </c>
      <c r="P76" s="23">
        <v>0</v>
      </c>
      <c r="Q76" s="23">
        <v>0</v>
      </c>
      <c r="R76" s="23">
        <v>0</v>
      </c>
      <c r="S76" s="23">
        <v>0</v>
      </c>
      <c r="T76" s="23">
        <v>0</v>
      </c>
      <c r="U76" s="23">
        <v>0</v>
      </c>
      <c r="V76" s="23">
        <v>0</v>
      </c>
      <c r="W76" s="23">
        <v>0</v>
      </c>
    </row>
    <row r="77" spans="1:23">
      <c r="A77" s="27" t="s">
        <v>123</v>
      </c>
      <c r="B77" s="27" t="s">
        <v>67</v>
      </c>
      <c r="C77" s="23">
        <v>0</v>
      </c>
      <c r="D77" s="23">
        <v>0</v>
      </c>
      <c r="E77" s="23">
        <v>0</v>
      </c>
      <c r="F77" s="23">
        <v>0</v>
      </c>
      <c r="G77" s="23">
        <v>0</v>
      </c>
      <c r="H77" s="23">
        <v>0</v>
      </c>
      <c r="I77" s="23">
        <v>0</v>
      </c>
      <c r="J77" s="23">
        <v>0</v>
      </c>
      <c r="K77" s="23">
        <v>0</v>
      </c>
      <c r="L77" s="23">
        <v>0</v>
      </c>
      <c r="M77" s="23">
        <v>0</v>
      </c>
      <c r="N77" s="23">
        <v>0</v>
      </c>
      <c r="O77" s="23">
        <v>0</v>
      </c>
      <c r="P77" s="23">
        <v>0</v>
      </c>
      <c r="Q77" s="23">
        <v>0</v>
      </c>
      <c r="R77" s="23">
        <v>0</v>
      </c>
      <c r="S77" s="23">
        <v>0</v>
      </c>
      <c r="T77" s="23">
        <v>0</v>
      </c>
      <c r="U77" s="23">
        <v>0</v>
      </c>
      <c r="V77" s="23">
        <v>0</v>
      </c>
      <c r="W77" s="23">
        <v>0</v>
      </c>
    </row>
    <row r="78" spans="1:23">
      <c r="A78" s="27" t="s">
        <v>123</v>
      </c>
      <c r="B78" s="27" t="s">
        <v>18</v>
      </c>
      <c r="C78" s="23">
        <v>7.5328038688298197E-6</v>
      </c>
      <c r="D78" s="23">
        <v>7.1131292410632304E-6</v>
      </c>
      <c r="E78" s="23">
        <v>6.7347093290275704E-6</v>
      </c>
      <c r="F78" s="23">
        <v>-15804.707149034775</v>
      </c>
      <c r="G78" s="23">
        <v>-14924.180494520786</v>
      </c>
      <c r="H78" s="23">
        <v>-14092.710566082013</v>
      </c>
      <c r="I78" s="23">
        <v>-13342.975518112642</v>
      </c>
      <c r="J78" s="23">
        <v>-12564.18735584103</v>
      </c>
      <c r="K78" s="23">
        <v>-11864.1995765798</v>
      </c>
      <c r="L78" s="23">
        <v>-11203.210172401521</v>
      </c>
      <c r="M78" s="23">
        <v>-10607.19712887587</v>
      </c>
      <c r="N78" s="23">
        <v>-9988.0878793958582</v>
      </c>
      <c r="O78" s="23">
        <v>-9431.62216810467</v>
      </c>
      <c r="P78" s="23">
        <v>-8906.1587959580611</v>
      </c>
      <c r="Q78" s="23">
        <v>-8432.349348878899</v>
      </c>
      <c r="R78" s="23">
        <v>-7940.1792295429796</v>
      </c>
      <c r="S78" s="23">
        <v>-7497.8085232083567</v>
      </c>
      <c r="T78" s="23">
        <v>-7080.0835889294767</v>
      </c>
      <c r="U78" s="23">
        <v>-6703.4217115251395</v>
      </c>
      <c r="V78" s="23">
        <v>-6312.1637444724629</v>
      </c>
      <c r="W78" s="23">
        <v>-5960.4945621754478</v>
      </c>
    </row>
    <row r="79" spans="1:23">
      <c r="A79" s="27" t="s">
        <v>123</v>
      </c>
      <c r="B79" s="27" t="s">
        <v>28</v>
      </c>
      <c r="C79" s="23">
        <v>0</v>
      </c>
      <c r="D79" s="23">
        <v>0</v>
      </c>
      <c r="E79" s="23">
        <v>0</v>
      </c>
      <c r="F79" s="23">
        <v>0</v>
      </c>
      <c r="G79" s="23">
        <v>0</v>
      </c>
      <c r="H79" s="23">
        <v>0</v>
      </c>
      <c r="I79" s="23">
        <v>0</v>
      </c>
      <c r="J79" s="23">
        <v>0</v>
      </c>
      <c r="K79" s="23">
        <v>0</v>
      </c>
      <c r="L79" s="23">
        <v>0</v>
      </c>
      <c r="M79" s="23">
        <v>0</v>
      </c>
      <c r="N79" s="23">
        <v>0</v>
      </c>
      <c r="O79" s="23">
        <v>0</v>
      </c>
      <c r="P79" s="23">
        <v>0</v>
      </c>
      <c r="Q79" s="23">
        <v>0</v>
      </c>
      <c r="R79" s="23">
        <v>0</v>
      </c>
      <c r="S79" s="23">
        <v>0</v>
      </c>
      <c r="T79" s="23">
        <v>0</v>
      </c>
      <c r="U79" s="23">
        <v>0</v>
      </c>
      <c r="V79" s="23">
        <v>0</v>
      </c>
      <c r="W79" s="23">
        <v>0</v>
      </c>
    </row>
    <row r="80" spans="1:23">
      <c r="A80" s="27" t="s">
        <v>123</v>
      </c>
      <c r="B80" s="27" t="s">
        <v>62</v>
      </c>
      <c r="C80" s="23">
        <v>4.2077836169675603E-6</v>
      </c>
      <c r="D80" s="23">
        <v>3.97335563318846E-6</v>
      </c>
      <c r="E80" s="23">
        <v>3.7619723111313398E-6</v>
      </c>
      <c r="F80" s="23">
        <v>-1676.1804875783832</v>
      </c>
      <c r="G80" s="23">
        <v>-1582.7955495867145</v>
      </c>
      <c r="H80" s="23">
        <v>-1494.6133607669565</v>
      </c>
      <c r="I80" s="23">
        <v>-1415.0996281549162</v>
      </c>
      <c r="J80" s="23">
        <v>-1332.5046449485073</v>
      </c>
      <c r="K80" s="23">
        <v>-1258.2668975434576</v>
      </c>
      <c r="L80" s="23">
        <v>-1188.1651528563461</v>
      </c>
      <c r="M80" s="23">
        <v>-1124.9545265615952</v>
      </c>
      <c r="N80" s="23">
        <v>-1059.2944140010602</v>
      </c>
      <c r="O80" s="23">
        <v>-1000.2780109946483</v>
      </c>
      <c r="P80" s="23">
        <v>-944.54958490587933</v>
      </c>
      <c r="Q80" s="23">
        <v>-894.29935511529243</v>
      </c>
      <c r="R80" s="23">
        <v>-842.10187110241304</v>
      </c>
      <c r="S80" s="23">
        <v>-795.18590105410624</v>
      </c>
      <c r="T80" s="23">
        <v>-750.88375900431515</v>
      </c>
      <c r="U80" s="23">
        <v>-710.93658993633312</v>
      </c>
      <c r="V80" s="23">
        <v>-155.51652862566618</v>
      </c>
      <c r="W80" s="23">
        <v>-146.85223843364247</v>
      </c>
    </row>
    <row r="81" spans="1:23">
      <c r="A81" s="27" t="s">
        <v>123</v>
      </c>
      <c r="B81" s="27" t="s">
        <v>61</v>
      </c>
      <c r="C81" s="23">
        <v>0</v>
      </c>
      <c r="D81" s="23">
        <v>0</v>
      </c>
      <c r="E81" s="23">
        <v>0</v>
      </c>
      <c r="F81" s="23">
        <v>0</v>
      </c>
      <c r="G81" s="23">
        <v>0</v>
      </c>
      <c r="H81" s="23">
        <v>0</v>
      </c>
      <c r="I81" s="23">
        <v>0</v>
      </c>
      <c r="J81" s="23">
        <v>0</v>
      </c>
      <c r="K81" s="23">
        <v>0</v>
      </c>
      <c r="L81" s="23">
        <v>0</v>
      </c>
      <c r="M81" s="23">
        <v>0</v>
      </c>
      <c r="N81" s="23">
        <v>0</v>
      </c>
      <c r="O81" s="23">
        <v>0</v>
      </c>
      <c r="P81" s="23">
        <v>0</v>
      </c>
      <c r="Q81" s="23">
        <v>0</v>
      </c>
      <c r="R81" s="23">
        <v>0</v>
      </c>
      <c r="S81" s="23">
        <v>0</v>
      </c>
      <c r="T81" s="23">
        <v>0</v>
      </c>
      <c r="U81" s="23">
        <v>0</v>
      </c>
      <c r="V81" s="23">
        <v>0</v>
      </c>
      <c r="W81" s="23">
        <v>0</v>
      </c>
    </row>
    <row r="82" spans="1:23">
      <c r="A82" s="27" t="s">
        <v>123</v>
      </c>
      <c r="B82" s="27" t="s">
        <v>65</v>
      </c>
      <c r="C82" s="23">
        <v>2.9988171785573801E-4</v>
      </c>
      <c r="D82" s="23">
        <v>2.8635402620404583E-4</v>
      </c>
      <c r="E82" s="23">
        <v>4096.3578593212578</v>
      </c>
      <c r="F82" s="23">
        <v>7714.5387277670807</v>
      </c>
      <c r="G82" s="23">
        <v>10930.942616018079</v>
      </c>
      <c r="H82" s="23">
        <v>13823.218989193845</v>
      </c>
      <c r="I82" s="23">
        <v>16402.829415734188</v>
      </c>
      <c r="J82" s="23">
        <v>18566.963562711091</v>
      </c>
      <c r="K82" s="23">
        <v>20480.151133386702</v>
      </c>
      <c r="L82" s="23">
        <v>22076.966472681645</v>
      </c>
      <c r="M82" s="23">
        <v>23498.787712842448</v>
      </c>
      <c r="N82" s="23">
        <v>24608.732223666128</v>
      </c>
      <c r="O82" s="23">
        <v>25580.955996116809</v>
      </c>
      <c r="P82" s="23">
        <v>26368.461294424113</v>
      </c>
      <c r="Q82" s="23">
        <v>27060.633419083922</v>
      </c>
      <c r="R82" s="23">
        <v>27453.893521639337</v>
      </c>
      <c r="S82" s="23">
        <v>27787.153606564269</v>
      </c>
      <c r="T82" s="23">
        <v>27998.064851978455</v>
      </c>
      <c r="U82" s="23">
        <v>28217.478420497569</v>
      </c>
      <c r="V82" s="23">
        <v>28193.347896539959</v>
      </c>
      <c r="W82" s="23">
        <v>26622.613679904607</v>
      </c>
    </row>
    <row r="83" spans="1:23">
      <c r="A83" s="27" t="s">
        <v>123</v>
      </c>
      <c r="B83" s="27" t="s">
        <v>64</v>
      </c>
      <c r="C83" s="23">
        <v>8.8938142882898602E-6</v>
      </c>
      <c r="D83" s="23">
        <v>1.4444297501538601E-5</v>
      </c>
      <c r="E83" s="23">
        <v>1.9235650369751602E-5</v>
      </c>
      <c r="F83" s="23">
        <v>1.8112925024027698E-5</v>
      </c>
      <c r="G83" s="23">
        <v>4.6784271826129095E-5</v>
      </c>
      <c r="H83" s="23">
        <v>7.1688971402441499E-5</v>
      </c>
      <c r="I83" s="23">
        <v>8.7592429959337594E-5</v>
      </c>
      <c r="J83" s="23">
        <v>8.2479931066992596E-5</v>
      </c>
      <c r="K83" s="23">
        <v>7.7884731859432298E-5</v>
      </c>
      <c r="L83" s="23">
        <v>7.3545544696062697E-5</v>
      </c>
      <c r="M83" s="23">
        <v>1.3110160340790999E-4</v>
      </c>
      <c r="N83" s="23">
        <v>1.2344960879469099E-4</v>
      </c>
      <c r="O83" s="23">
        <v>1.17922582528179E-4</v>
      </c>
      <c r="P83" s="23">
        <v>1.11352769110818E-4</v>
      </c>
      <c r="Q83" s="23">
        <v>1.33484751570888E-4</v>
      </c>
      <c r="R83" s="23">
        <v>1.8922468871099499E-4</v>
      </c>
      <c r="S83" s="23">
        <v>1.7868242554022003E-4</v>
      </c>
      <c r="T83" s="23">
        <v>2.2955863401465901E-4</v>
      </c>
      <c r="U83" s="23">
        <v>2.2820940559631499E-4</v>
      </c>
      <c r="V83" s="23">
        <v>2.4696410166770901E-3</v>
      </c>
      <c r="W83" s="23">
        <v>2.3320500621747801E-3</v>
      </c>
    </row>
    <row r="84" spans="1:23">
      <c r="A84" s="27" t="s">
        <v>123</v>
      </c>
      <c r="B84" s="27" t="s">
        <v>32</v>
      </c>
      <c r="C84" s="23">
        <v>2.4108923399304601E-5</v>
      </c>
      <c r="D84" s="23">
        <v>2.2765744467575999E-5</v>
      </c>
      <c r="E84" s="23">
        <v>2.1554602264631999E-5</v>
      </c>
      <c r="F84" s="23">
        <v>2.02965268778203E-5</v>
      </c>
      <c r="G84" s="23">
        <v>1.9165747753509099E-5</v>
      </c>
      <c r="H84" s="23">
        <v>2.5578371146562798E-5</v>
      </c>
      <c r="I84" s="23">
        <v>3.3125122221746699E-5</v>
      </c>
      <c r="J84" s="23">
        <v>3.4987402496434798E-5</v>
      </c>
      <c r="K84" s="23">
        <v>3.3038151543549998E-5</v>
      </c>
      <c r="L84" s="23">
        <v>5.8932407768014603E-5</v>
      </c>
      <c r="M84" s="23">
        <v>5.5797191774063699E-5</v>
      </c>
      <c r="N84" s="23">
        <v>5.25404824754029E-5</v>
      </c>
      <c r="O84" s="23">
        <v>4.9613297882587196E-5</v>
      </c>
      <c r="P84" s="23">
        <v>4.6849195340729505E-5</v>
      </c>
      <c r="Q84" s="23">
        <v>5.0221440150969199E-5</v>
      </c>
      <c r="R84" s="23">
        <v>4.7290170208315503E-5</v>
      </c>
      <c r="S84" s="23">
        <v>5.4811639449790401E-5</v>
      </c>
      <c r="T84" s="23">
        <v>5.1757922031426198E-5</v>
      </c>
      <c r="U84" s="23">
        <v>7.2931720547549398E-5</v>
      </c>
      <c r="V84" s="23">
        <v>6.8674921864269911E-5</v>
      </c>
      <c r="W84" s="23">
        <v>9.5911342918018292E-5</v>
      </c>
    </row>
    <row r="85" spans="1:23">
      <c r="A85" s="27" t="s">
        <v>123</v>
      </c>
      <c r="B85" s="27" t="s">
        <v>69</v>
      </c>
      <c r="C85" s="23">
        <v>0</v>
      </c>
      <c r="D85" s="23">
        <v>0</v>
      </c>
      <c r="E85" s="23">
        <v>1.124500047508292E-4</v>
      </c>
      <c r="F85" s="23">
        <v>1.119922325511497E-4</v>
      </c>
      <c r="G85" s="23">
        <v>1.1589642980702819E-4</v>
      </c>
      <c r="H85" s="23">
        <v>1.148360139802295E-4</v>
      </c>
      <c r="I85" s="23">
        <v>1.1466147034477289E-4</v>
      </c>
      <c r="J85" s="23">
        <v>1.1510445210669328E-4</v>
      </c>
      <c r="K85" s="23">
        <v>1.150740875314275E-4</v>
      </c>
      <c r="L85" s="23">
        <v>1.1622234723208471E-4</v>
      </c>
      <c r="M85" s="23">
        <v>1.1965087356136431E-4</v>
      </c>
      <c r="N85" s="23">
        <v>1.2594555182229451E-4</v>
      </c>
      <c r="O85" s="23">
        <v>1.189287552216829E-4</v>
      </c>
      <c r="P85" s="23">
        <v>1.1964298589844331E-4</v>
      </c>
      <c r="Q85" s="23">
        <v>1.413623930506311E-4</v>
      </c>
      <c r="R85" s="23">
        <v>1.3311150792019112E-4</v>
      </c>
      <c r="S85" s="23">
        <v>1.6048424595468031E-4</v>
      </c>
      <c r="T85" s="23">
        <v>1.5154319726202458E-4</v>
      </c>
      <c r="U85" s="23">
        <v>1.757607572237497E-4</v>
      </c>
      <c r="V85" s="23">
        <v>1.655021460967232E-4</v>
      </c>
      <c r="W85" s="23">
        <v>2.6195050328494204E-4</v>
      </c>
    </row>
    <row r="86" spans="1:23">
      <c r="A86" s="27" t="s">
        <v>123</v>
      </c>
      <c r="B86" s="27" t="s">
        <v>52</v>
      </c>
      <c r="C86" s="23">
        <v>0</v>
      </c>
      <c r="D86" s="23">
        <v>0</v>
      </c>
      <c r="E86" s="23">
        <v>0</v>
      </c>
      <c r="F86" s="23">
        <v>0</v>
      </c>
      <c r="G86" s="23">
        <v>0</v>
      </c>
      <c r="H86" s="23">
        <v>0</v>
      </c>
      <c r="I86" s="23">
        <v>0</v>
      </c>
      <c r="J86" s="23">
        <v>0</v>
      </c>
      <c r="K86" s="23">
        <v>0</v>
      </c>
      <c r="L86" s="23">
        <v>0</v>
      </c>
      <c r="M86" s="23">
        <v>0</v>
      </c>
      <c r="N86" s="23">
        <v>0</v>
      </c>
      <c r="O86" s="23">
        <v>0</v>
      </c>
      <c r="P86" s="23">
        <v>0</v>
      </c>
      <c r="Q86" s="23">
        <v>0</v>
      </c>
      <c r="R86" s="23">
        <v>0</v>
      </c>
      <c r="S86" s="23">
        <v>0</v>
      </c>
      <c r="T86" s="23">
        <v>0</v>
      </c>
      <c r="U86" s="23">
        <v>0</v>
      </c>
      <c r="V86" s="23">
        <v>0</v>
      </c>
      <c r="W86" s="23">
        <v>0</v>
      </c>
    </row>
    <row r="87" spans="1:23">
      <c r="A87" s="29" t="s">
        <v>118</v>
      </c>
      <c r="B87" s="29"/>
      <c r="C87" s="28">
        <v>3.2051611962982522E-4</v>
      </c>
      <c r="D87" s="28">
        <v>3.1188480857983613E-4</v>
      </c>
      <c r="E87" s="28">
        <v>4096.35788905359</v>
      </c>
      <c r="F87" s="28">
        <v>-9766.3488907331521</v>
      </c>
      <c r="G87" s="28">
        <v>-5576.0333813051502</v>
      </c>
      <c r="H87" s="28">
        <v>-1764.1048659661521</v>
      </c>
      <c r="I87" s="28">
        <v>1644.7543570590599</v>
      </c>
      <c r="J87" s="28">
        <v>4670.271644401485</v>
      </c>
      <c r="K87" s="28">
        <v>7357.6847371481763</v>
      </c>
      <c r="L87" s="28">
        <v>9685.5912209693215</v>
      </c>
      <c r="M87" s="28">
        <v>11766.636188506587</v>
      </c>
      <c r="N87" s="28">
        <v>13561.350053718817</v>
      </c>
      <c r="O87" s="28">
        <v>15149.055934940072</v>
      </c>
      <c r="P87" s="28">
        <v>16517.753024912941</v>
      </c>
      <c r="Q87" s="28">
        <v>17733.984848574484</v>
      </c>
      <c r="R87" s="28">
        <v>18671.612610218632</v>
      </c>
      <c r="S87" s="28">
        <v>19494.159360984231</v>
      </c>
      <c r="T87" s="28">
        <v>20167.097733603299</v>
      </c>
      <c r="U87" s="28">
        <v>20803.120347245502</v>
      </c>
      <c r="V87" s="28">
        <v>21725.670093082848</v>
      </c>
      <c r="W87" s="28">
        <v>20515.269211345578</v>
      </c>
    </row>
    <row r="89" spans="1:23" collapsed="1"/>
    <row r="90" spans="1:23">
      <c r="A90" s="7" t="s">
        <v>93</v>
      </c>
    </row>
  </sheetData>
  <sheetProtection algorithmName="SHA-512" hashValue="TtwOkUYh2OZJkG16UHk7OmXEcjpKsRKv3/CsqSTYguHl7vVRmX0ZcaY7VLIV6CXcH1ek0Hx7uyW7fxEpIpTZ5g==" saltValue="tUz68cCIXye6aEUtloSByQ==" spinCount="100000" sheet="1" objects="1" scenarios="1"/>
  <mergeCells count="7">
    <mergeCell ref="A87:B87"/>
    <mergeCell ref="B2:W3"/>
    <mergeCell ref="A17:B17"/>
    <mergeCell ref="A31:B31"/>
    <mergeCell ref="A45:B45"/>
    <mergeCell ref="A59:B59"/>
    <mergeCell ref="A73:B73"/>
  </mergeCells>
  <pageMargins left="0.7" right="0.7" top="0.75" bottom="0.75" header="0.3" footer="0.3"/>
  <pageSetup paperSize="9" orientation="portrait" horizontalDpi="30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0E91F671F08BF4D8D6533A38A1C492F" ma:contentTypeVersion="13" ma:contentTypeDescription="Create a new document." ma:contentTypeScope="" ma:versionID="4fad6b8e0f938f436ac1bfc9524903a4">
  <xsd:schema xmlns:xsd="http://www.w3.org/2001/XMLSchema" xmlns:xs="http://www.w3.org/2001/XMLSchema" xmlns:p="http://schemas.microsoft.com/office/2006/metadata/properties" xmlns:ns3="084fbc1a-296e-49dc-b380-588a6f097806" xmlns:ns4="140c1bb5-0718-4afd-8867-43e2619b119b" targetNamespace="http://schemas.microsoft.com/office/2006/metadata/properties" ma:root="true" ma:fieldsID="b0438bb359726c931db9f45b3fae7bcc" ns3:_="" ns4:_="">
    <xsd:import namespace="084fbc1a-296e-49dc-b380-588a6f097806"/>
    <xsd:import namespace="140c1bb5-0718-4afd-8867-43e2619b119b"/>
    <xsd:element name="properties">
      <xsd:complexType>
        <xsd:sequence>
          <xsd:element name="documentManagement">
            <xsd:complexType>
              <xsd:all>
                <xsd:element ref="ns3:SharedWithDetails" minOccurs="0"/>
                <xsd:element ref="ns3:SharedWithUser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4fbc1a-296e-49dc-b380-588a6f097806" elementFormDefault="qualified">
    <xsd:import namespace="http://schemas.microsoft.com/office/2006/documentManagement/types"/>
    <xsd:import namespace="http://schemas.microsoft.com/office/infopath/2007/PartnerControls"/>
    <xsd:element name="SharedWithDetails" ma:index="8" nillable="true" ma:displayName="Shared With Details" ma:internalName="SharedWithDetails" ma:readOnly="true">
      <xsd:simpleType>
        <xsd:restriction base="dms:Note">
          <xsd:maxLength value="255"/>
        </xsd:restriction>
      </xsd:simpleType>
    </xsd:element>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0c1bb5-0718-4afd-8867-43e2619b119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FE06F3-11E9-4733-89D0-C4168B13E371}">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AF8F045-077D-45AC-9956-7A269A534736}">
  <ds:schemaRefs>
    <ds:schemaRef ds:uri="http://schemas.microsoft.com/sharepoint/v3/contenttype/forms"/>
  </ds:schemaRefs>
</ds:datastoreItem>
</file>

<file path=customXml/itemProps3.xml><?xml version="1.0" encoding="utf-8"?>
<ds:datastoreItem xmlns:ds="http://schemas.openxmlformats.org/officeDocument/2006/customXml" ds:itemID="{D129899C-C904-4BE4-A476-FDF36EEFC6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4fbc1a-296e-49dc-b380-588a6f097806"/>
    <ds:schemaRef ds:uri="140c1bb5-0718-4afd-8867-43e2619b11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Cover</vt:lpstr>
      <vt:lpstr>Release notice</vt:lpstr>
      <vt:lpstr>Version notes</vt:lpstr>
      <vt:lpstr>Abbreviations and notes</vt:lpstr>
      <vt:lpstr>---Compare options---</vt:lpstr>
      <vt:lpstr>BaseCase_Generation</vt:lpstr>
      <vt:lpstr>BaseCase_Capacity</vt:lpstr>
      <vt:lpstr>BaseCase_VOM Cost</vt:lpstr>
      <vt:lpstr>BaseCase_FOM Cost</vt:lpstr>
      <vt:lpstr>BaseCase_Fuel Cost</vt:lpstr>
      <vt:lpstr>BaseCase_Build Cost</vt:lpstr>
      <vt:lpstr>BaseCase_REHAB Cost</vt:lpstr>
      <vt:lpstr>BaseCase_REZ Tx Cost</vt:lpstr>
      <vt:lpstr>BaseCase_USE+DSP Cost</vt:lpstr>
      <vt:lpstr>BaseCase_SyncCon Cost</vt:lpstr>
      <vt:lpstr>M31_34_Generation</vt:lpstr>
      <vt:lpstr>M31_34_Capacity</vt:lpstr>
      <vt:lpstr>M31_34_VOM Cost</vt:lpstr>
      <vt:lpstr>M31_34_FOM Cost</vt:lpstr>
      <vt:lpstr>M31_34_Fuel Cost</vt:lpstr>
      <vt:lpstr>M31_34_Build Cost</vt:lpstr>
      <vt:lpstr>M31_34_REHAB Cost</vt:lpstr>
      <vt:lpstr>M31_34_REZ Tx Cost</vt:lpstr>
      <vt:lpstr>M31_34_USE+DSP Cost</vt:lpstr>
      <vt:lpstr>M31_34_SyncCon Cost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2020-11-09T06:34:35Z</dcterms:created>
  <dcterms:modified xsi:type="dcterms:W3CDTF">2020-11-09T22:58:30Z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0x010100A0E91F671F08BF4D8D6533A38A1C492F</vt:lpwstr>
  </property>
</Properties>
</file>