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bookViews>
    <workbookView xWindow="28680" yWindow="-120" windowWidth="25440" windowHeight="15390"/>
  </bookViews>
  <sheets>
    <sheet name="Cover" sheetId="1" r:id="rId1"/>
    <sheet name="Release notice" sheetId="2" r:id="rId2"/>
    <sheet name="Version notes" sheetId="3" r:id="rId3"/>
    <sheet name="Abbreviations and notes" sheetId="4" r:id="rId4"/>
    <sheet name="---Compare options---" sheetId="8" r:id="rId5"/>
    <sheet name="BaseCase_Generation" sheetId="9" r:id="rId6"/>
    <sheet name="BaseCase_Capacity" sheetId="10" r:id="rId7"/>
    <sheet name="BaseCase_VOM Cost" sheetId="11" r:id="rId8"/>
    <sheet name="BaseCase_FOM Cost" sheetId="12" r:id="rId9"/>
    <sheet name="BaseCase_Fuel Cost" sheetId="13" r:id="rId10"/>
    <sheet name="BaseCase_Build Cost" sheetId="14" r:id="rId11"/>
    <sheet name="BaseCase_REHAB Cost" sheetId="15" r:id="rId12"/>
    <sheet name="BaseCase_REZ Tx Cost" sheetId="16" r:id="rId13"/>
    <sheet name="BaseCase_USE+DSP Cost" sheetId="17" r:id="rId14"/>
    <sheet name="BaseCase_SyncCon Cost" sheetId="18" r:id="rId15"/>
    <sheet name="M27_30_Generation" sheetId="19" r:id="rId16"/>
    <sheet name="M27_30_Capacity" sheetId="20" r:id="rId17"/>
    <sheet name="M27_30_VOM Cost" sheetId="21" r:id="rId18"/>
    <sheet name="M27_30_FOM Cost" sheetId="22" r:id="rId19"/>
    <sheet name="M27_30_Fuel Cost" sheetId="23" r:id="rId20"/>
    <sheet name="M27_30_Build Cost" sheetId="24" r:id="rId21"/>
    <sheet name="M27_30_REHAB Cost" sheetId="25" r:id="rId22"/>
    <sheet name="M27_30_REZ Tx Cost" sheetId="26" r:id="rId23"/>
    <sheet name="M27_30_USE+DSP Cost" sheetId="27" r:id="rId24"/>
    <sheet name="M27_30_SyncCon Cost" sheetId="28" r:id="rId25"/>
  </sheets>
  <definedNames>
    <definedName name="_xlnm._FilterDatabase" localSheetId="3" hidden="1">'Abbreviations and notes'!$A$3:$B$20</definedName>
    <definedName name="CIQWBGuid" hidden="1">"32a91085-3057-4656-87d2-f3c7894ddc12"</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42419.6529050926</definedName>
    <definedName name="IQ_NAMES_REVISION_DATE__1" hidden="1">42118.6535879629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46" i="8" l="1"/>
  <c r="K46" i="8" s="1"/>
  <c r="L46" i="8" s="1"/>
  <c r="M46" i="8" s="1"/>
  <c r="N46" i="8" s="1"/>
  <c r="O46" i="8" s="1"/>
  <c r="P46" i="8" s="1"/>
  <c r="Q46" i="8" s="1"/>
  <c r="R46" i="8" s="1"/>
  <c r="S46" i="8" s="1"/>
  <c r="T46" i="8" s="1"/>
  <c r="U46" i="8" s="1"/>
  <c r="V46" i="8" s="1"/>
  <c r="W46" i="8" s="1"/>
  <c r="X46" i="8" s="1"/>
  <c r="Y46" i="8" s="1"/>
  <c r="Z46" i="8" s="1"/>
  <c r="AA46" i="8" s="1"/>
  <c r="AB46" i="8" s="1"/>
  <c r="AC46" i="8" s="1"/>
  <c r="A43" i="8"/>
  <c r="J25" i="8"/>
  <c r="K25" i="8" s="1"/>
  <c r="L25" i="8" s="1"/>
  <c r="M25" i="8" s="1"/>
  <c r="N25" i="8" s="1"/>
  <c r="O25" i="8" s="1"/>
  <c r="P25" i="8" s="1"/>
  <c r="Q25" i="8" s="1"/>
  <c r="R25" i="8" s="1"/>
  <c r="S25" i="8" s="1"/>
  <c r="T25" i="8" s="1"/>
  <c r="U25" i="8" s="1"/>
  <c r="V25" i="8" s="1"/>
  <c r="W25" i="8" s="1"/>
  <c r="X25" i="8" s="1"/>
  <c r="Y25" i="8" s="1"/>
  <c r="Z25" i="8" s="1"/>
  <c r="AA25" i="8" s="1"/>
  <c r="AB25" i="8" s="1"/>
  <c r="AC25" i="8" s="1"/>
  <c r="A22" i="8"/>
  <c r="E14" i="8"/>
  <c r="E11" i="8"/>
  <c r="E10" i="8"/>
  <c r="E9" i="8"/>
  <c r="E8" i="8"/>
  <c r="N6" i="8"/>
  <c r="O6" i="8" s="1"/>
  <c r="P6" i="8" s="1"/>
  <c r="Q6" i="8" s="1"/>
  <c r="R6" i="8" s="1"/>
  <c r="S6" i="8" s="1"/>
  <c r="T6" i="8" s="1"/>
  <c r="U6" i="8" s="1"/>
  <c r="V6" i="8" s="1"/>
  <c r="W6" i="8" s="1"/>
  <c r="X6" i="8" s="1"/>
  <c r="Y6" i="8" s="1"/>
  <c r="Z6" i="8" s="1"/>
  <c r="AA6" i="8" s="1"/>
  <c r="AB6" i="8" s="1"/>
  <c r="AC6" i="8" s="1"/>
  <c r="J6" i="8"/>
  <c r="K6" i="8" s="1"/>
  <c r="L6" i="8" s="1"/>
  <c r="M6" i="8" s="1"/>
  <c r="A3" i="8"/>
  <c r="R39" i="8"/>
  <c r="T39" i="8"/>
  <c r="K28" i="8"/>
  <c r="AC13" i="8"/>
  <c r="T61" i="8"/>
  <c r="T51" i="8"/>
  <c r="K12" i="8"/>
  <c r="N8" i="8"/>
  <c r="O32" i="8"/>
  <c r="I59" i="8"/>
  <c r="T27" i="8"/>
  <c r="V50" i="8"/>
  <c r="AA29" i="8"/>
  <c r="R55" i="8"/>
  <c r="Q35" i="8"/>
  <c r="S35" i="8"/>
  <c r="Z59" i="8"/>
  <c r="U60" i="8"/>
  <c r="Q51" i="8"/>
  <c r="Q33" i="8"/>
  <c r="R54" i="8"/>
  <c r="M27" i="8"/>
  <c r="Y35" i="8"/>
  <c r="AA26" i="8"/>
  <c r="N33" i="8"/>
  <c r="R53" i="8"/>
  <c r="U34" i="8"/>
  <c r="S54" i="8"/>
  <c r="AA31" i="8"/>
  <c r="R49" i="8"/>
  <c r="AB61" i="8"/>
  <c r="X53" i="8"/>
  <c r="AB9" i="8"/>
  <c r="Y60" i="8"/>
  <c r="J51" i="8"/>
  <c r="J30" i="8"/>
  <c r="M56" i="8"/>
  <c r="I31" i="8"/>
  <c r="V53" i="8"/>
  <c r="I56" i="8"/>
  <c r="W33" i="8"/>
  <c r="T35" i="8"/>
  <c r="R33" i="8"/>
  <c r="V54" i="8"/>
  <c r="P27" i="8"/>
  <c r="X56" i="8"/>
  <c r="Z36" i="8"/>
  <c r="Y34" i="8"/>
  <c r="Z32" i="8"/>
  <c r="K31" i="8"/>
  <c r="O35" i="8"/>
  <c r="T59" i="8"/>
  <c r="U28" i="8"/>
  <c r="L50" i="8"/>
  <c r="T13" i="8"/>
  <c r="AB33" i="8"/>
  <c r="Q54" i="8"/>
  <c r="I49" i="8"/>
  <c r="Z50" i="8"/>
  <c r="W59" i="8"/>
  <c r="L59" i="8"/>
  <c r="W57" i="8"/>
  <c r="O7" i="8"/>
  <c r="Y59" i="8"/>
  <c r="AA52" i="8"/>
  <c r="W48" i="8"/>
  <c r="Q13" i="8"/>
  <c r="N48" i="8"/>
  <c r="AA49" i="8"/>
  <c r="M34" i="8"/>
  <c r="I29" i="8"/>
  <c r="P31" i="8"/>
  <c r="AC38" i="8"/>
  <c r="Q34" i="8"/>
  <c r="Z55" i="8"/>
  <c r="X61" i="8"/>
  <c r="M35" i="8"/>
  <c r="V56" i="8"/>
  <c r="R13" i="8"/>
  <c r="R8" i="8"/>
  <c r="AA11" i="8"/>
  <c r="Y10" i="8"/>
  <c r="S10" i="8"/>
  <c r="Y47" i="8"/>
  <c r="R10" i="8"/>
  <c r="P9" i="8"/>
  <c r="X47" i="8"/>
  <c r="V7" i="8"/>
  <c r="Y7" i="8"/>
  <c r="Q11" i="8"/>
  <c r="I47" i="8"/>
  <c r="U47" i="8"/>
  <c r="P47" i="8"/>
  <c r="W8" i="8"/>
  <c r="O11" i="8"/>
  <c r="Q28" i="8"/>
  <c r="AC39" i="8"/>
  <c r="AB59" i="8"/>
  <c r="L48" i="8"/>
  <c r="S29" i="8"/>
  <c r="X14" i="8"/>
  <c r="J10" i="8"/>
  <c r="V11" i="8"/>
  <c r="T49" i="8"/>
  <c r="X54" i="8"/>
  <c r="Y31" i="8"/>
  <c r="AA57" i="8"/>
  <c r="X55" i="8"/>
  <c r="Y57" i="8"/>
  <c r="R29" i="8"/>
  <c r="AA33" i="8"/>
  <c r="R30" i="8"/>
  <c r="K10" i="8"/>
  <c r="R47" i="8"/>
  <c r="K38" i="8"/>
  <c r="S14" i="8"/>
  <c r="U55" i="8"/>
  <c r="W35" i="8"/>
  <c r="AA54" i="8"/>
  <c r="R57" i="8"/>
  <c r="J49" i="8"/>
  <c r="V35" i="8"/>
  <c r="W51" i="8"/>
  <c r="AC55" i="8"/>
  <c r="J55" i="8"/>
  <c r="O56" i="8"/>
  <c r="X11" i="8"/>
  <c r="R35" i="8"/>
  <c r="R52" i="8"/>
  <c r="L29" i="8"/>
  <c r="S55" i="8"/>
  <c r="K26" i="8"/>
  <c r="K54" i="8"/>
  <c r="U57" i="8"/>
  <c r="K27" i="8"/>
  <c r="M57" i="8"/>
  <c r="AB60" i="8"/>
  <c r="X32" i="8"/>
  <c r="I52" i="8"/>
  <c r="N53" i="8"/>
  <c r="L12" i="8"/>
  <c r="Q32" i="8"/>
  <c r="U40" i="8"/>
  <c r="N61" i="8"/>
  <c r="L57" i="8"/>
  <c r="Z34" i="8"/>
  <c r="V33" i="8"/>
  <c r="M36" i="8"/>
  <c r="AB39" i="8"/>
  <c r="K8" i="8"/>
  <c r="O27" i="8"/>
  <c r="O34" i="8"/>
  <c r="M59" i="8"/>
  <c r="N56" i="8"/>
  <c r="L55" i="8"/>
  <c r="K57" i="8"/>
  <c r="R28" i="8"/>
  <c r="AC30" i="8"/>
  <c r="W50" i="8"/>
  <c r="AA55" i="8"/>
  <c r="P53" i="8"/>
  <c r="S61" i="8"/>
  <c r="R61" i="8"/>
  <c r="W49" i="8"/>
  <c r="Y55" i="8"/>
  <c r="S49" i="8"/>
  <c r="U27" i="8"/>
  <c r="Y30" i="8"/>
  <c r="AA34" i="8"/>
  <c r="M61" i="8"/>
  <c r="O13" i="8"/>
  <c r="P38" i="8"/>
  <c r="U50" i="8"/>
  <c r="AC52" i="8"/>
  <c r="P59" i="8"/>
  <c r="S32" i="8"/>
  <c r="L11" i="8"/>
  <c r="I61" i="8"/>
  <c r="J36" i="8"/>
  <c r="I54" i="8"/>
  <c r="N36" i="8"/>
  <c r="V48" i="8"/>
  <c r="S59" i="8"/>
  <c r="R40" i="8"/>
  <c r="O47" i="8"/>
  <c r="AB31" i="8"/>
  <c r="Y32" i="8"/>
  <c r="Y51" i="8"/>
  <c r="W60" i="8"/>
  <c r="L49" i="8"/>
  <c r="N49" i="8"/>
  <c r="K59" i="8"/>
  <c r="P60" i="8"/>
  <c r="U49" i="8"/>
  <c r="S39" i="8"/>
  <c r="X39" i="8"/>
  <c r="AB38" i="8"/>
  <c r="L13" i="8"/>
  <c r="Z40" i="8"/>
  <c r="AB34" i="8"/>
  <c r="I55" i="8"/>
  <c r="Y49" i="8"/>
  <c r="J11" i="8"/>
  <c r="T47" i="8"/>
  <c r="Q9" i="8"/>
  <c r="J47" i="8"/>
  <c r="Z10" i="8"/>
  <c r="L10" i="8"/>
  <c r="X7" i="8"/>
  <c r="AB47" i="8"/>
  <c r="Q10" i="8"/>
  <c r="M10" i="8"/>
  <c r="Z8" i="8"/>
  <c r="J14" i="8"/>
  <c r="T9" i="8"/>
  <c r="AC26" i="8"/>
  <c r="AB14" i="8"/>
  <c r="U11" i="8"/>
  <c r="M8" i="8"/>
  <c r="O54" i="8"/>
  <c r="N59" i="8"/>
  <c r="Q27" i="8"/>
  <c r="K51" i="8"/>
  <c r="P56" i="8"/>
  <c r="O31" i="8"/>
  <c r="Q39" i="8"/>
  <c r="R26" i="8"/>
  <c r="U7" i="8"/>
  <c r="U29" i="8"/>
  <c r="I57" i="8"/>
  <c r="AA12" i="8"/>
  <c r="I27" i="8"/>
  <c r="T31" i="8"/>
  <c r="X35" i="8"/>
  <c r="U13" i="8"/>
  <c r="N40" i="8"/>
  <c r="AC32" i="8"/>
  <c r="L60" i="8"/>
  <c r="AA9" i="8"/>
  <c r="T10" i="8"/>
  <c r="Q8" i="8"/>
  <c r="AB40" i="8"/>
  <c r="K60" i="8"/>
  <c r="Z28" i="8"/>
  <c r="AA36" i="8"/>
  <c r="M14" i="8"/>
  <c r="L51" i="8"/>
  <c r="T54" i="8"/>
  <c r="V36" i="8"/>
  <c r="S31" i="8"/>
  <c r="Q12" i="8"/>
  <c r="L7" i="8"/>
  <c r="P61" i="8"/>
  <c r="X38" i="8"/>
  <c r="T50" i="8"/>
  <c r="K32" i="8"/>
  <c r="AA48" i="8"/>
  <c r="Z27" i="8"/>
  <c r="V40" i="8"/>
  <c r="J52" i="8"/>
  <c r="N52" i="8"/>
  <c r="P51" i="8"/>
  <c r="U33" i="8"/>
  <c r="Z49" i="8"/>
  <c r="Z13" i="8"/>
  <c r="J50" i="8"/>
  <c r="J61" i="8"/>
  <c r="V31" i="8"/>
  <c r="W38" i="8"/>
  <c r="J29" i="8"/>
  <c r="AB12" i="8"/>
  <c r="K55" i="8"/>
  <c r="R27" i="8"/>
  <c r="X13" i="8"/>
  <c r="M60" i="8"/>
  <c r="W56" i="8"/>
  <c r="J60" i="8"/>
  <c r="I13" i="8"/>
  <c r="U39" i="8"/>
  <c r="S50" i="8"/>
  <c r="S13" i="8"/>
  <c r="S36" i="8"/>
  <c r="Z31" i="8"/>
  <c r="S26" i="8"/>
  <c r="U30" i="8"/>
  <c r="AC12" i="8"/>
  <c r="L53" i="8"/>
  <c r="M12" i="8"/>
  <c r="P12" i="8"/>
  <c r="O29" i="8"/>
  <c r="Q29" i="8"/>
  <c r="W13" i="8"/>
  <c r="AC59" i="8"/>
  <c r="Z12" i="8"/>
  <c r="S51" i="8"/>
  <c r="AA27" i="8"/>
  <c r="X40" i="8"/>
  <c r="X29" i="8"/>
  <c r="X49" i="8"/>
  <c r="Q57" i="8"/>
  <c r="I60" i="8"/>
  <c r="P57" i="8"/>
  <c r="L39" i="8"/>
  <c r="Z14" i="8"/>
  <c r="X27" i="8"/>
  <c r="V30" i="8"/>
  <c r="J54" i="8"/>
  <c r="I48" i="8"/>
  <c r="M40" i="8"/>
  <c r="Y39" i="8"/>
  <c r="N31" i="8"/>
  <c r="V8" i="8"/>
  <c r="J56" i="8"/>
  <c r="AA47" i="8"/>
  <c r="K13" i="8"/>
  <c r="Q61" i="8"/>
  <c r="M55" i="8"/>
  <c r="Z38" i="8"/>
  <c r="W12" i="8"/>
  <c r="W26" i="8"/>
  <c r="K52" i="8"/>
  <c r="U53" i="8"/>
  <c r="L35" i="8"/>
  <c r="S8" i="8"/>
  <c r="O48" i="8"/>
  <c r="K61" i="8"/>
  <c r="Y12" i="8"/>
  <c r="K29" i="8"/>
  <c r="L52" i="8"/>
  <c r="AC9" i="8"/>
  <c r="K9" i="8"/>
  <c r="W10" i="8"/>
  <c r="I10" i="8"/>
  <c r="N26" i="8"/>
  <c r="X9" i="8"/>
  <c r="L9" i="8"/>
  <c r="U10" i="8"/>
  <c r="Y11" i="8"/>
  <c r="O8" i="8"/>
  <c r="I9" i="8"/>
  <c r="N9" i="8"/>
  <c r="I11" i="8"/>
  <c r="AA10" i="8"/>
  <c r="N10" i="8"/>
  <c r="U26" i="8"/>
  <c r="AB50" i="8"/>
  <c r="X48" i="8"/>
  <c r="Q49" i="8"/>
  <c r="AB30" i="8"/>
  <c r="W61" i="8"/>
  <c r="L47" i="8"/>
  <c r="K11" i="8"/>
  <c r="L8" i="8"/>
  <c r="V60" i="8"/>
  <c r="T36" i="8"/>
  <c r="M30" i="8"/>
  <c r="J57" i="8"/>
  <c r="I53" i="8"/>
  <c r="W54" i="8"/>
  <c r="AC56" i="8"/>
  <c r="N34" i="8"/>
  <c r="AC10" i="8"/>
  <c r="M26" i="8"/>
  <c r="J7" i="8"/>
  <c r="V59" i="8"/>
  <c r="V57" i="8"/>
  <c r="Z29" i="8"/>
  <c r="P36" i="8"/>
  <c r="AA40" i="8"/>
  <c r="O40" i="8"/>
  <c r="M28" i="8"/>
  <c r="L27" i="8"/>
  <c r="U36" i="8"/>
  <c r="N51" i="8"/>
  <c r="R56" i="8"/>
  <c r="AC31" i="8"/>
  <c r="Q30" i="8"/>
  <c r="L31" i="8"/>
  <c r="Y38" i="8"/>
  <c r="AC61" i="8"/>
  <c r="Q55" i="8"/>
  <c r="N29" i="8"/>
  <c r="P30" i="8"/>
  <c r="O33" i="8"/>
  <c r="AA53" i="8"/>
  <c r="AA59" i="8"/>
  <c r="N32" i="8"/>
  <c r="R48" i="8"/>
  <c r="V49" i="8"/>
  <c r="AB28" i="8"/>
  <c r="AB56" i="8"/>
  <c r="AB11" i="8"/>
  <c r="X34" i="8"/>
  <c r="AB57" i="8"/>
  <c r="O39" i="8"/>
  <c r="N54" i="8"/>
  <c r="I36" i="8"/>
  <c r="N13" i="8"/>
  <c r="I12" i="8"/>
  <c r="V13" i="8"/>
  <c r="T28" i="8"/>
  <c r="T52" i="8"/>
  <c r="W39" i="8"/>
  <c r="Z33" i="8"/>
  <c r="S60" i="8"/>
  <c r="V12" i="8"/>
  <c r="T38" i="8"/>
  <c r="AB27" i="8"/>
  <c r="W53" i="8"/>
  <c r="AC14" i="8"/>
  <c r="J39" i="8"/>
  <c r="AB26" i="8"/>
  <c r="I39" i="8"/>
  <c r="AA39" i="8"/>
  <c r="Z56" i="8"/>
  <c r="O26" i="8"/>
  <c r="N55" i="8"/>
  <c r="J31" i="8"/>
  <c r="AC60" i="8"/>
  <c r="W36" i="8"/>
  <c r="M48" i="8"/>
  <c r="Y52" i="8"/>
  <c r="U14" i="8"/>
  <c r="P26" i="8"/>
  <c r="R34" i="8"/>
  <c r="AB55" i="8"/>
  <c r="Z57" i="8"/>
  <c r="P33" i="8"/>
  <c r="L56" i="8"/>
  <c r="M33" i="8"/>
  <c r="S30" i="8"/>
  <c r="I30" i="8"/>
  <c r="Q60" i="8"/>
  <c r="O38" i="8"/>
  <c r="Q56" i="8"/>
  <c r="K34" i="8"/>
  <c r="X57" i="8"/>
  <c r="X59" i="8"/>
  <c r="L26" i="8"/>
  <c r="R59" i="8"/>
  <c r="T57" i="8"/>
  <c r="P28" i="8"/>
  <c r="I35" i="8"/>
  <c r="T40" i="8"/>
  <c r="N38" i="8"/>
  <c r="K49" i="8"/>
  <c r="U32" i="8"/>
  <c r="V29" i="8"/>
  <c r="K36" i="8"/>
  <c r="AC51" i="8"/>
  <c r="O51" i="8"/>
  <c r="J59" i="8"/>
  <c r="M7" i="8"/>
  <c r="AB8" i="8"/>
  <c r="P7" i="8"/>
  <c r="Z7" i="8"/>
  <c r="Q47" i="8"/>
  <c r="P8" i="8"/>
  <c r="L14" i="8"/>
  <c r="J8" i="8"/>
  <c r="M11" i="8"/>
  <c r="J26" i="8"/>
  <c r="I14" i="8"/>
  <c r="W14" i="8"/>
  <c r="AC8" i="8"/>
  <c r="N7" i="8"/>
  <c r="AB36" i="8"/>
  <c r="O61" i="8"/>
  <c r="T34" i="8"/>
  <c r="R50" i="8"/>
  <c r="AC11" i="8"/>
  <c r="AB7" i="8"/>
  <c r="N11" i="8"/>
  <c r="P55" i="8"/>
  <c r="X28" i="8"/>
  <c r="V52" i="8"/>
  <c r="Q59" i="8"/>
  <c r="T32" i="8"/>
  <c r="Z30" i="8"/>
  <c r="Q26" i="8"/>
  <c r="Q7" i="8"/>
  <c r="Q40" i="8"/>
  <c r="M32" i="8"/>
  <c r="AC28" i="8"/>
  <c r="AB53" i="8"/>
  <c r="Z54" i="8"/>
  <c r="P54" i="8"/>
  <c r="P40" i="8"/>
  <c r="J34" i="8"/>
  <c r="U48" i="8"/>
  <c r="Y53" i="8"/>
  <c r="L32" i="8"/>
  <c r="T55" i="8"/>
  <c r="W28" i="8"/>
  <c r="X50" i="8"/>
  <c r="P50" i="8"/>
  <c r="AC57" i="8"/>
  <c r="I34" i="8"/>
  <c r="Q53" i="8"/>
  <c r="AA7" i="8"/>
  <c r="S40" i="8"/>
  <c r="O36" i="8"/>
  <c r="AA14" i="8"/>
  <c r="V38" i="8"/>
  <c r="Y13" i="8"/>
  <c r="Y50" i="8"/>
  <c r="S52" i="8"/>
  <c r="S12" i="8"/>
  <c r="Z11" i="8"/>
  <c r="M49" i="8"/>
  <c r="J12" i="8"/>
  <c r="M39" i="8"/>
  <c r="P32" i="8"/>
  <c r="R32" i="8"/>
  <c r="J53" i="8"/>
  <c r="T48" i="8"/>
  <c r="AC33" i="8"/>
  <c r="U12" i="8"/>
  <c r="I38" i="8"/>
  <c r="L38" i="8"/>
  <c r="K7" i="8"/>
  <c r="AC50" i="8"/>
  <c r="W40" i="8"/>
  <c r="AA30" i="8"/>
  <c r="N30" i="8"/>
  <c r="AC36" i="8"/>
  <c r="Y36" i="8"/>
  <c r="AC53" i="8"/>
  <c r="Z52" i="8"/>
  <c r="U31" i="8"/>
  <c r="R36" i="8"/>
  <c r="O55" i="8"/>
  <c r="W29" i="8"/>
  <c r="L36" i="8"/>
  <c r="P48" i="8"/>
  <c r="T7" i="8"/>
  <c r="AC34" i="8"/>
  <c r="Z35" i="8"/>
  <c r="Y28" i="8"/>
  <c r="K53" i="8"/>
  <c r="M52" i="8"/>
  <c r="AA51" i="8"/>
  <c r="I51" i="8"/>
  <c r="S53" i="8"/>
  <c r="S27" i="8"/>
  <c r="Z39" i="8"/>
  <c r="AA28" i="8"/>
  <c r="T26" i="8"/>
  <c r="U51" i="8"/>
  <c r="AA60" i="8"/>
  <c r="O12" i="8"/>
  <c r="S57" i="8"/>
  <c r="S38" i="8"/>
  <c r="I32" i="8"/>
  <c r="O50" i="8"/>
  <c r="Z53" i="8"/>
  <c r="V51" i="8"/>
  <c r="S7" i="8"/>
  <c r="AB54" i="8"/>
  <c r="U59" i="8"/>
  <c r="X31" i="8"/>
  <c r="X33" i="8"/>
  <c r="AC27" i="8"/>
  <c r="Y33" i="8"/>
  <c r="W47" i="8"/>
  <c r="P34" i="8"/>
  <c r="R14" i="8"/>
  <c r="O14" i="8"/>
  <c r="S11" i="8"/>
  <c r="P10" i="8"/>
  <c r="Z47" i="8"/>
  <c r="R9" i="8"/>
  <c r="T14" i="8"/>
  <c r="W11" i="8"/>
  <c r="U8" i="8"/>
  <c r="Y14" i="8"/>
  <c r="P11" i="8"/>
  <c r="Z9" i="8"/>
  <c r="O10" i="8"/>
  <c r="Q14" i="8"/>
  <c r="U9" i="8"/>
  <c r="AC47" i="8"/>
  <c r="M54" i="8"/>
  <c r="AC35" i="8"/>
  <c r="Q52" i="8"/>
  <c r="Y29" i="8"/>
  <c r="K47" i="8"/>
  <c r="AB13" i="8"/>
  <c r="V9" i="8"/>
  <c r="X10" i="8"/>
  <c r="M47" i="8"/>
  <c r="L28" i="8"/>
  <c r="V34" i="8"/>
  <c r="N39" i="8"/>
  <c r="R38" i="8"/>
  <c r="Q48" i="8"/>
  <c r="Y48" i="8"/>
  <c r="P35" i="8"/>
  <c r="W7" i="8"/>
  <c r="J13" i="8"/>
  <c r="Y8" i="8"/>
  <c r="O9" i="8"/>
  <c r="AA32" i="8"/>
  <c r="AC54" i="8"/>
  <c r="J27" i="8"/>
  <c r="AB29" i="8"/>
  <c r="I50" i="8"/>
  <c r="R31" i="8"/>
  <c r="N27" i="8"/>
  <c r="L40" i="8"/>
  <c r="J35" i="8"/>
  <c r="L30" i="8"/>
  <c r="O53" i="8"/>
  <c r="V32" i="8"/>
  <c r="U54" i="8"/>
  <c r="AA61" i="8"/>
  <c r="Q38" i="8"/>
  <c r="M51" i="8"/>
  <c r="N28" i="8"/>
  <c r="L54" i="8"/>
  <c r="N35" i="8"/>
  <c r="AA56" i="8"/>
  <c r="Q31" i="8"/>
  <c r="T30" i="8"/>
  <c r="X26" i="8"/>
  <c r="N57" i="8"/>
  <c r="N50" i="8"/>
  <c r="Z48" i="8"/>
  <c r="U35" i="8"/>
  <c r="X51" i="8"/>
  <c r="O57" i="8"/>
  <c r="O60" i="8"/>
  <c r="M13" i="8"/>
  <c r="V39" i="8"/>
  <c r="T60" i="8"/>
  <c r="W27" i="8"/>
  <c r="T12" i="8"/>
  <c r="AC48" i="8"/>
  <c r="M50" i="8"/>
  <c r="V27" i="8"/>
  <c r="P29" i="8"/>
  <c r="O59" i="8"/>
  <c r="J48" i="8"/>
  <c r="J38" i="8"/>
  <c r="Y56" i="8"/>
  <c r="L61" i="8"/>
  <c r="Z60" i="8"/>
  <c r="N60" i="8"/>
  <c r="K40" i="8"/>
  <c r="J32" i="8"/>
  <c r="S48" i="8"/>
  <c r="P13" i="8"/>
  <c r="T56" i="8"/>
  <c r="AC49" i="8"/>
  <c r="S34" i="8"/>
  <c r="V28" i="8"/>
  <c r="Z51" i="8"/>
  <c r="S33" i="8"/>
  <c r="J33" i="8"/>
  <c r="AA13" i="8"/>
  <c r="AB48" i="8"/>
  <c r="R51" i="8"/>
  <c r="X30" i="8"/>
  <c r="O30" i="8"/>
  <c r="J9" i="8"/>
  <c r="V10" i="8"/>
  <c r="T53" i="8"/>
  <c r="T33" i="8"/>
  <c r="K39" i="8"/>
  <c r="Y61" i="8"/>
  <c r="W52" i="8"/>
  <c r="AB49" i="8"/>
  <c r="N12" i="8"/>
  <c r="K48" i="8"/>
  <c r="T8" i="8"/>
  <c r="V26" i="8"/>
  <c r="AC29" i="8"/>
  <c r="AB52" i="8"/>
  <c r="J40" i="8"/>
  <c r="K33" i="8"/>
  <c r="W31" i="8"/>
  <c r="R12" i="8"/>
  <c r="W34" i="8"/>
  <c r="S28" i="8"/>
  <c r="U38" i="8"/>
  <c r="P52" i="8"/>
  <c r="AB51" i="8"/>
  <c r="I33" i="8"/>
  <c r="U52" i="8"/>
  <c r="Y27" i="8"/>
  <c r="M31" i="8"/>
  <c r="X52" i="8"/>
  <c r="M29" i="8"/>
  <c r="L34" i="8"/>
  <c r="AA38" i="8"/>
  <c r="AB32" i="8"/>
  <c r="I28" i="8"/>
  <c r="X36" i="8"/>
  <c r="AC40" i="8"/>
  <c r="X60" i="8"/>
  <c r="O52" i="8"/>
  <c r="S56" i="8"/>
  <c r="Y54" i="8"/>
  <c r="K50" i="8"/>
  <c r="K56" i="8"/>
  <c r="O49" i="8"/>
  <c r="T29" i="8"/>
  <c r="W55" i="8"/>
  <c r="Q50" i="8"/>
  <c r="R60" i="8"/>
  <c r="K14" i="8"/>
  <c r="I40" i="8"/>
  <c r="V55" i="8"/>
  <c r="V61" i="8"/>
  <c r="I26" i="8"/>
  <c r="Z26" i="8"/>
  <c r="K30" i="8"/>
  <c r="Z61" i="8"/>
  <c r="S47" i="8"/>
  <c r="AA8" i="8"/>
  <c r="Y40" i="8"/>
  <c r="AA35" i="8"/>
  <c r="M53" i="8"/>
  <c r="O28" i="8"/>
  <c r="M38" i="8"/>
  <c r="K35" i="8"/>
  <c r="AA50" i="8"/>
  <c r="V47" i="8"/>
  <c r="I7" i="8"/>
  <c r="W9" i="8"/>
  <c r="Y26" i="8"/>
  <c r="N14" i="8"/>
  <c r="Y9" i="8"/>
  <c r="X8" i="8"/>
  <c r="U61" i="8"/>
  <c r="J28" i="8"/>
  <c r="W32" i="8"/>
  <c r="AB10" i="8"/>
  <c r="R7" i="8"/>
  <c r="T11" i="8"/>
  <c r="N47" i="8"/>
  <c r="S9" i="8"/>
  <c r="L33" i="8"/>
  <c r="P49" i="8"/>
  <c r="P14" i="8"/>
  <c r="AC7" i="8"/>
  <c r="R11" i="8"/>
  <c r="I8" i="8"/>
  <c r="M9" i="8"/>
  <c r="AB35" i="8"/>
  <c r="W30" i="8"/>
  <c r="U56" i="8"/>
  <c r="V14" i="8"/>
  <c r="P39" i="8"/>
  <c r="X12" i="8"/>
  <c r="Q36" i="8"/>
  <c r="I15" i="8" l="1"/>
  <c r="J15" i="8" s="1"/>
  <c r="K15" i="8" s="1"/>
  <c r="L15" i="8" s="1"/>
  <c r="M15" i="8" s="1"/>
  <c r="N15" i="8" s="1"/>
  <c r="O15" i="8" s="1"/>
  <c r="P15" i="8" s="1"/>
  <c r="Q15" i="8" s="1"/>
  <c r="R15" i="8" s="1"/>
  <c r="S15" i="8" s="1"/>
  <c r="T15" i="8" s="1"/>
  <c r="U15" i="8" s="1"/>
  <c r="V15" i="8" s="1"/>
  <c r="W15" i="8" s="1"/>
  <c r="X15" i="8" s="1"/>
  <c r="Y15" i="8" s="1"/>
  <c r="Z15" i="8" s="1"/>
  <c r="AA15" i="8" s="1"/>
  <c r="AB15" i="8" s="1"/>
  <c r="AC15" i="8" s="1"/>
</calcChain>
</file>

<file path=xl/sharedStrings.xml><?xml version="1.0" encoding="utf-8"?>
<sst xmlns="http://schemas.openxmlformats.org/spreadsheetml/2006/main" count="6365" uniqueCount="155">
  <si>
    <t xml:space="preserve"> </t>
  </si>
  <si>
    <t>Notice</t>
  </si>
  <si>
    <r>
      <t>Ernst &amp; Young ("</t>
    </r>
    <r>
      <rPr>
        <b/>
        <sz val="11"/>
        <color theme="1"/>
        <rFont val="Calibri"/>
        <family val="2"/>
        <scheme val="minor"/>
      </rPr>
      <t>EY</t>
    </r>
    <r>
      <rPr>
        <sz val="11"/>
        <color theme="1"/>
        <rFont val="Calibri"/>
        <family val="2"/>
        <scheme val="minor"/>
      </rPr>
      <t>") was engaged on the instructions of Tasmanian Networks Pty Ltd (“</t>
    </r>
    <r>
      <rPr>
        <b/>
        <sz val="11"/>
        <color theme="1"/>
        <rFont val="Calibri"/>
        <family val="2"/>
        <scheme val="minor"/>
      </rPr>
      <t>TasNetworks</t>
    </r>
    <r>
      <rPr>
        <sz val="11"/>
        <color theme="1"/>
        <rFont val="Calibri"/>
        <family val="2"/>
        <scheme val="minor"/>
      </rPr>
      <t>” or “</t>
    </r>
    <r>
      <rPr>
        <b/>
        <sz val="11"/>
        <color theme="1"/>
        <rFont val="Calibri"/>
        <family val="2"/>
        <scheme val="minor"/>
      </rPr>
      <t>Client</t>
    </r>
    <r>
      <rPr>
        <sz val="11"/>
        <color theme="1"/>
        <rFont val="Calibri"/>
        <family val="2"/>
        <scheme val="minor"/>
      </rPr>
      <t>”) to provide market modelling in relation to the proposed Marinus Link interconnector (“</t>
    </r>
    <r>
      <rPr>
        <b/>
        <sz val="11"/>
        <color theme="1"/>
        <rFont val="Calibri"/>
        <family val="2"/>
        <scheme val="minor"/>
      </rPr>
      <t>Project</t>
    </r>
    <r>
      <rPr>
        <sz val="11"/>
        <color theme="1"/>
        <rFont val="Calibri"/>
        <family val="2"/>
        <scheme val="minor"/>
      </rPr>
      <t xml:space="preserve">”), in accordance with the contract dated 14 June 2018.
</t>
    </r>
  </si>
  <si>
    <r>
      <t>The results of EY’s work, including the assumptions and qualifications made in preparing the workbook dated 9 November 2020 (“</t>
    </r>
    <r>
      <rPr>
        <b/>
        <sz val="11"/>
        <color theme="1"/>
        <rFont val="Calibri"/>
        <family val="2"/>
        <scheme val="minor"/>
      </rPr>
      <t>Workbook</t>
    </r>
    <r>
      <rPr>
        <sz val="11"/>
        <color theme="1"/>
        <rFont val="Calibri"/>
        <family val="2"/>
        <scheme val="minor"/>
      </rPr>
      <t>”), are set out in EY's report dated 27 November 2019 ("</t>
    </r>
    <r>
      <rPr>
        <b/>
        <sz val="11"/>
        <color theme="1"/>
        <rFont val="Calibri"/>
        <family val="2"/>
        <scheme val="minor"/>
      </rPr>
      <t>Report</t>
    </r>
    <r>
      <rPr>
        <sz val="11"/>
        <color theme="1"/>
        <rFont val="Calibri"/>
        <family val="2"/>
        <scheme val="minor"/>
      </rPr>
      <t>") and addendum report dated 9 November 2020 ("</t>
    </r>
    <r>
      <rPr>
        <b/>
        <sz val="11"/>
        <color theme="1"/>
        <rFont val="Calibri"/>
        <family val="2"/>
        <scheme val="minor"/>
      </rPr>
      <t>Addendum</t>
    </r>
    <r>
      <rPr>
        <sz val="11"/>
        <color theme="1"/>
        <rFont val="Calibri"/>
        <family val="2"/>
        <scheme val="minor"/>
      </rPr>
      <t xml:space="preserve">") which is an addendum to the Report prepared at the specific request of the Client to update the scenarios and various input assumptions to align with more recent data. The Workbook must be read in conjunction with the Report and Addendum (https://www.marinuslink.com.au/rit-t-process/) to understand the full context and details of the model used to compute the long-term least-cost generation development plan and gross market benefits of Marinus Link. The Workbook, Report and Addendum should be read in their entirety including this notice, the applicable scope of the work and any limitations. A reference to the Workbook includes any part of the Report, Addendum and Workbook. No further work has been undertaken by EY since the date of the Workbook to update it. Except as described in the Addendum, no further work has been undertaken by EY since the date of the Report to update its contents.
</t>
    </r>
  </si>
  <si>
    <t xml:space="preserve">EY has prepared the Workbook under the directions of the Client. EY has not been engaged to act, and has not acted, as advisor to any other party. Accordingly, EY makes no representations as to the appropriateness, accuracy or completeness of the Workbook for any other party's purposes.
</t>
  </si>
  <si>
    <t xml:space="preserve">No reliance may be placed upon the Workbook or any of its contents by any party other than the Client (“Third Parties”). Any Third Party receiving a copy of the Workbook must make and rely on their own enquiries in relation to the issues to which the Workbook relates, the contents of the Workbook and all matters arising from or relating to or in any way connected with the Workbook or its contents.
</t>
  </si>
  <si>
    <t xml:space="preserve">EY disclaims all responsibility to any Third Parties for any loss or liability that the Third Parties may suffer or incur arising from or relating to or in any way connected with the contents of the Workbook, the provision of the Workbook to the Third Parties or the reliance upon the Workbook by the Third Parties.
</t>
  </si>
  <si>
    <t xml:space="preserve">No claim or demand or any actions or proceedings may be brought against EY arising from or connected with the contents of the Workbook or the provision of the Workbook to the Third Parties. EY will be released and forever discharged from any such claims, demands, actions or proceedings.
</t>
  </si>
  <si>
    <t xml:space="preserve">Our work commenced on 6 January 2020 and was completed on 21 October 2020. Therefore, our Workbook does not take account of events or circumstances arising after 21 October 2020 and we have no responsibility to update the Workbook for such events or circumstances.
</t>
  </si>
  <si>
    <t xml:space="preserve">In preparing this Workbook we have considered and relied upon information from a range of sources believed to be reliable and accurate. We do not imply, and it should not be construed, that we have verified any of the information provided to us, or that our enquiries could have identified any matter that a more extensive examination might disclose.
</t>
  </si>
  <si>
    <t xml:space="preserve">The work performed as part of our scope considers information provided to us and a number of combinations of input assumptions relating to future conditions, which may not necessarily represent actual or most likely future conditions. Additionally, modelling work performed as part of our scope inherently requires assumptions about future behaviours and market interactions, which may result in forecasts that deviate from future conditions. There will usually be differences between estimated and actual results, because events and circumstances frequently do not occur as expected, and those differences may be material. We take no responsibility that the projected outcomes will be achieved, if any.
</t>
  </si>
  <si>
    <t xml:space="preserve">We highlight that our analysis and Workbook do not constitute investment advice or a recommendation to you on a future course of action. We provide no assurance that the scenarios we have modelled will be accepted by any relevant authority or third party.
</t>
  </si>
  <si>
    <t xml:space="preserve">Our conclusions are based, in part, on the assumptions stated and on information provided by the Client and other information sources used during the course of the engagement. The modelled outcomes are contingent on the collection of assumptions as agreed with the Client and no consideration of other market events, announcements or other changing circumstances are reflected in this Workbook. Neither EY nor any member or employee thereof undertakes responsibility in any way whatsoever to any person in respect of errors in this Workbook arising from incorrect information provided by the Client or other information sources used.
</t>
  </si>
  <si>
    <t xml:space="preserve">EY has consented to the Workbook being published electronically on the Client’s website alongside the Report and Addendum for informational purposes only. EY has not consented to distribution or disclosure beyond this. The material contained in the Workbook, including the EY logo, is copyright. The copyright in the material contained in the Workbook itself, excluding EY logo, vests in the Client. The Workbook, including the EY logo, cannot be altered without prior written permission from EY.
</t>
  </si>
  <si>
    <t>EY’s liability is limited by a scheme approved under Professional Standards Legislation.</t>
  </si>
  <si>
    <t>Change log</t>
  </si>
  <si>
    <t>Supporting material for the Economic Modelling Appendix to the TasNetworks Supplementary Analysis Report, Fast Scenario. Marinus Link stage 1 from 1 July 2027 and stage 2 from 1 July 2030.</t>
  </si>
  <si>
    <t>Abbreviations</t>
  </si>
  <si>
    <t>CCGT</t>
  </si>
  <si>
    <t>Closed cycle gas turbine</t>
  </si>
  <si>
    <t>Diesel</t>
  </si>
  <si>
    <t>Diesel generator</t>
  </si>
  <si>
    <t>Distributed PV</t>
  </si>
  <si>
    <t>Small-scale PV (PVNSG) and Rooftop PV</t>
  </si>
  <si>
    <t>DSP</t>
  </si>
  <si>
    <t>Demand-side participation</t>
  </si>
  <si>
    <t>FOM</t>
  </si>
  <si>
    <t>Fixed operations and maintenance</t>
  </si>
  <si>
    <t>Gas - Steam</t>
  </si>
  <si>
    <t>Gas-powered steam turbine</t>
  </si>
  <si>
    <t>GWh</t>
  </si>
  <si>
    <t>Gigawatt-hours</t>
  </si>
  <si>
    <t>LS Battery</t>
  </si>
  <si>
    <t>Explicitly modelled existing and new entrant (4 hour) battery storage</t>
  </si>
  <si>
    <t>MW</t>
  </si>
  <si>
    <t>Megawatts</t>
  </si>
  <si>
    <t>NEM</t>
  </si>
  <si>
    <t>National Electricity Market</t>
  </si>
  <si>
    <t>OCGT</t>
  </si>
  <si>
    <t>Open cycle gas turbine</t>
  </si>
  <si>
    <t>PADR</t>
  </si>
  <si>
    <t>Project Assessment Draft Report</t>
  </si>
  <si>
    <t>PV</t>
  </si>
  <si>
    <t>Photovoltaic</t>
  </si>
  <si>
    <t>PVNSG</t>
  </si>
  <si>
    <t>PV non-scheduled generators</t>
  </si>
  <si>
    <t>Rehab</t>
  </si>
  <si>
    <t>Rehabilitation (after closing an existing generator)</t>
  </si>
  <si>
    <t>USE</t>
  </si>
  <si>
    <t>Unserved energy</t>
  </si>
  <si>
    <t>VOM</t>
  </si>
  <si>
    <t>Variable operations and maintenance</t>
  </si>
  <si>
    <t>VPP</t>
  </si>
  <si>
    <t>Virtual power plants</t>
  </si>
  <si>
    <t>Notes</t>
  </si>
  <si>
    <t>1. BaseCase simulations do not include Marinus Link. M27_30 simulations include Marinus Link stage 1 from 1 July 2027 and stage 2 from 1 July 2030.</t>
  </si>
  <si>
    <t>2. Tumut 3 generation is included in Hydro, whereas Tumut 3 pump is included in Pumped Hydro Pump.</t>
  </si>
  <si>
    <t>3. REZ expansion costs only capture intra-regional network augmentations. These costs do not include the cost of interconnectors.</t>
  </si>
  <si>
    <t>4. New entrant capacity and retiring capacity for allowable generators are made at the beginning of each financial year, on 1 July.</t>
  </si>
  <si>
    <t>5. Other non-scheduled generation is handled on the demand side as per Australian Energy Market Operator's (AEMO's) 2020 Electricity Statement of Opportunities (ESOO).</t>
  </si>
  <si>
    <t>Black Coal</t>
  </si>
  <si>
    <t>Hydro</t>
  </si>
  <si>
    <t>OCGT / Diesel</t>
  </si>
  <si>
    <t>USE / DSP</t>
  </si>
  <si>
    <t>Solar PV</t>
  </si>
  <si>
    <t>Wind</t>
  </si>
  <si>
    <t>LS Battery pump</t>
  </si>
  <si>
    <t>Brown Coal</t>
  </si>
  <si>
    <t>Pumped Hydro Pump</t>
  </si>
  <si>
    <t>Pumped Hydro</t>
  </si>
  <si>
    <t>Transmission</t>
  </si>
  <si>
    <t>SyncCon</t>
  </si>
  <si>
    <t>VPP pump</t>
  </si>
  <si>
    <t>Behind the meter battery</t>
  </si>
  <si>
    <t>Behind the meter battery pump</t>
  </si>
  <si>
    <t>2021-22</t>
  </si>
  <si>
    <t>Fuel</t>
  </si>
  <si>
    <t>REHAB</t>
  </si>
  <si>
    <t>Compare</t>
  </si>
  <si>
    <t>M27_30</t>
  </si>
  <si>
    <t>to</t>
  </si>
  <si>
    <t>BaseCase</t>
  </si>
  <si>
    <t>Select region</t>
  </si>
  <si>
    <t>Real June 2019 dollars ($m) discounted to 1 July 2019</t>
  </si>
  <si>
    <t>Build</t>
  </si>
  <si>
    <t>CAPEX</t>
  </si>
  <si>
    <t>REZ Tx</t>
  </si>
  <si>
    <t>REZ</t>
  </si>
  <si>
    <t>USE+DSP</t>
  </si>
  <si>
    <t>Total cumulative gross benefits</t>
  </si>
  <si>
    <t>Capacity difference (MW)</t>
  </si>
  <si>
    <t>Sent-out generation difference (GWh)*</t>
  </si>
  <si>
    <t>*Generation shown is sent-out, as is demand. The difference in sent-out generation with the Marinus Link option and the Base Case is due to the difference in losses from interconnectors and storage.</t>
  </si>
  <si>
    <t>Ernst &amp; Young’s liability is limited by a scheme approved under Professional Standards Legislation</t>
  </si>
  <si>
    <t>Annual sent-out generation by technology (GWh) - Base Case, Fast Change Scenario</t>
  </si>
  <si>
    <t>Explicitly modelled generation</t>
  </si>
  <si>
    <t>Region</t>
  </si>
  <si>
    <t>Technology</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</si>
  <si>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</si>
  <si>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</si>
  <si>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</si>
  <si>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</si>
  <si>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</si>
  <si>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</si>
  <si>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</si>
  <si>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</si>
  <si>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</si>
  <si>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</si>
  <si>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</si>
  <si>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</si>
  <si>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</si>
  <si>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</si>
  <si>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</si>
  <si>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</si>
  <si>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</si>
  <si>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</si>
  <si>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</si>
  <si>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2041-42</t>
  </si>
  <si>
    <t>Total excluding storage</t>
  </si>
  <si>
    <t>NSW1</t>
  </si>
  <si>
    <t>QLD1</t>
  </si>
  <si>
    <t>VIC1</t>
  </si>
  <si>
    <t>SA1</t>
  </si>
  <si>
    <t>TAS1</t>
  </si>
  <si>
    <t>Explicitly modelled pumping</t>
  </si>
  <si>
    <t>Non-controllable generation</t>
  </si>
  <si>
    <t>Installed capacity by technology (MW) - Base Case, Fast Change Scenario</t>
  </si>
  <si>
    <t>Capacity calculated on 1 July. In early study years some wind and solar projects enter later in the financial year and are reflected in the following financial year's capacity.</t>
  </si>
  <si>
    <t>Non-controllable capacity</t>
  </si>
  <si>
    <t>VOM cost by technology ($000s) - Base Case, Fast Change Scenario</t>
  </si>
  <si>
    <t>Real June 2019 dollars discounted to 1 July 2019</t>
  </si>
  <si>
    <t>FOM cost by technology ($000s) - Base Case, Fast Change Scenario</t>
  </si>
  <si>
    <t>Real June 2019 dollars discounted to 1 July 2019. For new entrant capacity, the FOM is incurred annually in modelling. For existing capacity, FOM is considered to be a sunk cost, since the fixed retirement dates are assumed to be the same in the Base Case and the case with Marinus Link. As such, early retirements are presented as an annual FOM saving, or negative cost, that continues until the assumed fixed date retirement.</t>
  </si>
  <si>
    <t>Fuel cost by technology ($000s) - Base Case, Fast Change Scenario</t>
  </si>
  <si>
    <t>New generation build cost (CAPEX) by technology ($000s) - Base Case, Fast Change Scenario</t>
  </si>
  <si>
    <t>CAPEX (Install)</t>
  </si>
  <si>
    <t>Real June 2019 dollars discounted to 1 July 2019. The total capital costs are annualised for modelling purposes.</t>
  </si>
  <si>
    <t>Rehabilition cost by technology ($000s) - Base Case, Fast Change Scenario</t>
  </si>
  <si>
    <t>REZ transmission expansion cost by region ($000s) - Base Case, Fast Change Scenario</t>
  </si>
  <si>
    <t>REZ Expansion</t>
  </si>
  <si>
    <t>Real June 2019 dollars discounted to 1 July 2019. As with the total capital costs, the REZ transmission expansion costs are annualised for modelling purposes.</t>
  </si>
  <si>
    <t>Aggregation</t>
  </si>
  <si>
    <t>Total</t>
  </si>
  <si>
    <t>USE and USE / DSP cost by region ($000s) - Base Case, Fast Change Scenario</t>
  </si>
  <si>
    <t>Synchronous Condenser cost by region ($000s) - Base Case, Fast Change Scenario</t>
  </si>
  <si>
    <t>Annual sent-out generation by technology (GWh) - Marinus 1500MW M27_30, Fast Change Scenario</t>
  </si>
  <si>
    <t>Installed capacity by technology (MW) - Marinus 1500MW M27_30, Fast Change Scenario</t>
  </si>
  <si>
    <t>VOM cost by technology ($000s) - Marinus 1500MW M27_30, Fast Change Scenario</t>
  </si>
  <si>
    <t>FOM cost by technology ($000s) - Marinus 1500MW M27_30, Fast Change Scenario</t>
  </si>
  <si>
    <t>Fuel cost by technology ($000s) - Marinus 1500MW M27_30, Fast Change Scenario</t>
  </si>
  <si>
    <t>New generation build cost (CAPEX) by technology ($000s) - Marinus 1500MW M27_30, Fast Change Scenario</t>
  </si>
  <si>
    <t>Rehabilitation cost by technology ($000s) - Marinus 1500MW M27_30, Fast Change Scenario</t>
  </si>
  <si>
    <t>REZ transmission expansion cost by region ($000s) - Marinus 1500MW M27_30, Fast Change Scenario</t>
  </si>
  <si>
    <t>USE and USE / DSP cost by region ($000s) - Marinus 1500MW M27_30, Fast Change Scenario</t>
  </si>
  <si>
    <t>Synchronous Condenser cost by region ($000s) - Marinus 1500MW M27_30, Fast Change Scenario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</si>
</sst>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quot;$&quot;#,##0"/>
  </numFmts>
  <fonts count="16">
    <font>
      <sz val="11"/>
      <color theme="1"/>
      <name val="Calibri"/>
      <family val="2"/>
      <scheme val="minor"/>
    </font>
    <font>
      <sz val="11"/>
      <color rgb="FF3F3F76"/>
      <name val="Calibri"/>
      <family val="2"/>
      <scheme val="minor"/>
    </font>
    <font>
      <b/>
      <sz val="11"/>
      <color rgb="FF3F3F3F"/>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i/>
      <sz val="11"/>
      <color theme="1"/>
      <name val="Calibri"/>
      <family val="2"/>
      <scheme val="minor"/>
    </font>
    <font>
      <sz val="18"/>
      <color rgb="FFFFE600"/>
      <name val="Arial"/>
      <family val="2"/>
    </font>
    <font>
      <sz val="18"/>
      <color rgb="FFFFD200"/>
      <name val="Arial"/>
      <family val="2"/>
    </font>
    <font>
      <b/>
      <sz val="18"/>
      <color rgb="FF3F3F3F"/>
      <name val="Arial"/>
      <family val="2"/>
    </font>
    <font>
      <sz val="18"/>
      <color rgb="FFFFE600"/>
      <name val="EYInterstate"/>
    </font>
    <font>
      <sz val="18"/>
      <color rgb="FFFFD200"/>
      <name val="EYInterstate"/>
    </font>
    <font>
      <i/>
      <sz val="11"/>
      <color theme="1"/>
      <name val="Calibri"/>
      <family val="2"/>
      <scheme val="minor"/>
    </font>
    <font>
      <b/>
      <sz val="11"/>
      <name val="Calibri"/>
      <family val="2"/>
      <scheme val="minor"/>
    </font>
    <font>
      <b/>
      <sz val="12"/>
      <color rgb="FFFFE600"/>
      <name val="Arial"/>
      <family val="2"/>
    </font>
  </fonts>
  <fills count="10">
    <fill>
      <patternFill patternType="none"/>
    </fill>
    <fill>
      <patternFill patternType="gray125"/>
    </fill>
    <fill>
      <patternFill patternType="solid">
        <fgColor rgb="FFFFCC99"/>
      </patternFill>
    </fill>
    <fill>
      <patternFill patternType="solid">
        <fgColor rgb="FFF2F2F2"/>
      </patternFill>
    </fill>
    <fill>
      <patternFill patternType="solid">
        <fgColor theme="0"/>
        <bgColor indexed="64"/>
      </patternFill>
    </fill>
    <fill>
      <patternFill patternType="solid">
        <fgColor theme="0" tint="-0.499984740745262"/>
        <bgColor indexed="64"/>
      </patternFill>
    </fill>
    <fill>
      <patternFill patternType="solid">
        <fgColor rgb="FFFFFFFF"/>
        <bgColor indexed="64"/>
      </patternFill>
    </fill>
    <fill>
      <patternFill patternType="solid">
        <fgColor rgb="FF747480"/>
        <bgColor indexed="64"/>
      </patternFill>
    </fill>
    <fill>
      <patternFill patternType="solid">
        <fgColor rgb="FFC4C4CD"/>
        <bgColor indexed="64"/>
      </patternFill>
    </fill>
    <fill>
      <patternFill patternType="solid">
        <fgColor rgb="FFFFE600"/>
        <bgColor indexed="64"/>
      </patternFill>
    </fill>
  </fills>
  <borders count="3">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4">
    <xf numFmtId="0" fontId="0" fillId="0" borderId="0"/>
    <xf numFmtId="0" fontId="1" fillId="2" borderId="1" applyNumberFormat="0" applyAlignment="0" applyProtection="0"/>
    <xf numFmtId="0" fontId="2" fillId="3" borderId="2" applyNumberFormat="0" applyAlignment="0" applyProtection="0"/>
    <xf numFmtId="0" fontId="6" fillId="0" borderId="0"/>
  </cellStyleXfs>
  <cellXfs count="31">
    <xf numFmtId="0" fontId="0" fillId="0" borderId="0" xfId="0"/>
    <xf numFmtId="0" fontId="6" fillId="0" borderId="0" xfId="3"/>
    <xf numFmtId="0" fontId="7" fillId="0" borderId="0" xfId="0" applyFont="1"/>
    <xf numFmtId="14" fontId="0" fillId="0" borderId="0" xfId="0" applyNumberFormat="1"/>
    <xf numFmtId="164" fontId="0" fillId="0" borderId="0" xfId="0" applyNumberFormat="1" applyAlignment="1">
      <alignment wrapText="1"/>
    </xf>
    <xf numFmtId="164" fontId="0" fillId="0" borderId="0" xfId="0" applyNumberFormat="1"/>
    <xf numFmtId="0" fontId="0" fillId="0" borderId="0" xfId="0" applyAlignment="1">
      <alignment horizontal="left"/>
    </xf>
    <xf numFmtId="0" fontId="0" fillId="4" borderId="0" xfId="0" applyFill="1"/>
    <xf numFmtId="0" fontId="1" fillId="2" borderId="1" xfId="1"/>
    <xf numFmtId="0" fontId="8" fillId="5" borderId="0" xfId="0" applyFont="1" applyFill="1"/>
    <xf numFmtId="0" fontId="9" fillId="5" borderId="0" xfId="0" applyFont="1" applyFill="1"/>
    <xf numFmtId="0" fontId="10" fillId="3" borderId="2" xfId="2" applyFont="1"/>
    <xf numFmtId="0" fontId="5" fillId="4" borderId="0" xfId="0" applyFont="1" applyFill="1"/>
    <xf numFmtId="0" fontId="11" fillId="5" borderId="0" xfId="0" applyFont="1" applyFill="1"/>
    <xf numFmtId="0" fontId="12" fillId="5" borderId="0" xfId="0" applyFont="1" applyFill="1"/>
    <xf numFmtId="0" fontId="4" fillId="4" borderId="0" xfId="0" applyFont="1" applyFill="1"/>
    <xf numFmtId="0" fontId="13" fillId="6" borderId="0" xfId="0" applyFont="1" applyFill="1"/>
    <xf numFmtId="0" fontId="3" fillId="7" borderId="0" xfId="0" applyFont="1" applyFill="1"/>
    <xf numFmtId="165" fontId="0" fillId="4" borderId="0" xfId="0" applyNumberFormat="1" applyFill="1"/>
    <xf numFmtId="165" fontId="4" fillId="8" borderId="0" xfId="0" applyNumberFormat="1" applyFont="1" applyFill="1"/>
    <xf numFmtId="165" fontId="0" fillId="8" borderId="0" xfId="0" applyNumberFormat="1" applyFill="1"/>
    <xf numFmtId="0" fontId="14" fillId="9" borderId="0" xfId="0" applyFont="1" applyFill="1"/>
    <xf numFmtId="165" fontId="14" fillId="9" borderId="0" xfId="0" applyNumberFormat="1" applyFont="1" applyFill="1"/>
    <xf numFmtId="3" fontId="0" fillId="8" borderId="0" xfId="0" applyNumberFormat="1" applyFill="1"/>
    <xf numFmtId="0" fontId="13" fillId="4" borderId="0" xfId="0" applyFont="1" applyFill="1"/>
    <xf numFmtId="0" fontId="15" fillId="7" borderId="0" xfId="0" applyFont="1" applyFill="1" applyAlignment="1">
      <alignment vertical="center"/>
    </xf>
    <xf numFmtId="0" fontId="0" fillId="6" borderId="0" xfId="0" applyFill="1"/>
    <xf numFmtId="0" fontId="0" fillId="8" borderId="0" xfId="0" applyFill="1"/>
    <xf numFmtId="3" fontId="0" fillId="9" borderId="0" xfId="0" applyNumberFormat="1" applyFill="1"/>
    <xf numFmtId="0" fontId="14" fillId="9" borderId="0" xfId="0" applyFont="1" applyFill="1" applyAlignment="1">
      <alignment horizontal="center"/>
    </xf>
    <xf numFmtId="0" fontId="13" fillId="6" borderId="0" xfId="0" applyFont="1" applyFill="1" applyAlignment="1">
      <alignment horizontal="left" wrapText="1"/>
    </xf>
  </cellXfs>
  <cellStyles count="4">
    <cellStyle name="Input" xfId="1" builtinId="20"/>
    <cellStyle name="Normal" xfId="0" builtinId="0"/>
    <cellStyle name="Normal 2" xfId="3"/>
    <cellStyle name="Output" xfId="2" builtin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'---Compare options---'!$H$7</c:f>
              <c:strCache>
                <c:ptCount val="1"/>
                <c:pt idx="0">
                  <c:v>CAPEX</c:v>
                </c:pt>
              </c:strCache>
            </c:strRef>
          </c:tx>
          <c:spPr>
            <a:solidFill>
              <a:srgbClr val="FF6D00"/>
            </a:solidFill>
            <a:ln w="25400">
              <a:noFill/>
              <a:prstDash val="solid"/>
            </a:ln>
            <a:effectLst/>
            <a:extLst>
              <a:ext uri="{91240B29-F687-4F45-9708-019B960494DF}">
                <a14:hiddenLine xmlns:a14="http://schemas.microsoft.com/office/drawing/2010/main" w="25400">
                  <a:solidFill>
                    <a:srgbClr val="FF6D00"/>
                  </a:solidFill>
                  <a:prstDash val="solid"/>
                </a14:hiddenLine>
              </a:ext>
            </a:extLst>
          </c:spPr>
          <c:invertIfNegative val="0"/>
          <c:cat>
            <c:strRef>
              <c:f>'---Compare options---'!$I$6:$AC$6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options---'!$I$7:$AC$7</c:f>
              <c:numCache>
                <c:formatCode>"$"#,##0</c:formatCode>
                <c:ptCount val="21"/>
                <c:pt idx="0">
                  <c:v>2.7541096424101853E-5</c:v>
                </c:pt>
                <c:pt idx="1">
                  <c:v>3.0326479260111229E-5</c:v>
                </c:pt>
                <c:pt idx="2">
                  <c:v>3.3568769547855481E-5</c:v>
                </c:pt>
                <c:pt idx="3">
                  <c:v>-11.317925587711944</c:v>
                </c:pt>
                <c:pt idx="4">
                  <c:v>-12.223859426608426</c:v>
                </c:pt>
                <c:pt idx="5">
                  <c:v>-12.211171840133495</c:v>
                </c:pt>
                <c:pt idx="6">
                  <c:v>-1.5844414366541897</c:v>
                </c:pt>
                <c:pt idx="7">
                  <c:v>33.065565826482256</c:v>
                </c:pt>
                <c:pt idx="8">
                  <c:v>43.569522097383739</c:v>
                </c:pt>
                <c:pt idx="9">
                  <c:v>28.29940933416167</c:v>
                </c:pt>
                <c:pt idx="10">
                  <c:v>18.741471136912239</c:v>
                </c:pt>
                <c:pt idx="11">
                  <c:v>89.153499734594249</c:v>
                </c:pt>
                <c:pt idx="12">
                  <c:v>90.93638888847758</c:v>
                </c:pt>
                <c:pt idx="13">
                  <c:v>114.86306660461776</c:v>
                </c:pt>
                <c:pt idx="14">
                  <c:v>102.35558365393919</c:v>
                </c:pt>
                <c:pt idx="15">
                  <c:v>107.19365124718333</c:v>
                </c:pt>
                <c:pt idx="16">
                  <c:v>75.608220958277812</c:v>
                </c:pt>
                <c:pt idx="17">
                  <c:v>74.639403201840125</c:v>
                </c:pt>
                <c:pt idx="18">
                  <c:v>90.708617568063318</c:v>
                </c:pt>
                <c:pt idx="19">
                  <c:v>112.52334868102521</c:v>
                </c:pt>
                <c:pt idx="20">
                  <c:v>94.744880978959387</c:v>
                </c:pt>
              </c:numCache>
            </c:numRef>
          </c:val>
          <c:extLst>
            <c:ext xmlns:c16="http://schemas.microsoft.com/office/drawing/2014/chart" uri="{C3380CC4-5D6E-409C-BE32-E72D297353CC}">
              <c16:uniqueId val="{00000000-C10E-422C-B62E-0A1FFC71424C}"/>
            </c:ext>
          </c:extLst>
        </c:ser>
        <c:ser>
          <c:idx val="1"/>
          <c:order val="1"/>
          <c:tx>
            <c:strRef>
              <c:f>'---Compare options---'!$H$8</c:f>
              <c:strCache>
                <c:ptCount val="1"/>
                <c:pt idx="0">
                  <c:v>FOM</c:v>
                </c:pt>
              </c:strCache>
            </c:strRef>
          </c:tx>
          <c:spPr>
            <a:solidFill>
              <a:srgbClr val="188CE5"/>
            </a:solidFill>
            <a:ln w="25400">
              <a:noFill/>
              <a:prstDash val="solid"/>
            </a:ln>
            <a:effectLst/>
            <a:extLst>
              <a:ext uri="{91240B29-F687-4F45-9708-019B960494DF}">
                <a14:hiddenLine xmlns:a14="http://schemas.microsoft.com/office/drawing/2010/main" w="25400">
                  <a:solidFill>
                    <a:srgbClr val="188CE5"/>
                  </a:solidFill>
                  <a:prstDash val="solid"/>
                </a14:hiddenLine>
              </a:ext>
            </a:extLst>
          </c:spPr>
          <c:invertIfNegative val="0"/>
          <c:cat>
            <c:strRef>
              <c:f>'---Compare options---'!$I$6:$AC$6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options---'!$I$8:$AC$8</c:f>
              <c:numCache>
                <c:formatCode>"$"#,##0</c:formatCode>
                <c:ptCount val="21"/>
                <c:pt idx="0">
                  <c:v>5.3464261145563793E-6</c:v>
                </c:pt>
                <c:pt idx="1">
                  <c:v>5.9155221533728763E-6</c:v>
                </c:pt>
                <c:pt idx="2">
                  <c:v>5.9808231053466447E-6</c:v>
                </c:pt>
                <c:pt idx="3">
                  <c:v>-0.74944593412890392</c:v>
                </c:pt>
                <c:pt idx="4">
                  <c:v>-3.3547779118686449</c:v>
                </c:pt>
                <c:pt idx="5">
                  <c:v>-21.491140876227814</c:v>
                </c:pt>
                <c:pt idx="6">
                  <c:v>6.4554415061821349</c:v>
                </c:pt>
                <c:pt idx="7">
                  <c:v>44.800485373839649</c:v>
                </c:pt>
                <c:pt idx="8">
                  <c:v>16.071927468030953</c:v>
                </c:pt>
                <c:pt idx="9">
                  <c:v>14.665630417520585</c:v>
                </c:pt>
                <c:pt idx="10">
                  <c:v>20.907343948864145</c:v>
                </c:pt>
                <c:pt idx="11">
                  <c:v>29.760551950050285</c:v>
                </c:pt>
                <c:pt idx="12">
                  <c:v>29.36305063085322</c:v>
                </c:pt>
                <c:pt idx="13">
                  <c:v>34.695439637658474</c:v>
                </c:pt>
                <c:pt idx="14">
                  <c:v>23.950510594250051</c:v>
                </c:pt>
                <c:pt idx="15">
                  <c:v>24.93292765850958</c:v>
                </c:pt>
                <c:pt idx="16">
                  <c:v>24.793217131657524</c:v>
                </c:pt>
                <c:pt idx="17">
                  <c:v>44.916291317127005</c:v>
                </c:pt>
                <c:pt idx="18">
                  <c:v>28.76631750070554</c:v>
                </c:pt>
                <c:pt idx="19">
                  <c:v>34.095945785388757</c:v>
                </c:pt>
                <c:pt idx="20">
                  <c:v>40.546255593134674</c:v>
                </c:pt>
              </c:numCache>
            </c:numRef>
          </c:val>
          <c:extLst>
            <c:ext xmlns:c16="http://schemas.microsoft.com/office/drawing/2014/chart" uri="{C3380CC4-5D6E-409C-BE32-E72D297353CC}">
              <c16:uniqueId val="{00000001-C10E-422C-B62E-0A1FFC71424C}"/>
            </c:ext>
          </c:extLst>
        </c:ser>
        <c:ser>
          <c:idx val="2"/>
          <c:order val="2"/>
          <c:tx>
            <c:strRef>
              <c:f>'---Compare options---'!$H$9</c:f>
              <c:strCache>
                <c:ptCount val="1"/>
                <c:pt idx="0">
                  <c:v>Fuel</c:v>
                </c:pt>
              </c:strCache>
            </c:strRef>
          </c:tx>
          <c:spPr>
            <a:solidFill>
              <a:srgbClr val="2DB757"/>
            </a:solidFill>
            <a:ln w="25400">
              <a:noFill/>
              <a:prstDash val="solid"/>
            </a:ln>
            <a:effectLst/>
            <a:extLst>
              <a:ext uri="{91240B29-F687-4F45-9708-019B960494DF}">
                <a14:hiddenLine xmlns:a14="http://schemas.microsoft.com/office/drawing/2010/main" w="25400">
                  <a:solidFill>
                    <a:srgbClr val="2DB757"/>
                  </a:solidFill>
                  <a:prstDash val="solid"/>
                </a14:hiddenLine>
              </a:ext>
            </a:extLst>
          </c:spPr>
          <c:invertIfNegative val="0"/>
          <c:cat>
            <c:strRef>
              <c:f>'---Compare options---'!$I$6:$AC$6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options---'!$I$9:$AC$9</c:f>
              <c:numCache>
                <c:formatCode>"$"#,##0</c:formatCode>
                <c:ptCount val="21"/>
                <c:pt idx="0">
                  <c:v>-0.22535416163760238</c:v>
                </c:pt>
                <c:pt idx="1">
                  <c:v>-0.18741947230696679</c:v>
                </c:pt>
                <c:pt idx="2">
                  <c:v>-0.44105415967572481</c:v>
                </c:pt>
                <c:pt idx="3">
                  <c:v>4.3977513666942247</c:v>
                </c:pt>
                <c:pt idx="4">
                  <c:v>-9.1616684815380729E-3</c:v>
                </c:pt>
                <c:pt idx="5">
                  <c:v>7.2977060822071504E-2</c:v>
                </c:pt>
                <c:pt idx="6">
                  <c:v>38.047444380858444</c:v>
                </c:pt>
                <c:pt idx="7">
                  <c:v>11.379719486861024</c:v>
                </c:pt>
                <c:pt idx="8">
                  <c:v>8.4413788437905026</c:v>
                </c:pt>
                <c:pt idx="9">
                  <c:v>32.995271111149343</c:v>
                </c:pt>
                <c:pt idx="10">
                  <c:v>40.836761766287381</c:v>
                </c:pt>
                <c:pt idx="11">
                  <c:v>10.710354401550605</c:v>
                </c:pt>
                <c:pt idx="12">
                  <c:v>10.019504268094082</c:v>
                </c:pt>
                <c:pt idx="13">
                  <c:v>1.3861579396144952</c:v>
                </c:pt>
                <c:pt idx="14">
                  <c:v>31.393321689484175</c:v>
                </c:pt>
                <c:pt idx="15">
                  <c:v>6.5778625438972957</c:v>
                </c:pt>
                <c:pt idx="16">
                  <c:v>38.760132492595119</c:v>
                </c:pt>
                <c:pt idx="17">
                  <c:v>25.922027044107324</c:v>
                </c:pt>
                <c:pt idx="18">
                  <c:v>14.72405254060874</c:v>
                </c:pt>
                <c:pt idx="19">
                  <c:v>21.772404755041176</c:v>
                </c:pt>
                <c:pt idx="20">
                  <c:v>17.47397338578466</c:v>
                </c:pt>
              </c:numCache>
            </c:numRef>
          </c:val>
          <c:extLst>
            <c:ext xmlns:c16="http://schemas.microsoft.com/office/drawing/2014/chart" uri="{C3380CC4-5D6E-409C-BE32-E72D297353CC}">
              <c16:uniqueId val="{00000002-C10E-422C-B62E-0A1FFC71424C}"/>
            </c:ext>
          </c:extLst>
        </c:ser>
        <c:ser>
          <c:idx val="3"/>
          <c:order val="3"/>
          <c:tx>
            <c:strRef>
              <c:f>'---Compare options---'!$H$10</c:f>
              <c:strCache>
                <c:ptCount val="1"/>
                <c:pt idx="0">
                  <c:v>VOM</c:v>
                </c:pt>
              </c:strCache>
            </c:strRef>
          </c:tx>
          <c:spPr>
            <a:solidFill>
              <a:srgbClr val="3D108A"/>
            </a:solidFill>
            <a:ln w="25400">
              <a:noFill/>
              <a:prstDash val="solid"/>
            </a:ln>
            <a:effectLst/>
            <a:extLst>
              <a:ext uri="{91240B29-F687-4F45-9708-019B960494DF}">
                <a14:hiddenLine xmlns:a14="http://schemas.microsoft.com/office/drawing/2010/main" w="25400">
                  <a:solidFill>
                    <a:srgbClr val="3D108A"/>
                  </a:solidFill>
                  <a:prstDash val="solid"/>
                </a14:hiddenLine>
              </a:ext>
            </a:extLst>
          </c:spPr>
          <c:invertIfNegative val="0"/>
          <c:cat>
            <c:strRef>
              <c:f>'---Compare options---'!$I$6:$AC$6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options---'!$I$10:$AC$10</c:f>
              <c:numCache>
                <c:formatCode>"$"#,##0</c:formatCode>
                <c:ptCount val="21"/>
                <c:pt idx="0">
                  <c:v>8.0878548495238647E-3</c:v>
                </c:pt>
                <c:pt idx="1">
                  <c:v>-1.8746601841761731E-2</c:v>
                </c:pt>
                <c:pt idx="2">
                  <c:v>1.9066441843635401E-2</c:v>
                </c:pt>
                <c:pt idx="3">
                  <c:v>0.39768286096025257</c:v>
                </c:pt>
                <c:pt idx="4">
                  <c:v>3.8765072293648846</c:v>
                </c:pt>
                <c:pt idx="5">
                  <c:v>3.5216422217708314</c:v>
                </c:pt>
                <c:pt idx="6">
                  <c:v>2.6676717152181082</c:v>
                </c:pt>
                <c:pt idx="7">
                  <c:v>1.8853133188036737</c:v>
                </c:pt>
                <c:pt idx="8">
                  <c:v>2.5548155938222772</c:v>
                </c:pt>
                <c:pt idx="9">
                  <c:v>3.0194852581831508</c:v>
                </c:pt>
                <c:pt idx="10">
                  <c:v>-0.67517538703826718</c:v>
                </c:pt>
                <c:pt idx="11">
                  <c:v>2.2062659555757418</c:v>
                </c:pt>
                <c:pt idx="12">
                  <c:v>0.12715938692894996</c:v>
                </c:pt>
                <c:pt idx="13">
                  <c:v>-3.5362245278580811</c:v>
                </c:pt>
                <c:pt idx="14">
                  <c:v>-4.036434579245979</c:v>
                </c:pt>
                <c:pt idx="15">
                  <c:v>-4.8320603119890144</c:v>
                </c:pt>
                <c:pt idx="16">
                  <c:v>-3.4601285549895837</c:v>
                </c:pt>
                <c:pt idx="17">
                  <c:v>-2.2183900170554116</c:v>
                </c:pt>
                <c:pt idx="18">
                  <c:v>-1.0145517767541752</c:v>
                </c:pt>
                <c:pt idx="19">
                  <c:v>-5.5047505556737306</c:v>
                </c:pt>
                <c:pt idx="20">
                  <c:v>-3.2195795855361795</c:v>
                </c:pt>
              </c:numCache>
            </c:numRef>
          </c:val>
          <c:extLst>
            <c:ext xmlns:c16="http://schemas.microsoft.com/office/drawing/2014/chart" uri="{C3380CC4-5D6E-409C-BE32-E72D297353CC}">
              <c16:uniqueId val="{00000003-C10E-422C-B62E-0A1FFC71424C}"/>
            </c:ext>
          </c:extLst>
        </c:ser>
        <c:ser>
          <c:idx val="4"/>
          <c:order val="4"/>
          <c:tx>
            <c:strRef>
              <c:f>'---Compare options---'!$H$11</c:f>
              <c:strCache>
                <c:ptCount val="1"/>
                <c:pt idx="0">
                  <c:v>REHAB</c:v>
                </c:pt>
              </c:strCache>
            </c:strRef>
          </c:tx>
          <c:spPr>
            <a:solidFill>
              <a:srgbClr val="750E5C"/>
            </a:solidFill>
            <a:ln w="25400">
              <a:noFill/>
              <a:prstDash val="solid"/>
            </a:ln>
            <a:effectLst/>
            <a:extLst>
              <a:ext uri="{91240B29-F687-4F45-9708-019B960494DF}">
                <a14:hiddenLine xmlns:a14="http://schemas.microsoft.com/office/drawing/2010/main" w="25400">
                  <a:solidFill>
                    <a:srgbClr val="750E5C"/>
                  </a:solidFill>
                  <a:prstDash val="solid"/>
                </a14:hiddenLine>
              </a:ext>
            </a:extLst>
          </c:spPr>
          <c:invertIfNegative val="0"/>
          <c:cat>
            <c:strRef>
              <c:f>'---Compare options---'!$I$6:$AC$6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options---'!$I$11:$AC$11</c:f>
              <c:numCache>
                <c:formatCode>"$"#,##0</c:formatCode>
                <c:ptCount val="21"/>
                <c:pt idx="0">
                  <c:v>0</c:v>
                </c:pt>
                <c:pt idx="1">
                  <c:v>0</c:v>
                </c:pt>
                <c:pt idx="2">
                  <c:v>0</c:v>
                </c:pt>
                <c:pt idx="3">
                  <c:v>-3.1481901343443899</c:v>
                </c:pt>
                <c:pt idx="4">
                  <c:v>1.6108861076324101</c:v>
                </c:pt>
                <c:pt idx="5">
                  <c:v>0.59610678155846286</c:v>
                </c:pt>
                <c:pt idx="6">
                  <c:v>1.9085985162997003</c:v>
                </c:pt>
                <c:pt idx="7">
                  <c:v>-10.584426484094445</c:v>
                </c:pt>
                <c:pt idx="8">
                  <c:v>5.8110930151355872E-7</c:v>
                </c:pt>
                <c:pt idx="9">
                  <c:v>-1.3355781515925693</c:v>
                </c:pt>
                <c:pt idx="10">
                  <c:v>-0.94978072486866971</c:v>
                </c:pt>
                <c:pt idx="11">
                  <c:v>3.7433690261766402E-9</c:v>
                </c:pt>
                <c:pt idx="12">
                  <c:v>0</c:v>
                </c:pt>
                <c:pt idx="13">
                  <c:v>0.30739316201695349</c:v>
                </c:pt>
                <c:pt idx="14">
                  <c:v>0</c:v>
                </c:pt>
                <c:pt idx="15">
                  <c:v>-1.0244446002616314E-7</c:v>
                </c:pt>
                <c:pt idx="16">
                  <c:v>0</c:v>
                </c:pt>
                <c:pt idx="17">
                  <c:v>-0.88694474160912007</c:v>
                </c:pt>
                <c:pt idx="18">
                  <c:v>0</c:v>
                </c:pt>
                <c:pt idx="19">
                  <c:v>0</c:v>
                </c:pt>
                <c:pt idx="20">
                  <c:v>-4.5433230349169316</c:v>
                </c:pt>
              </c:numCache>
            </c:numRef>
          </c:val>
          <c:extLst>
            <c:ext xmlns:c16="http://schemas.microsoft.com/office/drawing/2014/chart" uri="{C3380CC4-5D6E-409C-BE32-E72D297353CC}">
              <c16:uniqueId val="{00000004-C10E-422C-B62E-0A1FFC71424C}"/>
            </c:ext>
          </c:extLst>
        </c:ser>
        <c:ser>
          <c:idx val="5"/>
          <c:order val="5"/>
          <c:tx>
            <c:strRef>
              <c:f>'---Compare options---'!$H$12</c:f>
              <c:strCache>
                <c:ptCount val="1"/>
                <c:pt idx="0">
                  <c:v>REZ</c:v>
                </c:pt>
              </c:strCache>
            </c:strRef>
          </c:tx>
          <c:spPr>
            <a:solidFill>
              <a:srgbClr val="FF4136"/>
            </a:solidFill>
            <a:ln w="25400">
              <a:noFill/>
              <a:prstDash val="solid"/>
            </a:ln>
            <a:effectLst/>
            <a:extLst>
              <a:ext uri="{91240B29-F687-4F45-9708-019B960494DF}">
                <a14:hiddenLine xmlns:a14="http://schemas.microsoft.com/office/drawing/2010/main" w="25400">
                  <a:solidFill>
                    <a:srgbClr val="FF4136"/>
                  </a:solidFill>
                  <a:prstDash val="solid"/>
                </a14:hiddenLine>
              </a:ext>
            </a:extLst>
          </c:spPr>
          <c:invertIfNegative val="0"/>
          <c:cat>
            <c:strRef>
              <c:f>'---Compare options---'!$I$6:$AC$6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options---'!$I$12:$AC$12</c:f>
              <c:numCache>
                <c:formatCode>"$"#,##0</c:formatCode>
                <c:ptCount val="21"/>
                <c:pt idx="0">
                  <c:v>1.1114165917584574E-6</c:v>
                </c:pt>
                <c:pt idx="1">
                  <c:v>1.2178254313147977E-6</c:v>
                </c:pt>
                <c:pt idx="2">
                  <c:v>1.2615400236932638E-6</c:v>
                </c:pt>
                <c:pt idx="3">
                  <c:v>1.4467560294201878E-6</c:v>
                </c:pt>
                <c:pt idx="4">
                  <c:v>2.0123230149432585E-6</c:v>
                </c:pt>
                <c:pt idx="5">
                  <c:v>5.320797896940636E-6</c:v>
                </c:pt>
                <c:pt idx="6">
                  <c:v>5.1386631902672009E-6</c:v>
                </c:pt>
                <c:pt idx="7">
                  <c:v>10.469648168305328</c:v>
                </c:pt>
                <c:pt idx="8">
                  <c:v>9.8863535022425246</c:v>
                </c:pt>
                <c:pt idx="9">
                  <c:v>10.922099367713159</c:v>
                </c:pt>
                <c:pt idx="10">
                  <c:v>10.533133032764322</c:v>
                </c:pt>
                <c:pt idx="11">
                  <c:v>18.975421896158661</c:v>
                </c:pt>
                <c:pt idx="12">
                  <c:v>18.114172456872293</c:v>
                </c:pt>
                <c:pt idx="13">
                  <c:v>18.244200271002985</c:v>
                </c:pt>
                <c:pt idx="14">
                  <c:v>20.253671898212897</c:v>
                </c:pt>
                <c:pt idx="15">
                  <c:v>21.056348312532833</c:v>
                </c:pt>
                <c:pt idx="16">
                  <c:v>16.332124799849101</c:v>
                </c:pt>
                <c:pt idx="17">
                  <c:v>15.919590215786826</c:v>
                </c:pt>
                <c:pt idx="18">
                  <c:v>17.028312060122829</c:v>
                </c:pt>
                <c:pt idx="19">
                  <c:v>20.361562720336412</c:v>
                </c:pt>
                <c:pt idx="20">
                  <c:v>19.589283383172383</c:v>
                </c:pt>
              </c:numCache>
            </c:numRef>
          </c:val>
          <c:extLst>
            <c:ext xmlns:c16="http://schemas.microsoft.com/office/drawing/2014/chart" uri="{C3380CC4-5D6E-409C-BE32-E72D297353CC}">
              <c16:uniqueId val="{00000005-C10E-422C-B62E-0A1FFC71424C}"/>
            </c:ext>
          </c:extLst>
        </c:ser>
        <c:ser>
          <c:idx val="6"/>
          <c:order val="6"/>
          <c:tx>
            <c:strRef>
              <c:f>'---Compare options---'!$H$13</c:f>
              <c:strCache>
                <c:ptCount val="1"/>
                <c:pt idx="0">
                  <c:v>USE+DSP</c:v>
                </c:pt>
              </c:strCache>
            </c:strRef>
          </c:tx>
          <c:spPr>
            <a:solidFill>
              <a:srgbClr val="27ACAA"/>
            </a:solidFill>
            <a:ln>
              <a:noFill/>
              <a:prstDash val="solid"/>
            </a:ln>
            <a:effectLst/>
            <a:extLst>
              <a:ext uri="{91240B29-F687-4F45-9708-019B960494DF}">
                <a14:hiddenLine xmlns:a14="http://schemas.microsoft.com/office/drawing/2010/main">
                  <a:solidFill>
                    <a:srgbClr val="27ACAA"/>
                  </a:solidFill>
                  <a:prstDash val="solid"/>
                </a14:hiddenLine>
              </a:ext>
            </a:extLst>
          </c:spPr>
          <c:invertIfNegative val="0"/>
          <c:cat>
            <c:strRef>
              <c:f>'---Compare options---'!$I$6:$AC$6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options---'!$I$13:$AC$13</c:f>
              <c:numCache>
                <c:formatCode>"$"#,##0</c:formatCode>
                <c:ptCount val="21"/>
                <c:pt idx="0">
                  <c:v>3.4580750399999996E-6</c:v>
                </c:pt>
                <c:pt idx="1">
                  <c:v>3.4506040799999992E-6</c:v>
                </c:pt>
                <c:pt idx="2">
                  <c:v>3.4901893950944897E-6</c:v>
                </c:pt>
                <c:pt idx="3">
                  <c:v>-4.1481745441160171E-3</c:v>
                </c:pt>
                <c:pt idx="4">
                  <c:v>3.5315820889998407E-6</c:v>
                </c:pt>
                <c:pt idx="5">
                  <c:v>-4.1519549093117995E-2</c:v>
                </c:pt>
                <c:pt idx="6">
                  <c:v>3.5585554990000002E-6</c:v>
                </c:pt>
                <c:pt idx="7">
                  <c:v>-1.3487466570883044</c:v>
                </c:pt>
                <c:pt idx="8">
                  <c:v>-1.5229756225122</c:v>
                </c:pt>
                <c:pt idx="9">
                  <c:v>-1.3280439674960993E-2</c:v>
                </c:pt>
                <c:pt idx="10">
                  <c:v>-0.19582157168074704</c:v>
                </c:pt>
                <c:pt idx="11">
                  <c:v>-0.59347748717305693</c:v>
                </c:pt>
                <c:pt idx="12">
                  <c:v>-12.247794407595727</c:v>
                </c:pt>
                <c:pt idx="13">
                  <c:v>0.12866374843179199</c:v>
                </c:pt>
                <c:pt idx="14">
                  <c:v>-0.98442834688576231</c:v>
                </c:pt>
                <c:pt idx="15">
                  <c:v>-1.6176768781209503</c:v>
                </c:pt>
                <c:pt idx="16">
                  <c:v>0.50181300902526527</c:v>
                </c:pt>
                <c:pt idx="17">
                  <c:v>-2.0032292354693997E-2</c:v>
                </c:pt>
                <c:pt idx="18">
                  <c:v>-12.67581243569313</c:v>
                </c:pt>
                <c:pt idx="19">
                  <c:v>3.1163194446600911E-2</c:v>
                </c:pt>
                <c:pt idx="20">
                  <c:v>-8.1824552444923024E-2</c:v>
                </c:pt>
              </c:numCache>
            </c:numRef>
          </c:val>
          <c:extLst>
            <c:ext xmlns:c16="http://schemas.microsoft.com/office/drawing/2014/chart" uri="{C3380CC4-5D6E-409C-BE32-E72D297353CC}">
              <c16:uniqueId val="{00000006-C10E-422C-B62E-0A1FFC71424C}"/>
            </c:ext>
          </c:extLst>
        </c:ser>
        <c:ser>
          <c:idx val="7"/>
          <c:order val="7"/>
          <c:tx>
            <c:strRef>
              <c:f>'---Compare options---'!$H$14</c:f>
              <c:strCache>
                <c:ptCount val="1"/>
                <c:pt idx="0">
                  <c:v>SyncCon</c:v>
                </c:pt>
              </c:strCache>
            </c:strRef>
          </c:tx>
          <c:spPr>
            <a:solidFill>
              <a:srgbClr val="9C82D4"/>
            </a:solidFill>
            <a:ln>
              <a:noFill/>
              <a:prstDash val="solid"/>
            </a:ln>
            <a:effectLst/>
            <a:extLst>
              <a:ext uri="{91240B29-F687-4F45-9708-019B960494DF}">
                <a14:hiddenLine xmlns:a14="http://schemas.microsoft.com/office/drawing/2010/main">
                  <a:solidFill>
                    <a:srgbClr val="9C82D4"/>
                  </a:solidFill>
                  <a:prstDash val="solid"/>
                </a14:hiddenLine>
              </a:ext>
            </a:extLst>
          </c:spPr>
          <c:invertIfNegative val="0"/>
          <c:cat>
            <c:strRef>
              <c:f>'---Compare options---'!$I$6:$AC$6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options---'!$I$14:$AC$14</c:f>
              <c:numCache>
                <c:formatCode>"$"#,##0</c:formatCode>
                <c:ptCount val="21"/>
                <c:pt idx="0">
                  <c:v>1.3061442741300199E-3</c:v>
                </c:pt>
                <c:pt idx="1">
                  <c:v>7.1533842985800223E-3</c:v>
                </c:pt>
                <c:pt idx="2">
                  <c:v>2.1707846248698389E-3</c:v>
                </c:pt>
                <c:pt idx="3">
                  <c:v>-3.5324653000001261E-3</c:v>
                </c:pt>
                <c:pt idx="4">
                  <c:v>-0.35247785949999999</c:v>
                </c:pt>
                <c:pt idx="5">
                  <c:v>-0.49673242599999989</c:v>
                </c:pt>
                <c:pt idx="6">
                  <c:v>-1.1152629510000001</c:v>
                </c:pt>
                <c:pt idx="7">
                  <c:v>-1.0722743600000002</c:v>
                </c:pt>
                <c:pt idx="8">
                  <c:v>-1.1530097899999998</c:v>
                </c:pt>
                <c:pt idx="9">
                  <c:v>-1.4030643100000002</c:v>
                </c:pt>
                <c:pt idx="10">
                  <c:v>-0.95290425000000001</c:v>
                </c:pt>
                <c:pt idx="11">
                  <c:v>-1.0143522899999999</c:v>
                </c:pt>
                <c:pt idx="12">
                  <c:v>-0.82579733499999974</c:v>
                </c:pt>
                <c:pt idx="13">
                  <c:v>-0.198924084</c:v>
                </c:pt>
                <c:pt idx="14">
                  <c:v>-2.5082546000000094E-2</c:v>
                </c:pt>
                <c:pt idx="15">
                  <c:v>-0.1620997500000001</c:v>
                </c:pt>
                <c:pt idx="16">
                  <c:v>5.055385000000024E-2</c:v>
                </c:pt>
                <c:pt idx="17">
                  <c:v>-7.6863600000000129E-2</c:v>
                </c:pt>
                <c:pt idx="18">
                  <c:v>2.5478425999999898E-2</c:v>
                </c:pt>
                <c:pt idx="19">
                  <c:v>0.30132861999999999</c:v>
                </c:pt>
                <c:pt idx="20">
                  <c:v>0.1428964800000001</c:v>
                </c:pt>
              </c:numCache>
            </c:numRef>
          </c:val>
          <c:extLst>
            <c:ext xmlns:c16="http://schemas.microsoft.com/office/drawing/2014/chart" uri="{C3380CC4-5D6E-409C-BE32-E72D297353CC}">
              <c16:uniqueId val="{00000007-C10E-422C-B62E-0A1FFC71424C}"/>
            </c:ext>
          </c:extLst>
        </c:ser>
        <c:dLbls>
          <c:showLegendKey val="0"/>
          <c:showVal val="0"/>
          <c:showCatName val="0"/>
          <c:showSerName val="0"/>
          <c:showPercent val="0"/>
          <c:showBubbleSize val="0"/>
        </c:dLbls>
        <c:gapWidth val="150"/>
        <c:overlap val="100"/>
        <c:axId val="1837395552"/>
        <c:axId val="1837396096"/>
      </c:barChart>
      <c:catAx>
        <c:axId val="1837395552"/>
        <c:scaling>
          <c:orientation val="minMax"/>
        </c:scaling>
        <c:delete val="0"/>
        <c:axPos val="b"/>
        <c:numFmt formatCode="General" sourceLinked="1"/>
        <c:majorTickMark val="out"/>
        <c:minorTickMark val="none"/>
        <c:tickLblPos val="low"/>
        <c:spPr>
          <a:noFill/>
          <a:ln w="9525" cap="flat" cmpd="sng" algn="ctr">
            <a:solidFill>
              <a:srgbClr val="868686"/>
            </a:solidFill>
            <a:round/>
          </a:ln>
          <a:effectLst/>
        </c:spPr>
        <c:txPr>
          <a:bodyPr rot="-2700000" spcFirstLastPara="1" vertOverflow="ellipsis"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37396096"/>
        <c:crosses val="autoZero"/>
        <c:auto val="1"/>
        <c:lblAlgn val="ctr"/>
        <c:lblOffset val="100"/>
        <c:noMultiLvlLbl val="0"/>
      </c:catAx>
      <c:valAx>
        <c:axId val="1837396096"/>
        <c:scaling>
          <c:orientation val="minMax"/>
        </c:scaling>
        <c:delete val="0"/>
        <c:axPos val="l"/>
        <c:majorGridlines>
          <c:spPr>
            <a:ln w="3175" cap="flat" cmpd="sng" algn="ctr">
              <a:solidFill>
                <a:srgbClr val="A5A5A5"/>
              </a:solidFill>
              <a:prstDash val="dash"/>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r>
                  <a:rPr lang="en-AU"/>
                  <a:t>Annual gross market benefits
($m, discounted to 1 July 2019)</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endParaRPr lang="en-US"/>
            </a:p>
          </c:txPr>
        </c:title>
        <c:numFmt formatCode="#,##0" sourceLinked="0"/>
        <c:majorTickMark val="out"/>
        <c:minorTickMark val="none"/>
        <c:tickLblPos val="nextTo"/>
        <c:spPr>
          <a:noFill/>
          <a:ln>
            <a:solidFill>
              <a:srgbClr val="868686"/>
            </a:solidFill>
          </a:ln>
          <a:effectLst/>
        </c:spPr>
        <c:txPr>
          <a:bodyPr rot="-6000000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3739555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1200" b="0">
          <a:latin typeface="Arial Narrow"/>
          <a:ea typeface="Arial Narrow"/>
          <a:cs typeface="Arial Narrow"/>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'---Compare options---'!$H$47</c:f>
              <c:strCache>
                <c:ptCount val="1"/>
                <c:pt idx="0">
                  <c:v>Black Coal</c:v>
                </c:pt>
              </c:strCache>
            </c:strRef>
          </c:tx>
          <c:spPr>
            <a:solidFill>
              <a:srgbClr val="351C21"/>
            </a:solidFill>
            <a:ln w="25400">
              <a:noFill/>
              <a:prstDash val="solid"/>
            </a:ln>
            <a:effectLst/>
            <a:extLst>
              <a:ext uri="{91240B29-F687-4F45-9708-019B960494DF}">
                <a14:hiddenLine xmlns:a14="http://schemas.microsoft.com/office/drawing/2010/main" w="25400">
                  <a:solidFill>
                    <a:srgbClr val="351C21"/>
                  </a:solidFill>
                  <a:prstDash val="solid"/>
                </a14:hiddenLine>
              </a:ext>
            </a:extLst>
          </c:spPr>
          <c:invertIfNegative val="0"/>
          <c:cat>
            <c:strRef>
              <c:f>'---Compare options---'!$I$46:$AC$46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options---'!$I$47:$AC$47</c:f>
              <c:numCache>
                <c:formatCode>#,##0</c:formatCode>
                <c:ptCount val="21"/>
                <c:pt idx="0">
                  <c:v>13.97137999998813</c:v>
                </c:pt>
                <c:pt idx="1">
                  <c:v>13.424759999994421</c:v>
                </c:pt>
                <c:pt idx="2">
                  <c:v>20.646000000022468</c:v>
                </c:pt>
                <c:pt idx="3">
                  <c:v>-320.78909359009413</c:v>
                </c:pt>
                <c:pt idx="4">
                  <c:v>-191.66842512629228</c:v>
                </c:pt>
                <c:pt idx="5">
                  <c:v>-224.09639653150225</c:v>
                </c:pt>
                <c:pt idx="6">
                  <c:v>-2228.9425475882599</c:v>
                </c:pt>
                <c:pt idx="7">
                  <c:v>-272.73329218419531</c:v>
                </c:pt>
                <c:pt idx="8">
                  <c:v>870.99505153233622</c:v>
                </c:pt>
                <c:pt idx="9">
                  <c:v>-15.224057313971571</c:v>
                </c:pt>
                <c:pt idx="10">
                  <c:v>-1324.5503127697157</c:v>
                </c:pt>
                <c:pt idx="11">
                  <c:v>1449.5936260646704</c:v>
                </c:pt>
                <c:pt idx="12">
                  <c:v>1583.2894560414716</c:v>
                </c:pt>
                <c:pt idx="13">
                  <c:v>1446.2751375369771</c:v>
                </c:pt>
                <c:pt idx="14">
                  <c:v>591.36940688844334</c:v>
                </c:pt>
                <c:pt idx="15">
                  <c:v>856.81343372540869</c:v>
                </c:pt>
                <c:pt idx="16">
                  <c:v>581.54409999999189</c:v>
                </c:pt>
                <c:pt idx="17">
                  <c:v>1189.5315000000046</c:v>
                </c:pt>
                <c:pt idx="18">
                  <c:v>1501.3075999999783</c:v>
                </c:pt>
                <c:pt idx="19">
                  <c:v>1168.0314999999828</c:v>
                </c:pt>
                <c:pt idx="20">
                  <c:v>234.83232891692751</c:v>
                </c:pt>
              </c:numCache>
            </c:numRef>
          </c:val>
          <c:extLst>
            <c:ext xmlns:c16="http://schemas.microsoft.com/office/drawing/2014/chart" uri="{C3380CC4-5D6E-409C-BE32-E72D297353CC}">
              <c16:uniqueId val="{00000000-20E5-4410-8050-95D0CEFB9708}"/>
            </c:ext>
          </c:extLst>
        </c:ser>
        <c:ser>
          <c:idx val="1"/>
          <c:order val="1"/>
          <c:tx>
            <c:strRef>
              <c:f>'---Compare options---'!$H$48</c:f>
              <c:strCache>
                <c:ptCount val="1"/>
                <c:pt idx="0">
                  <c:v>Brown Coal</c:v>
                </c:pt>
              </c:strCache>
            </c:strRef>
          </c:tx>
          <c:spPr>
            <a:solidFill>
              <a:srgbClr val="BC2F00"/>
            </a:solidFill>
            <a:ln w="25400">
              <a:noFill/>
              <a:prstDash val="solid"/>
            </a:ln>
            <a:effectLst/>
            <a:extLst>
              <a:ext uri="{91240B29-F687-4F45-9708-019B960494DF}">
                <a14:hiddenLine xmlns:a14="http://schemas.microsoft.com/office/drawing/2010/main" w="25400">
                  <a:solidFill>
                    <a:srgbClr val="BC2F00"/>
                  </a:solidFill>
                  <a:prstDash val="solid"/>
                </a14:hiddenLine>
              </a:ext>
            </a:extLst>
          </c:spPr>
          <c:invertIfNegative val="0"/>
          <c:cat>
            <c:strRef>
              <c:f>'---Compare options---'!$I$46:$AC$46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options---'!$I$48:$AC$48</c:f>
              <c:numCache>
                <c:formatCode>#,##0</c:formatCode>
                <c:ptCount val="21"/>
                <c:pt idx="0">
                  <c:v>-15.921000000005733</c:v>
                </c:pt>
                <c:pt idx="1">
                  <c:v>-27.369099999992613</c:v>
                </c:pt>
                <c:pt idx="2">
                  <c:v>-12.719999999993888</c:v>
                </c:pt>
                <c:pt idx="3">
                  <c:v>-23.524437779098662</c:v>
                </c:pt>
                <c:pt idx="4">
                  <c:v>858.26788356572069</c:v>
                </c:pt>
                <c:pt idx="5">
                  <c:v>1046.6590971863116</c:v>
                </c:pt>
                <c:pt idx="6">
                  <c:v>558.99144338297992</c:v>
                </c:pt>
                <c:pt idx="7">
                  <c:v>171.41899404238939</c:v>
                </c:pt>
                <c:pt idx="8">
                  <c:v>32.51678069270929</c:v>
                </c:pt>
                <c:pt idx="9">
                  <c:v>14.773590000000695</c:v>
                </c:pt>
                <c:pt idx="10">
                  <c:v>-463.20023829140155</c:v>
                </c:pt>
                <c:pt idx="11">
                  <c:v>-243.52960000000894</c:v>
                </c:pt>
                <c:pt idx="12">
                  <c:v>-205.64859999998771</c:v>
                </c:pt>
                <c:pt idx="13">
                  <c:v>-253.79804999999942</c:v>
                </c:pt>
                <c:pt idx="14">
                  <c:v>-433.44726000000082</c:v>
                </c:pt>
                <c:pt idx="15">
                  <c:v>-254.50390000000152</c:v>
                </c:pt>
                <c:pt idx="16">
                  <c:v>-387.78180000000248</c:v>
                </c:pt>
                <c:pt idx="17">
                  <c:v>-235.83380000000216</c:v>
                </c:pt>
                <c:pt idx="18">
                  <c:v>-29.311650000001464</c:v>
                </c:pt>
                <c:pt idx="19">
                  <c:v>-165.63630000000012</c:v>
                </c:pt>
                <c:pt idx="20">
                  <c:v>18.301500000001397</c:v>
                </c:pt>
              </c:numCache>
            </c:numRef>
          </c:val>
          <c:extLst>
            <c:ext xmlns:c16="http://schemas.microsoft.com/office/drawing/2014/chart" uri="{C3380CC4-5D6E-409C-BE32-E72D297353CC}">
              <c16:uniqueId val="{00000001-20E5-4410-8050-95D0CEFB9708}"/>
            </c:ext>
          </c:extLst>
        </c:ser>
        <c:ser>
          <c:idx val="2"/>
          <c:order val="2"/>
          <c:tx>
            <c:strRef>
              <c:f>'---Compare options---'!$H$49</c:f>
              <c:strCache>
                <c:ptCount val="1"/>
                <c:pt idx="0">
                  <c:v>CCGT</c:v>
                </c:pt>
              </c:strCache>
            </c:strRef>
          </c:tx>
          <c:spPr>
            <a:solidFill>
              <a:srgbClr val="750E5C"/>
            </a:solidFill>
            <a:ln w="25400">
              <a:noFill/>
              <a:prstDash val="solid"/>
            </a:ln>
            <a:effectLst/>
            <a:extLst>
              <a:ext uri="{91240B29-F687-4F45-9708-019B960494DF}">
                <a14:hiddenLine xmlns:a14="http://schemas.microsoft.com/office/drawing/2010/main" w="25400">
                  <a:solidFill>
                    <a:srgbClr val="750E5C"/>
                  </a:solidFill>
                  <a:prstDash val="solid"/>
                </a14:hiddenLine>
              </a:ext>
            </a:extLst>
          </c:spPr>
          <c:invertIfNegative val="0"/>
          <c:cat>
            <c:strRef>
              <c:f>'---Compare options---'!$I$46:$AC$46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options---'!$I$49:$AC$49</c:f>
              <c:numCache>
                <c:formatCode>#,##0</c:formatCode>
                <c:ptCount val="21"/>
                <c:pt idx="0">
                  <c:v>-3.8143545225466369E-5</c:v>
                </c:pt>
                <c:pt idx="1">
                  <c:v>-3.7418956708279438E-5</c:v>
                </c:pt>
                <c:pt idx="2">
                  <c:v>2.3000350542815795E-2</c:v>
                </c:pt>
                <c:pt idx="3">
                  <c:v>19.119071964951218</c:v>
                </c:pt>
                <c:pt idx="4">
                  <c:v>24.781090119175133</c:v>
                </c:pt>
                <c:pt idx="5">
                  <c:v>69.725824762669163</c:v>
                </c:pt>
                <c:pt idx="6">
                  <c:v>-26.733291251513947</c:v>
                </c:pt>
                <c:pt idx="7">
                  <c:v>-21.299569247298223</c:v>
                </c:pt>
                <c:pt idx="8">
                  <c:v>-399.98647195184549</c:v>
                </c:pt>
                <c:pt idx="9">
                  <c:v>-535.66422236005701</c:v>
                </c:pt>
                <c:pt idx="10">
                  <c:v>-223.23317536286231</c:v>
                </c:pt>
                <c:pt idx="11">
                  <c:v>-591.64908775055937</c:v>
                </c:pt>
                <c:pt idx="12">
                  <c:v>-668.06908116551313</c:v>
                </c:pt>
                <c:pt idx="13">
                  <c:v>-358.76243175630611</c:v>
                </c:pt>
                <c:pt idx="14">
                  <c:v>-867.2180475711566</c:v>
                </c:pt>
                <c:pt idx="15">
                  <c:v>-221.07776899204964</c:v>
                </c:pt>
                <c:pt idx="16">
                  <c:v>-731.85671540589692</c:v>
                </c:pt>
                <c:pt idx="17">
                  <c:v>-918.64294064309115</c:v>
                </c:pt>
                <c:pt idx="18">
                  <c:v>-556.05268153582665</c:v>
                </c:pt>
                <c:pt idx="19">
                  <c:v>-368.34887454549516</c:v>
                </c:pt>
                <c:pt idx="20">
                  <c:v>-234.51051759665961</c:v>
                </c:pt>
              </c:numCache>
            </c:numRef>
          </c:val>
          <c:extLst>
            <c:ext xmlns:c16="http://schemas.microsoft.com/office/drawing/2014/chart" uri="{C3380CC4-5D6E-409C-BE32-E72D297353CC}">
              <c16:uniqueId val="{00000002-20E5-4410-8050-95D0CEFB9708}"/>
            </c:ext>
          </c:extLst>
        </c:ser>
        <c:ser>
          <c:idx val="3"/>
          <c:order val="3"/>
          <c:tx>
            <c:strRef>
              <c:f>'---Compare options---'!$H$50</c:f>
              <c:strCache>
                <c:ptCount val="1"/>
                <c:pt idx="0">
                  <c:v>Gas - Steam</c:v>
                </c:pt>
              </c:strCache>
            </c:strRef>
          </c:tx>
          <c:spPr>
            <a:solidFill>
              <a:srgbClr val="8CE8AD"/>
            </a:solidFill>
            <a:ln w="25400">
              <a:noFill/>
              <a:prstDash val="solid"/>
            </a:ln>
            <a:effectLst/>
            <a:extLst>
              <a:ext uri="{91240B29-F687-4F45-9708-019B960494DF}">
                <a14:hiddenLine xmlns:a14="http://schemas.microsoft.com/office/drawing/2010/main" w="25400">
                  <a:solidFill>
                    <a:srgbClr val="8CE8AD"/>
                  </a:solidFill>
                  <a:prstDash val="solid"/>
                </a14:hiddenLine>
              </a:ext>
            </a:extLst>
          </c:spPr>
          <c:invertIfNegative val="0"/>
          <c:cat>
            <c:strRef>
              <c:f>'---Compare options---'!$I$46:$AC$46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options---'!$I$50:$AC$50</c:f>
              <c:numCache>
                <c:formatCode>#,##0</c:formatCode>
                <c:ptCount val="21"/>
                <c:pt idx="0">
                  <c:v>-2.8999999130974174E-6</c:v>
                </c:pt>
                <c:pt idx="1">
                  <c:v>-2.9999999924257281E-6</c:v>
                </c:pt>
                <c:pt idx="2">
                  <c:v>-1.4999999393694452E-6</c:v>
                </c:pt>
                <c:pt idx="3">
                  <c:v>1.499739999999008</c:v>
                </c:pt>
                <c:pt idx="4">
                  <c:v>1.3816360000009809</c:v>
                </c:pt>
                <c:pt idx="5">
                  <c:v>1.7909250000000725</c:v>
                </c:pt>
                <c:pt idx="6">
                  <c:v>-9.4030825000000391</c:v>
                </c:pt>
                <c:pt idx="7">
                  <c:v>-9.0238079999999172</c:v>
                </c:pt>
                <c:pt idx="8">
                  <c:v>-18.412681000000021</c:v>
                </c:pt>
                <c:pt idx="9">
                  <c:v>-40.443246000000102</c:v>
                </c:pt>
                <c:pt idx="10">
                  <c:v>-30.178832200000045</c:v>
                </c:pt>
                <c:pt idx="11">
                  <c:v>-8.2496229999999287</c:v>
                </c:pt>
                <c:pt idx="12">
                  <c:v>-11.206414999999993</c:v>
                </c:pt>
                <c:pt idx="13">
                  <c:v>-29.534239999999897</c:v>
                </c:pt>
                <c:pt idx="14">
                  <c:v>-97.017555999999956</c:v>
                </c:pt>
                <c:pt idx="15">
                  <c:v>-58.024259999999998</c:v>
                </c:pt>
                <c:pt idx="16">
                  <c:v>-169.07461999999902</c:v>
                </c:pt>
                <c:pt idx="17">
                  <c:v>-73.732613000000015</c:v>
                </c:pt>
                <c:pt idx="18">
                  <c:v>-1.1770500000000084</c:v>
                </c:pt>
                <c:pt idx="19">
                  <c:v>2.9251700000000085</c:v>
                </c:pt>
                <c:pt idx="20">
                  <c:v>-9.7415599999999927</c:v>
                </c:pt>
              </c:numCache>
            </c:numRef>
          </c:val>
          <c:extLst>
            <c:ext xmlns:c16="http://schemas.microsoft.com/office/drawing/2014/chart" uri="{C3380CC4-5D6E-409C-BE32-E72D297353CC}">
              <c16:uniqueId val="{00000003-20E5-4410-8050-95D0CEFB9708}"/>
            </c:ext>
          </c:extLst>
        </c:ser>
        <c:ser>
          <c:idx val="4"/>
          <c:order val="4"/>
          <c:tx>
            <c:strRef>
              <c:f>'---Compare options---'!$H$51</c:f>
              <c:strCache>
                <c:ptCount val="1"/>
                <c:pt idx="0">
                  <c:v>OCGT / Diesel</c:v>
                </c:pt>
              </c:strCache>
            </c:strRef>
          </c:tx>
          <c:spPr>
            <a:solidFill>
              <a:srgbClr val="C981B2"/>
            </a:solidFill>
            <a:ln w="25400">
              <a:noFill/>
              <a:prstDash val="solid"/>
            </a:ln>
            <a:effectLst/>
            <a:extLst>
              <a:ext uri="{91240B29-F687-4F45-9708-019B960494DF}">
                <a14:hiddenLine xmlns:a14="http://schemas.microsoft.com/office/drawing/2010/main" w="25400">
                  <a:solidFill>
                    <a:srgbClr val="C981B2"/>
                  </a:solidFill>
                  <a:prstDash val="solid"/>
                </a14:hiddenLine>
              </a:ext>
            </a:extLst>
          </c:spPr>
          <c:invertIfNegative val="0"/>
          <c:cat>
            <c:strRef>
              <c:f>'---Compare options---'!$I$46:$AC$46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options---'!$I$51:$AC$51</c:f>
              <c:numCache>
                <c:formatCode>#,##0</c:formatCode>
                <c:ptCount val="21"/>
                <c:pt idx="0">
                  <c:v>-3.9947172702170519E-5</c:v>
                </c:pt>
                <c:pt idx="1">
                  <c:v>-3.7828798831185395E-5</c:v>
                </c:pt>
                <c:pt idx="2">
                  <c:v>-4.201549465676635E-5</c:v>
                </c:pt>
                <c:pt idx="3">
                  <c:v>7.2324692212770287</c:v>
                </c:pt>
                <c:pt idx="4">
                  <c:v>-5.640519690295946</c:v>
                </c:pt>
                <c:pt idx="5">
                  <c:v>16.351633687887471</c:v>
                </c:pt>
                <c:pt idx="6">
                  <c:v>9.8612115039881871</c:v>
                </c:pt>
                <c:pt idx="7">
                  <c:v>-5.2617446872440894</c:v>
                </c:pt>
                <c:pt idx="8">
                  <c:v>10.538982618806742</c:v>
                </c:pt>
                <c:pt idx="9">
                  <c:v>-30.954038946136137</c:v>
                </c:pt>
                <c:pt idx="10">
                  <c:v>-4.2232773454093291</c:v>
                </c:pt>
                <c:pt idx="11">
                  <c:v>-23.445446803139077</c:v>
                </c:pt>
                <c:pt idx="12">
                  <c:v>-21.407377114100584</c:v>
                </c:pt>
                <c:pt idx="13">
                  <c:v>-35.846996639713431</c:v>
                </c:pt>
                <c:pt idx="14">
                  <c:v>-74.898056227957966</c:v>
                </c:pt>
                <c:pt idx="15">
                  <c:v>-67.178246982127263</c:v>
                </c:pt>
                <c:pt idx="16">
                  <c:v>-326.54441321558829</c:v>
                </c:pt>
                <c:pt idx="17">
                  <c:v>-193.9007417468105</c:v>
                </c:pt>
                <c:pt idx="18">
                  <c:v>-305.47722432080593</c:v>
                </c:pt>
                <c:pt idx="19">
                  <c:v>-535.21058501203379</c:v>
                </c:pt>
                <c:pt idx="20">
                  <c:v>-413.44599690602047</c:v>
                </c:pt>
              </c:numCache>
            </c:numRef>
          </c:val>
          <c:extLst>
            <c:ext xmlns:c16="http://schemas.microsoft.com/office/drawing/2014/chart" uri="{C3380CC4-5D6E-409C-BE32-E72D297353CC}">
              <c16:uniqueId val="{00000004-20E5-4410-8050-95D0CEFB9708}"/>
            </c:ext>
          </c:extLst>
        </c:ser>
        <c:ser>
          <c:idx val="5"/>
          <c:order val="5"/>
          <c:tx>
            <c:strRef>
              <c:f>'---Compare options---'!$H$52</c:f>
              <c:strCache>
                <c:ptCount val="1"/>
                <c:pt idx="0">
                  <c:v>Hydro</c:v>
                </c:pt>
              </c:strCache>
            </c:strRef>
          </c:tx>
          <c:spPr>
            <a:solidFill>
              <a:srgbClr val="188CE5"/>
            </a:solidFill>
            <a:ln w="25400">
              <a:noFill/>
              <a:prstDash val="solid"/>
            </a:ln>
            <a:effectLst/>
            <a:extLst>
              <a:ext uri="{91240B29-F687-4F45-9708-019B960494DF}">
                <a14:hiddenLine xmlns:a14="http://schemas.microsoft.com/office/drawing/2010/main" w="25400">
                  <a:solidFill>
                    <a:srgbClr val="188CE5"/>
                  </a:solidFill>
                  <a:prstDash val="solid"/>
                </a14:hiddenLine>
              </a:ext>
            </a:extLst>
          </c:spPr>
          <c:invertIfNegative val="0"/>
          <c:cat>
            <c:strRef>
              <c:f>'---Compare options---'!$I$46:$AC$46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options---'!$I$52:$AC$52</c:f>
              <c:numCache>
                <c:formatCode>#,##0</c:formatCode>
                <c:ptCount val="21"/>
                <c:pt idx="0">
                  <c:v>-1.4296320000012201</c:v>
                </c:pt>
                <c:pt idx="1">
                  <c:v>7.8495029999994586</c:v>
                </c:pt>
                <c:pt idx="2">
                  <c:v>-12.16033399999651</c:v>
                </c:pt>
                <c:pt idx="3">
                  <c:v>-33.574209999998857</c:v>
                </c:pt>
                <c:pt idx="4">
                  <c:v>-1217.6319440000025</c:v>
                </c:pt>
                <c:pt idx="5">
                  <c:v>-1402.4016150000007</c:v>
                </c:pt>
                <c:pt idx="6">
                  <c:v>699.56209099999978</c:v>
                </c:pt>
                <c:pt idx="7">
                  <c:v>646.52057500000228</c:v>
                </c:pt>
                <c:pt idx="8">
                  <c:v>519.88119000000006</c:v>
                </c:pt>
                <c:pt idx="9">
                  <c:v>753.39103499998964</c:v>
                </c:pt>
                <c:pt idx="10">
                  <c:v>2216.061625999997</c:v>
                </c:pt>
                <c:pt idx="11">
                  <c:v>1771.9093250000024</c:v>
                </c:pt>
                <c:pt idx="12">
                  <c:v>1981.6311299999998</c:v>
                </c:pt>
                <c:pt idx="13">
                  <c:v>3615.0130250000002</c:v>
                </c:pt>
                <c:pt idx="14">
                  <c:v>4036.9488329999967</c:v>
                </c:pt>
                <c:pt idx="15">
                  <c:v>3191.8410949999961</c:v>
                </c:pt>
                <c:pt idx="16">
                  <c:v>4069.6736060000021</c:v>
                </c:pt>
                <c:pt idx="17">
                  <c:v>3675.8635569999988</c:v>
                </c:pt>
                <c:pt idx="18">
                  <c:v>2723.5097089999999</c:v>
                </c:pt>
                <c:pt idx="19">
                  <c:v>4742.4685530000006</c:v>
                </c:pt>
                <c:pt idx="20">
                  <c:v>3712.310913000003</c:v>
                </c:pt>
              </c:numCache>
            </c:numRef>
          </c:val>
          <c:extLst>
            <c:ext xmlns:c16="http://schemas.microsoft.com/office/drawing/2014/chart" uri="{C3380CC4-5D6E-409C-BE32-E72D297353CC}">
              <c16:uniqueId val="{00000005-20E5-4410-8050-95D0CEFB9708}"/>
            </c:ext>
          </c:extLst>
        </c:ser>
        <c:ser>
          <c:idx val="6"/>
          <c:order val="6"/>
          <c:tx>
            <c:strRef>
              <c:f>'---Compare options---'!$H$53</c:f>
              <c:strCache>
                <c:ptCount val="1"/>
                <c:pt idx="0">
                  <c:v>Wind</c:v>
                </c:pt>
              </c:strCache>
            </c:strRef>
          </c:tx>
          <c:spPr>
            <a:solidFill>
              <a:srgbClr val="168736"/>
            </a:solidFill>
            <a:ln w="25400">
              <a:noFill/>
              <a:prstDash val="solid"/>
            </a:ln>
            <a:effectLst/>
            <a:extLst>
              <a:ext uri="{91240B29-F687-4F45-9708-019B960494DF}">
                <a14:hiddenLine xmlns:a14="http://schemas.microsoft.com/office/drawing/2010/main" w="25400">
                  <a:solidFill>
                    <a:srgbClr val="168736"/>
                  </a:solidFill>
                  <a:prstDash val="solid"/>
                </a14:hiddenLine>
              </a:ext>
            </a:extLst>
          </c:spPr>
          <c:invertIfNegative val="0"/>
          <c:cat>
            <c:strRef>
              <c:f>'---Compare options---'!$I$46:$AC$46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options---'!$I$53:$AC$53</c:f>
              <c:numCache>
                <c:formatCode>#,##0</c:formatCode>
                <c:ptCount val="21"/>
                <c:pt idx="0">
                  <c:v>-2.8051901608705521E-5</c:v>
                </c:pt>
                <c:pt idx="1">
                  <c:v>-5.366608893382363E-4</c:v>
                </c:pt>
                <c:pt idx="2">
                  <c:v>-2.6670501756598242E-4</c:v>
                </c:pt>
                <c:pt idx="3">
                  <c:v>336.91998901648913</c:v>
                </c:pt>
                <c:pt idx="4">
                  <c:v>52.351969009498134</c:v>
                </c:pt>
                <c:pt idx="5">
                  <c:v>94.372832118773658</c:v>
                </c:pt>
                <c:pt idx="6">
                  <c:v>-374.52315245461796</c:v>
                </c:pt>
                <c:pt idx="7">
                  <c:v>-1775.5833403726647</c:v>
                </c:pt>
                <c:pt idx="8">
                  <c:v>-2090.28341870648</c:v>
                </c:pt>
                <c:pt idx="9">
                  <c:v>-527.8748406259765</c:v>
                </c:pt>
                <c:pt idx="10">
                  <c:v>-939.87719948292215</c:v>
                </c:pt>
                <c:pt idx="11">
                  <c:v>-4647.6400990286347</c:v>
                </c:pt>
                <c:pt idx="12">
                  <c:v>-4157.4938457898825</c:v>
                </c:pt>
                <c:pt idx="13">
                  <c:v>-5933.0756542025192</c:v>
                </c:pt>
                <c:pt idx="14">
                  <c:v>-3098.5555997070478</c:v>
                </c:pt>
                <c:pt idx="15">
                  <c:v>-2977.4687367886218</c:v>
                </c:pt>
                <c:pt idx="16">
                  <c:v>-2828.933439022745</c:v>
                </c:pt>
                <c:pt idx="17">
                  <c:v>-3936.9969050357322</c:v>
                </c:pt>
                <c:pt idx="18">
                  <c:v>-4597.6733749096602</c:v>
                </c:pt>
                <c:pt idx="19">
                  <c:v>-3662.7841946130065</c:v>
                </c:pt>
                <c:pt idx="20">
                  <c:v>-2884.2601574138971</c:v>
                </c:pt>
              </c:numCache>
            </c:numRef>
          </c:val>
          <c:extLst>
            <c:ext xmlns:c16="http://schemas.microsoft.com/office/drawing/2014/chart" uri="{C3380CC4-5D6E-409C-BE32-E72D297353CC}">
              <c16:uniqueId val="{00000006-20E5-4410-8050-95D0CEFB9708}"/>
            </c:ext>
          </c:extLst>
        </c:ser>
        <c:ser>
          <c:idx val="7"/>
          <c:order val="7"/>
          <c:tx>
            <c:strRef>
              <c:f>'---Compare options---'!$H$54</c:f>
              <c:strCache>
                <c:ptCount val="1"/>
                <c:pt idx="0">
                  <c:v>Solar PV</c:v>
                </c:pt>
              </c:strCache>
            </c:strRef>
          </c:tx>
          <c:spPr>
            <a:solidFill>
              <a:srgbClr val="FFB46A"/>
            </a:solidFill>
            <a:ln w="25400">
              <a:noFill/>
              <a:prstDash val="solid"/>
            </a:ln>
            <a:effectLst/>
            <a:extLst>
              <a:ext uri="{91240B29-F687-4F45-9708-019B960494DF}">
                <a14:hiddenLine xmlns:a14="http://schemas.microsoft.com/office/drawing/2010/main" w="25400">
                  <a:solidFill>
                    <a:srgbClr val="FFB46A"/>
                  </a:solidFill>
                  <a:prstDash val="solid"/>
                </a14:hiddenLine>
              </a:ext>
            </a:extLst>
          </c:spPr>
          <c:invertIfNegative val="0"/>
          <c:cat>
            <c:strRef>
              <c:f>'---Compare options---'!$I$46:$AC$46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options---'!$I$54:$AC$54</c:f>
              <c:numCache>
                <c:formatCode>#,##0</c:formatCode>
                <c:ptCount val="21"/>
                <c:pt idx="0">
                  <c:v>3.8456611946457997E-5</c:v>
                </c:pt>
                <c:pt idx="1">
                  <c:v>-8.155523391906172E-5</c:v>
                </c:pt>
                <c:pt idx="2">
                  <c:v>-4.0998338590725325E-5</c:v>
                </c:pt>
                <c:pt idx="3">
                  <c:v>-1.0504833153390791E-4</c:v>
                </c:pt>
                <c:pt idx="4">
                  <c:v>420.70546033469145</c:v>
                </c:pt>
                <c:pt idx="5">
                  <c:v>428.07006120105507</c:v>
                </c:pt>
                <c:pt idx="6">
                  <c:v>972.24273243954303</c:v>
                </c:pt>
                <c:pt idx="7">
                  <c:v>910.46214963381135</c:v>
                </c:pt>
                <c:pt idx="8">
                  <c:v>641.02513058319528</c:v>
                </c:pt>
                <c:pt idx="9">
                  <c:v>-221.3012369837852</c:v>
                </c:pt>
                <c:pt idx="10">
                  <c:v>553.55171725280888</c:v>
                </c:pt>
                <c:pt idx="11">
                  <c:v>1807.6284544406371</c:v>
                </c:pt>
                <c:pt idx="12">
                  <c:v>1340.3346638465082</c:v>
                </c:pt>
                <c:pt idx="13">
                  <c:v>1306.6342339595431</c:v>
                </c:pt>
                <c:pt idx="14">
                  <c:v>-443.57051902550302</c:v>
                </c:pt>
                <c:pt idx="15">
                  <c:v>-912.98189161487971</c:v>
                </c:pt>
                <c:pt idx="16">
                  <c:v>-350.72795383333141</c:v>
                </c:pt>
                <c:pt idx="17">
                  <c:v>290.69681478320126</c:v>
                </c:pt>
                <c:pt idx="18">
                  <c:v>1136.5548974241829</c:v>
                </c:pt>
                <c:pt idx="19">
                  <c:v>-989.19399806041474</c:v>
                </c:pt>
                <c:pt idx="20">
                  <c:v>-483.70945971335459</c:v>
                </c:pt>
              </c:numCache>
            </c:numRef>
          </c:val>
          <c:extLst>
            <c:ext xmlns:c16="http://schemas.microsoft.com/office/drawing/2014/chart" uri="{C3380CC4-5D6E-409C-BE32-E72D297353CC}">
              <c16:uniqueId val="{00000007-20E5-4410-8050-95D0CEFB9708}"/>
            </c:ext>
          </c:extLst>
        </c:ser>
        <c:dLbls>
          <c:showLegendKey val="0"/>
          <c:showVal val="0"/>
          <c:showCatName val="0"/>
          <c:showSerName val="0"/>
          <c:showPercent val="0"/>
          <c:showBubbleSize val="0"/>
        </c:dLbls>
        <c:gapWidth val="150"/>
        <c:overlap val="100"/>
        <c:axId val="1534325776"/>
        <c:axId val="1738317216"/>
      </c:barChart>
      <c:lineChart>
        <c:grouping val="standard"/>
        <c:varyColors val="0"/>
        <c:ser>
          <c:idx val="8"/>
          <c:order val="8"/>
          <c:tx>
            <c:strRef>
              <c:f>'---Compare options---'!$H$55</c:f>
              <c:strCache>
                <c:ptCount val="1"/>
                <c:pt idx="0">
                  <c:v>LS Battery</c:v>
                </c:pt>
              </c:strCache>
            </c:strRef>
          </c:tx>
          <c:spPr>
            <a:ln w="28575" cap="rnd">
              <a:solidFill>
                <a:srgbClr val="724BC3"/>
              </a:solidFill>
              <a:prstDash val="sysDot"/>
              <a:round/>
            </a:ln>
            <a:effectLst/>
          </c:spPr>
          <c:marker>
            <c:symbol val="none"/>
          </c:marker>
          <c:cat>
            <c:strRef>
              <c:f>'---Compare options---'!$I$46:$AC$46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options---'!$I$55:$AC$55</c:f>
              <c:numCache>
                <c:formatCode>#,##0</c:formatCode>
                <c:ptCount val="21"/>
                <c:pt idx="0">
                  <c:v>-1.4565007351702093</c:v>
                </c:pt>
                <c:pt idx="1">
                  <c:v>-0.26435352007898416</c:v>
                </c:pt>
                <c:pt idx="2">
                  <c:v>-0.11250951483276594</c:v>
                </c:pt>
                <c:pt idx="3">
                  <c:v>0.28915451286360394</c:v>
                </c:pt>
                <c:pt idx="4">
                  <c:v>-1.3506655071881823</c:v>
                </c:pt>
                <c:pt idx="5">
                  <c:v>-0.50816122984818435</c:v>
                </c:pt>
                <c:pt idx="6">
                  <c:v>-4.5646927653639864</c:v>
                </c:pt>
                <c:pt idx="7">
                  <c:v>-85.770569700098861</c:v>
                </c:pt>
                <c:pt idx="8">
                  <c:v>-86.661480903756001</c:v>
                </c:pt>
                <c:pt idx="9">
                  <c:v>-51.111714854659795</c:v>
                </c:pt>
                <c:pt idx="10">
                  <c:v>9.7688318180070155</c:v>
                </c:pt>
                <c:pt idx="11">
                  <c:v>6.6607250576531669</c:v>
                </c:pt>
                <c:pt idx="12">
                  <c:v>-1.3405086283471519</c:v>
                </c:pt>
                <c:pt idx="13">
                  <c:v>-6.8133124181250651</c:v>
                </c:pt>
                <c:pt idx="14">
                  <c:v>-102.69132762197319</c:v>
                </c:pt>
                <c:pt idx="15">
                  <c:v>67.520290399759915</c:v>
                </c:pt>
                <c:pt idx="16">
                  <c:v>76.537615196907836</c:v>
                </c:pt>
                <c:pt idx="17">
                  <c:v>77.274547554569835</c:v>
                </c:pt>
                <c:pt idx="18">
                  <c:v>-977.43187327223086</c:v>
                </c:pt>
                <c:pt idx="19">
                  <c:v>-971.43028712010391</c:v>
                </c:pt>
                <c:pt idx="20">
                  <c:v>212.8594406748598</c:v>
                </c:pt>
              </c:numCache>
            </c:numRef>
          </c:val>
          <c:smooth val="0"/>
          <c:extLst>
            <c:ext xmlns:c16="http://schemas.microsoft.com/office/drawing/2014/chart" uri="{C3380CC4-5D6E-409C-BE32-E72D297353CC}">
              <c16:uniqueId val="{00000008-20E5-4410-8050-95D0CEFB9708}"/>
            </c:ext>
          </c:extLst>
        </c:ser>
        <c:ser>
          <c:idx val="9"/>
          <c:order val="9"/>
          <c:tx>
            <c:strRef>
              <c:f>'---Compare options---'!$H$56</c:f>
              <c:strCache>
                <c:ptCount val="1"/>
                <c:pt idx="0">
                  <c:v>Pumped Hydro</c:v>
                </c:pt>
              </c:strCache>
            </c:strRef>
          </c:tx>
          <c:spPr>
            <a:ln w="28575" cap="rnd">
              <a:solidFill>
                <a:srgbClr val="87D3F2"/>
              </a:solidFill>
              <a:prstDash val="sysDot"/>
              <a:round/>
            </a:ln>
            <a:effectLst/>
          </c:spPr>
          <c:marker>
            <c:symbol val="none"/>
          </c:marker>
          <c:cat>
            <c:strRef>
              <c:f>'---Compare options---'!$I$46:$AC$46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options---'!$I$56:$AC$56</c:f>
              <c:numCache>
                <c:formatCode>#,##0</c:formatCode>
                <c:ptCount val="21"/>
                <c:pt idx="0">
                  <c:v>1.2077536999999978</c:v>
                </c:pt>
                <c:pt idx="1">
                  <c:v>3.4033184999999975</c:v>
                </c:pt>
                <c:pt idx="2">
                  <c:v>0.79697397664870806</c:v>
                </c:pt>
                <c:pt idx="3">
                  <c:v>-1.6427372426774127</c:v>
                </c:pt>
                <c:pt idx="4">
                  <c:v>4.0453251714170619</c:v>
                </c:pt>
                <c:pt idx="5">
                  <c:v>170.00621950745335</c:v>
                </c:pt>
                <c:pt idx="6">
                  <c:v>-962.76535383249302</c:v>
                </c:pt>
                <c:pt idx="7">
                  <c:v>-456.21621695041722</c:v>
                </c:pt>
                <c:pt idx="8">
                  <c:v>-508.57553150006515</c:v>
                </c:pt>
                <c:pt idx="9">
                  <c:v>-784.07974915342947</c:v>
                </c:pt>
                <c:pt idx="10">
                  <c:v>-468.1248533088492</c:v>
                </c:pt>
                <c:pt idx="11">
                  <c:v>-435.40624622514042</c:v>
                </c:pt>
                <c:pt idx="12">
                  <c:v>-246.98732934031977</c:v>
                </c:pt>
                <c:pt idx="13">
                  <c:v>-403.82504568201603</c:v>
                </c:pt>
                <c:pt idx="14">
                  <c:v>-734.91610349529037</c:v>
                </c:pt>
                <c:pt idx="15">
                  <c:v>-1397.9758096103524</c:v>
                </c:pt>
                <c:pt idx="16">
                  <c:v>-14.120399720988644</c:v>
                </c:pt>
                <c:pt idx="17">
                  <c:v>44.837044497815441</c:v>
                </c:pt>
                <c:pt idx="18">
                  <c:v>1271.7249733679073</c:v>
                </c:pt>
                <c:pt idx="19">
                  <c:v>1214.9175729487142</c:v>
                </c:pt>
                <c:pt idx="20">
                  <c:v>-397.13842949644095</c:v>
                </c:pt>
              </c:numCache>
            </c:numRef>
          </c:val>
          <c:smooth val="0"/>
          <c:extLst>
            <c:ext xmlns:c16="http://schemas.microsoft.com/office/drawing/2014/chart" uri="{C3380CC4-5D6E-409C-BE32-E72D297353CC}">
              <c16:uniqueId val="{00000009-20E5-4410-8050-95D0CEFB9708}"/>
            </c:ext>
          </c:extLst>
        </c:ser>
        <c:dLbls>
          <c:showLegendKey val="0"/>
          <c:showVal val="0"/>
          <c:showCatName val="0"/>
          <c:showSerName val="0"/>
          <c:showPercent val="0"/>
          <c:showBubbleSize val="0"/>
        </c:dLbls>
        <c:marker val="1"/>
        <c:smooth val="0"/>
        <c:axId val="1534325776"/>
        <c:axId val="1738317216"/>
      </c:lineChart>
      <c:catAx>
        <c:axId val="1534325776"/>
        <c:scaling>
          <c:orientation val="minMax"/>
        </c:scaling>
        <c:delete val="0"/>
        <c:axPos val="b"/>
        <c:numFmt formatCode="General" sourceLinked="1"/>
        <c:majorTickMark val="out"/>
        <c:minorTickMark val="none"/>
        <c:tickLblPos val="low"/>
        <c:spPr>
          <a:noFill/>
          <a:ln w="9525" cap="flat" cmpd="sng" algn="ctr">
            <a:solidFill>
              <a:srgbClr val="868686"/>
            </a:solidFill>
            <a:round/>
          </a:ln>
          <a:effectLst/>
        </c:spPr>
        <c:txPr>
          <a:bodyPr rot="-2700000" spcFirstLastPara="1" vertOverflow="ellipsis"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738317216"/>
        <c:crosses val="autoZero"/>
        <c:auto val="1"/>
        <c:lblAlgn val="ctr"/>
        <c:lblOffset val="100"/>
        <c:noMultiLvlLbl val="0"/>
      </c:catAx>
      <c:valAx>
        <c:axId val="1738317216"/>
        <c:scaling>
          <c:orientation val="minMax"/>
        </c:scaling>
        <c:delete val="0"/>
        <c:axPos val="l"/>
        <c:majorGridlines>
          <c:spPr>
            <a:ln w="3175" cap="flat" cmpd="sng" algn="ctr">
              <a:solidFill>
                <a:srgbClr val="A5A5A5"/>
              </a:solidFill>
              <a:prstDash val="dash"/>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r>
                  <a:rPr lang="en-AU"/>
                  <a:t>Sent-out generation difference (GWh)</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endParaRPr lang="en-US"/>
            </a:p>
          </c:txPr>
        </c:title>
        <c:numFmt formatCode="#,##0" sourceLinked="1"/>
        <c:majorTickMark val="out"/>
        <c:minorTickMark val="none"/>
        <c:tickLblPos val="nextTo"/>
        <c:spPr>
          <a:noFill/>
          <a:ln>
            <a:solidFill>
              <a:srgbClr val="868686"/>
            </a:solidFill>
          </a:ln>
          <a:effectLst/>
        </c:spPr>
        <c:txPr>
          <a:bodyPr rot="-6000000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53432577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1200" b="0">
          <a:latin typeface="Arial Narrow"/>
          <a:ea typeface="Arial Narrow"/>
          <a:cs typeface="Arial Narrow"/>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'---Compare options---'!$H$26</c:f>
              <c:strCache>
                <c:ptCount val="1"/>
                <c:pt idx="0">
                  <c:v>Black Coal</c:v>
                </c:pt>
              </c:strCache>
            </c:strRef>
          </c:tx>
          <c:spPr>
            <a:solidFill>
              <a:srgbClr val="351C21"/>
            </a:solidFill>
            <a:ln>
              <a:noFill/>
              <a:prstDash val="solid"/>
            </a:ln>
            <a:effectLst/>
            <a:extLst>
              <a:ext uri="{91240B29-F687-4F45-9708-019B960494DF}">
                <a14:hiddenLine xmlns:a14="http://schemas.microsoft.com/office/drawing/2010/main">
                  <a:solidFill>
                    <a:srgbClr val="351C21"/>
                  </a:solidFill>
                  <a:prstDash val="solid"/>
                </a14:hiddenLine>
              </a:ext>
            </a:extLst>
          </c:spPr>
          <c:invertIfNegative val="0"/>
          <c:cat>
            <c:strRef>
              <c:f>'---Compare options---'!$I$25:$AC$25</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options---'!$I$26:$AC$26</c:f>
              <c:numCache>
                <c:formatCode>#,##0</c:formatCode>
                <c:ptCount val="21"/>
                <c:pt idx="0">
                  <c:v>0</c:v>
                </c:pt>
                <c:pt idx="1">
                  <c:v>0</c:v>
                </c:pt>
                <c:pt idx="2">
                  <c:v>0</c:v>
                </c:pt>
                <c:pt idx="3">
                  <c:v>-50.331133546334968</c:v>
                </c:pt>
                <c:pt idx="4">
                  <c:v>-35.72253097939938</c:v>
                </c:pt>
                <c:pt idx="5">
                  <c:v>-148.83657103274163</c:v>
                </c:pt>
                <c:pt idx="6">
                  <c:v>-456.0465985094088</c:v>
                </c:pt>
                <c:pt idx="7">
                  <c:v>-232.25177407325828</c:v>
                </c:pt>
                <c:pt idx="8">
                  <c:v>2.0172689484898001</c:v>
                </c:pt>
                <c:pt idx="9">
                  <c:v>-140.3691610607566</c:v>
                </c:pt>
                <c:pt idx="10">
                  <c:v>-379.13878705981551</c:v>
                </c:pt>
                <c:pt idx="11">
                  <c:v>85.03371895023156</c:v>
                </c:pt>
                <c:pt idx="12">
                  <c:v>85.033718967730238</c:v>
                </c:pt>
                <c:pt idx="13">
                  <c:v>126.25716888561874</c:v>
                </c:pt>
                <c:pt idx="14">
                  <c:v>126.25732898103888</c:v>
                </c:pt>
                <c:pt idx="15">
                  <c:v>85.033709999998791</c:v>
                </c:pt>
                <c:pt idx="16">
                  <c:v>0</c:v>
                </c:pt>
                <c:pt idx="17">
                  <c:v>0</c:v>
                </c:pt>
                <c:pt idx="18">
                  <c:v>0</c:v>
                </c:pt>
                <c:pt idx="19">
                  <c:v>0</c:v>
                </c:pt>
                <c:pt idx="20">
                  <c:v>-98.743940009039761</c:v>
                </c:pt>
              </c:numCache>
            </c:numRef>
          </c:val>
          <c:extLst>
            <c:ext xmlns:c16="http://schemas.microsoft.com/office/drawing/2014/chart" uri="{C3380CC4-5D6E-409C-BE32-E72D297353CC}">
              <c16:uniqueId val="{00000000-A74D-4660-BE8B-919F4F612850}"/>
            </c:ext>
          </c:extLst>
        </c:ser>
        <c:ser>
          <c:idx val="1"/>
          <c:order val="1"/>
          <c:tx>
            <c:strRef>
              <c:f>'---Compare options---'!$H$27</c:f>
              <c:strCache>
                <c:ptCount val="1"/>
                <c:pt idx="0">
                  <c:v>Brown Coal</c:v>
                </c:pt>
              </c:strCache>
            </c:strRef>
          </c:tx>
          <c:spPr>
            <a:solidFill>
              <a:srgbClr val="BC2F00"/>
            </a:solidFill>
            <a:ln>
              <a:noFill/>
              <a:prstDash val="solid"/>
            </a:ln>
            <a:effectLst/>
            <a:extLst>
              <a:ext uri="{91240B29-F687-4F45-9708-019B960494DF}">
                <a14:hiddenLine xmlns:a14="http://schemas.microsoft.com/office/drawing/2010/main">
                  <a:solidFill>
                    <a:srgbClr val="BC2F00"/>
                  </a:solidFill>
                  <a:prstDash val="solid"/>
                </a14:hiddenLine>
              </a:ext>
            </a:extLst>
          </c:spPr>
          <c:invertIfNegative val="0"/>
          <c:cat>
            <c:strRef>
              <c:f>'---Compare options---'!$I$25:$AC$25</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options---'!$I$27:$AC$27</c:f>
              <c:numCache>
                <c:formatCode>#,##0</c:formatCode>
                <c:ptCount val="21"/>
                <c:pt idx="0">
                  <c:v>0</c:v>
                </c:pt>
                <c:pt idx="1">
                  <c:v>0</c:v>
                </c:pt>
                <c:pt idx="2">
                  <c:v>0</c:v>
                </c:pt>
                <c:pt idx="3">
                  <c:v>-2.0465574227305297</c:v>
                </c:pt>
                <c:pt idx="4">
                  <c:v>20.275647645593381</c:v>
                </c:pt>
                <c:pt idx="5">
                  <c:v>20.275647646329617</c:v>
                </c:pt>
                <c:pt idx="6">
                  <c:v>77.582327646759495</c:v>
                </c:pt>
                <c:pt idx="7">
                  <c:v>-82.317302352835213</c:v>
                </c:pt>
                <c:pt idx="8">
                  <c:v>-82.317302352160368</c:v>
                </c:pt>
                <c:pt idx="9">
                  <c:v>-82.31719000000021</c:v>
                </c:pt>
                <c:pt idx="10">
                  <c:v>-102.59312670332974</c:v>
                </c:pt>
                <c:pt idx="11">
                  <c:v>-102.5928899999999</c:v>
                </c:pt>
                <c:pt idx="12">
                  <c:v>-102.5928899999999</c:v>
                </c:pt>
                <c:pt idx="13">
                  <c:v>-102.5928899999999</c:v>
                </c:pt>
                <c:pt idx="14">
                  <c:v>-102.5928899999999</c:v>
                </c:pt>
                <c:pt idx="15">
                  <c:v>-102.5928899999999</c:v>
                </c:pt>
                <c:pt idx="16">
                  <c:v>-102.5928899999999</c:v>
                </c:pt>
                <c:pt idx="17">
                  <c:v>-139.76506999999992</c:v>
                </c:pt>
                <c:pt idx="18">
                  <c:v>-139.76506999999992</c:v>
                </c:pt>
                <c:pt idx="19">
                  <c:v>-139.76506999999992</c:v>
                </c:pt>
                <c:pt idx="20">
                  <c:v>-139.76506999999992</c:v>
                </c:pt>
              </c:numCache>
            </c:numRef>
          </c:val>
          <c:extLst>
            <c:ext xmlns:c16="http://schemas.microsoft.com/office/drawing/2014/chart" uri="{C3380CC4-5D6E-409C-BE32-E72D297353CC}">
              <c16:uniqueId val="{00000001-A74D-4660-BE8B-919F4F612850}"/>
            </c:ext>
          </c:extLst>
        </c:ser>
        <c:ser>
          <c:idx val="2"/>
          <c:order val="2"/>
          <c:tx>
            <c:strRef>
              <c:f>'---Compare options---'!$H$28</c:f>
              <c:strCache>
                <c:ptCount val="1"/>
                <c:pt idx="0">
                  <c:v>CCGT</c:v>
                </c:pt>
              </c:strCache>
            </c:strRef>
          </c:tx>
          <c:spPr>
            <a:solidFill>
              <a:srgbClr val="750E5C"/>
            </a:solidFill>
            <a:ln>
              <a:noFill/>
              <a:prstDash val="solid"/>
            </a:ln>
            <a:effectLst/>
            <a:extLst>
              <a:ext uri="{91240B29-F687-4F45-9708-019B960494DF}">
                <a14:hiddenLine xmlns:a14="http://schemas.microsoft.com/office/drawing/2010/main">
                  <a:solidFill>
                    <a:srgbClr val="750E5C"/>
                  </a:solidFill>
                  <a:prstDash val="solid"/>
                </a14:hiddenLine>
              </a:ext>
            </a:extLst>
          </c:spPr>
          <c:invertIfNegative val="0"/>
          <c:cat>
            <c:strRef>
              <c:f>'---Compare options---'!$I$25:$AC$25</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options---'!$I$28:$AC$28</c:f>
              <c:numCache>
                <c:formatCode>#,##0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2-A74D-4660-BE8B-919F4F612850}"/>
            </c:ext>
          </c:extLst>
        </c:ser>
        <c:ser>
          <c:idx val="3"/>
          <c:order val="3"/>
          <c:tx>
            <c:strRef>
              <c:f>'---Compare options---'!$H$29</c:f>
              <c:strCache>
                <c:ptCount val="1"/>
                <c:pt idx="0">
                  <c:v>Gas - Steam</c:v>
                </c:pt>
              </c:strCache>
            </c:strRef>
          </c:tx>
          <c:spPr>
            <a:solidFill>
              <a:srgbClr val="8CE8AD"/>
            </a:solidFill>
            <a:ln>
              <a:noFill/>
              <a:prstDash val="solid"/>
            </a:ln>
            <a:effectLst/>
            <a:extLst>
              <a:ext uri="{91240B29-F687-4F45-9708-019B960494DF}">
                <a14:hiddenLine xmlns:a14="http://schemas.microsoft.com/office/drawing/2010/main">
                  <a:solidFill>
                    <a:srgbClr val="8CE8AD"/>
                  </a:solidFill>
                  <a:prstDash val="solid"/>
                </a14:hiddenLine>
              </a:ext>
            </a:extLst>
          </c:spPr>
          <c:invertIfNegative val="0"/>
          <c:cat>
            <c:strRef>
              <c:f>'---Compare options---'!$I$25:$AC$25</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options---'!$I$29:$AC$29</c:f>
              <c:numCache>
                <c:formatCode>#,##0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3-A74D-4660-BE8B-919F4F612850}"/>
            </c:ext>
          </c:extLst>
        </c:ser>
        <c:ser>
          <c:idx val="4"/>
          <c:order val="4"/>
          <c:tx>
            <c:strRef>
              <c:f>'---Compare options---'!$H$30</c:f>
              <c:strCache>
                <c:ptCount val="1"/>
                <c:pt idx="0">
                  <c:v>OCGT / Diesel</c:v>
                </c:pt>
              </c:strCache>
            </c:strRef>
          </c:tx>
          <c:spPr>
            <a:solidFill>
              <a:srgbClr val="C981B2"/>
            </a:solidFill>
            <a:ln>
              <a:noFill/>
              <a:prstDash val="solid"/>
            </a:ln>
            <a:effectLst/>
            <a:extLst>
              <a:ext uri="{91240B29-F687-4F45-9708-019B960494DF}">
                <a14:hiddenLine xmlns:a14="http://schemas.microsoft.com/office/drawing/2010/main">
                  <a:solidFill>
                    <a:srgbClr val="C981B2"/>
                  </a:solidFill>
                  <a:prstDash val="solid"/>
                </a14:hiddenLine>
              </a:ext>
            </a:extLst>
          </c:spPr>
          <c:invertIfNegative val="0"/>
          <c:cat>
            <c:strRef>
              <c:f>'---Compare options---'!$I$25:$AC$25</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options---'!$I$30:$AC$30</c:f>
              <c:numCache>
                <c:formatCode>#,##0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4-A74D-4660-BE8B-919F4F612850}"/>
            </c:ext>
          </c:extLst>
        </c:ser>
        <c:ser>
          <c:idx val="5"/>
          <c:order val="5"/>
          <c:tx>
            <c:strRef>
              <c:f>'---Compare options---'!$H$31</c:f>
              <c:strCache>
                <c:ptCount val="1"/>
                <c:pt idx="0">
                  <c:v>Hydro</c:v>
                </c:pt>
              </c:strCache>
            </c:strRef>
          </c:tx>
          <c:spPr>
            <a:solidFill>
              <a:srgbClr val="188CE5"/>
            </a:solidFill>
            <a:ln>
              <a:noFill/>
              <a:prstDash val="solid"/>
            </a:ln>
            <a:effectLst/>
            <a:extLst>
              <a:ext uri="{91240B29-F687-4F45-9708-019B960494DF}">
                <a14:hiddenLine xmlns:a14="http://schemas.microsoft.com/office/drawing/2010/main">
                  <a:solidFill>
                    <a:srgbClr val="188CE5"/>
                  </a:solidFill>
                  <a:prstDash val="solid"/>
                </a14:hiddenLine>
              </a:ext>
            </a:extLst>
          </c:spPr>
          <c:invertIfNegative val="0"/>
          <c:cat>
            <c:strRef>
              <c:f>'---Compare options---'!$I$25:$AC$25</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options---'!$I$31:$AC$31</c:f>
              <c:numCache>
                <c:formatCode>#,##0</c:formatCode>
                <c:ptCount val="21"/>
                <c:pt idx="0">
                  <c:v>0</c:v>
                </c:pt>
                <c:pt idx="1">
                  <c:v>0</c:v>
                </c:pt>
                <c:pt idx="2">
                  <c:v>0</c:v>
                </c:pt>
                <c:pt idx="3">
                  <c:v>0</c:v>
                </c:pt>
                <c:pt idx="4">
                  <c:v>0</c:v>
                </c:pt>
                <c:pt idx="5">
                  <c:v>0</c:v>
                </c:pt>
                <c:pt idx="6">
                  <c:v>250</c:v>
                </c:pt>
                <c:pt idx="7">
                  <c:v>250</c:v>
                </c:pt>
                <c:pt idx="8">
                  <c:v>250</c:v>
                </c:pt>
                <c:pt idx="9">
                  <c:v>250</c:v>
                </c:pt>
                <c:pt idx="10">
                  <c:v>250</c:v>
                </c:pt>
                <c:pt idx="11">
                  <c:v>250</c:v>
                </c:pt>
                <c:pt idx="12">
                  <c:v>250</c:v>
                </c:pt>
                <c:pt idx="13">
                  <c:v>250</c:v>
                </c:pt>
                <c:pt idx="14">
                  <c:v>250</c:v>
                </c:pt>
                <c:pt idx="15">
                  <c:v>250</c:v>
                </c:pt>
                <c:pt idx="16">
                  <c:v>250</c:v>
                </c:pt>
                <c:pt idx="17">
                  <c:v>250</c:v>
                </c:pt>
                <c:pt idx="18">
                  <c:v>250</c:v>
                </c:pt>
                <c:pt idx="19">
                  <c:v>250</c:v>
                </c:pt>
                <c:pt idx="20">
                  <c:v>250</c:v>
                </c:pt>
              </c:numCache>
            </c:numRef>
          </c:val>
          <c:extLst>
            <c:ext xmlns:c16="http://schemas.microsoft.com/office/drawing/2014/chart" uri="{C3380CC4-5D6E-409C-BE32-E72D297353CC}">
              <c16:uniqueId val="{00000005-A74D-4660-BE8B-919F4F612850}"/>
            </c:ext>
          </c:extLst>
        </c:ser>
        <c:ser>
          <c:idx val="6"/>
          <c:order val="6"/>
          <c:tx>
            <c:strRef>
              <c:f>'---Compare options---'!$H$32</c:f>
              <c:strCache>
                <c:ptCount val="1"/>
                <c:pt idx="0">
                  <c:v>Wind</c:v>
                </c:pt>
              </c:strCache>
            </c:strRef>
          </c:tx>
          <c:spPr>
            <a:solidFill>
              <a:srgbClr val="168736"/>
            </a:solidFill>
            <a:ln>
              <a:noFill/>
              <a:prstDash val="solid"/>
            </a:ln>
            <a:effectLst/>
            <a:extLst>
              <a:ext uri="{91240B29-F687-4F45-9708-019B960494DF}">
                <a14:hiddenLine xmlns:a14="http://schemas.microsoft.com/office/drawing/2010/main">
                  <a:solidFill>
                    <a:srgbClr val="168736"/>
                  </a:solidFill>
                  <a:prstDash val="solid"/>
                </a14:hiddenLine>
              </a:ext>
            </a:extLst>
          </c:spPr>
          <c:invertIfNegative val="0"/>
          <c:cat>
            <c:strRef>
              <c:f>'---Compare options---'!$I$25:$AC$25</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options---'!$I$32:$AC$32</c:f>
              <c:numCache>
                <c:formatCode>#,##0</c:formatCode>
                <c:ptCount val="21"/>
                <c:pt idx="0">
                  <c:v>0</c:v>
                </c:pt>
                <c:pt idx="1">
                  <c:v>0</c:v>
                </c:pt>
                <c:pt idx="2">
                  <c:v>3.7999998312443495E-5</c:v>
                </c:pt>
                <c:pt idx="3">
                  <c:v>103.67192780659934</c:v>
                </c:pt>
                <c:pt idx="4">
                  <c:v>21.138717399999223</c:v>
                </c:pt>
                <c:pt idx="5">
                  <c:v>46.559929901883152</c:v>
                </c:pt>
                <c:pt idx="6">
                  <c:v>-71.82359601376811</c:v>
                </c:pt>
                <c:pt idx="7">
                  <c:v>-463.99207323263181</c:v>
                </c:pt>
                <c:pt idx="8">
                  <c:v>-482.61569732220232</c:v>
                </c:pt>
                <c:pt idx="9">
                  <c:v>-167.7158273228597</c:v>
                </c:pt>
                <c:pt idx="10">
                  <c:v>-276.70853885822362</c:v>
                </c:pt>
                <c:pt idx="11">
                  <c:v>-1584.10302498073</c:v>
                </c:pt>
                <c:pt idx="12">
                  <c:v>-1592.489411413706</c:v>
                </c:pt>
                <c:pt idx="13">
                  <c:v>-2108.5836279893301</c:v>
                </c:pt>
                <c:pt idx="14">
                  <c:v>-1152.0146091055867</c:v>
                </c:pt>
                <c:pt idx="15">
                  <c:v>-1142.0087567952723</c:v>
                </c:pt>
                <c:pt idx="16">
                  <c:v>-1454.605818968932</c:v>
                </c:pt>
                <c:pt idx="17">
                  <c:v>-1729.1350791685072</c:v>
                </c:pt>
                <c:pt idx="18">
                  <c:v>-2087.6359983757684</c:v>
                </c:pt>
                <c:pt idx="19">
                  <c:v>-2359.389251286706</c:v>
                </c:pt>
                <c:pt idx="20">
                  <c:v>-2088.5735370514922</c:v>
                </c:pt>
              </c:numCache>
            </c:numRef>
          </c:val>
          <c:extLst>
            <c:ext xmlns:c16="http://schemas.microsoft.com/office/drawing/2014/chart" uri="{C3380CC4-5D6E-409C-BE32-E72D297353CC}">
              <c16:uniqueId val="{00000006-A74D-4660-BE8B-919F4F612850}"/>
            </c:ext>
          </c:extLst>
        </c:ser>
        <c:ser>
          <c:idx val="7"/>
          <c:order val="7"/>
          <c:tx>
            <c:strRef>
              <c:f>'---Compare options---'!$H$33</c:f>
              <c:strCache>
                <c:ptCount val="1"/>
                <c:pt idx="0">
                  <c:v>Solar PV</c:v>
                </c:pt>
              </c:strCache>
            </c:strRef>
          </c:tx>
          <c:spPr>
            <a:solidFill>
              <a:srgbClr val="FFB46A"/>
            </a:solidFill>
            <a:ln>
              <a:noFill/>
              <a:prstDash val="solid"/>
            </a:ln>
            <a:effectLst/>
            <a:extLst>
              <a:ext uri="{91240B29-F687-4F45-9708-019B960494DF}">
                <a14:hiddenLine xmlns:a14="http://schemas.microsoft.com/office/drawing/2010/main">
                  <a:solidFill>
                    <a:srgbClr val="FFB46A"/>
                  </a:solidFill>
                  <a:prstDash val="solid"/>
                </a14:hiddenLine>
              </a:ext>
            </a:extLst>
          </c:spPr>
          <c:invertIfNegative val="0"/>
          <c:cat>
            <c:strRef>
              <c:f>'---Compare options---'!$I$25:$AC$25</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options---'!$I$33:$AC$33</c:f>
              <c:numCache>
                <c:formatCode>#,##0</c:formatCode>
                <c:ptCount val="21"/>
                <c:pt idx="0">
                  <c:v>0</c:v>
                </c:pt>
                <c:pt idx="1">
                  <c:v>0</c:v>
                </c:pt>
                <c:pt idx="2">
                  <c:v>0</c:v>
                </c:pt>
                <c:pt idx="3">
                  <c:v>0</c:v>
                </c:pt>
                <c:pt idx="4">
                  <c:v>167.84240000000045</c:v>
                </c:pt>
                <c:pt idx="5">
                  <c:v>177.47499574488029</c:v>
                </c:pt>
                <c:pt idx="6">
                  <c:v>394.27685978141199</c:v>
                </c:pt>
                <c:pt idx="7">
                  <c:v>394.27685973970074</c:v>
                </c:pt>
                <c:pt idx="8">
                  <c:v>258.75799031823954</c:v>
                </c:pt>
                <c:pt idx="9">
                  <c:v>-86.285685790446223</c:v>
                </c:pt>
                <c:pt idx="10">
                  <c:v>217.01835049546753</c:v>
                </c:pt>
                <c:pt idx="11">
                  <c:v>707.21721044482911</c:v>
                </c:pt>
                <c:pt idx="12">
                  <c:v>537.19269440477001</c:v>
                </c:pt>
                <c:pt idx="13">
                  <c:v>537.19269439941127</c:v>
                </c:pt>
                <c:pt idx="14">
                  <c:v>-155.34540522285715</c:v>
                </c:pt>
                <c:pt idx="15">
                  <c:v>-332.87311038017288</c:v>
                </c:pt>
                <c:pt idx="16">
                  <c:v>-138.89832252385531</c:v>
                </c:pt>
                <c:pt idx="17">
                  <c:v>117.10866585632903</c:v>
                </c:pt>
                <c:pt idx="18">
                  <c:v>441.19256562593</c:v>
                </c:pt>
                <c:pt idx="19">
                  <c:v>-427.41925972620811</c:v>
                </c:pt>
                <c:pt idx="20">
                  <c:v>-215.97425610835853</c:v>
                </c:pt>
              </c:numCache>
            </c:numRef>
          </c:val>
          <c:extLst>
            <c:ext xmlns:c16="http://schemas.microsoft.com/office/drawing/2014/chart" uri="{C3380CC4-5D6E-409C-BE32-E72D297353CC}">
              <c16:uniqueId val="{00000007-A74D-4660-BE8B-919F4F612850}"/>
            </c:ext>
          </c:extLst>
        </c:ser>
        <c:dLbls>
          <c:showLegendKey val="0"/>
          <c:showVal val="0"/>
          <c:showCatName val="0"/>
          <c:showSerName val="0"/>
          <c:showPercent val="0"/>
          <c:showBubbleSize val="0"/>
        </c:dLbls>
        <c:gapWidth val="150"/>
        <c:overlap val="100"/>
        <c:axId val="1844338624"/>
        <c:axId val="1844337536"/>
      </c:barChart>
      <c:lineChart>
        <c:grouping val="standard"/>
        <c:varyColors val="0"/>
        <c:ser>
          <c:idx val="8"/>
          <c:order val="8"/>
          <c:tx>
            <c:strRef>
              <c:f>'---Compare options---'!$H$34</c:f>
              <c:strCache>
                <c:ptCount val="1"/>
                <c:pt idx="0">
                  <c:v>LS Battery</c:v>
                </c:pt>
              </c:strCache>
            </c:strRef>
          </c:tx>
          <c:spPr>
            <a:ln w="28575" cap="rnd">
              <a:solidFill>
                <a:srgbClr val="724BC3"/>
              </a:solidFill>
              <a:prstDash val="sysDot"/>
              <a:round/>
            </a:ln>
            <a:effectLst/>
          </c:spPr>
          <c:marker>
            <c:symbol val="none"/>
          </c:marker>
          <c:cat>
            <c:strRef>
              <c:f>'---Compare options---'!$I$25:$AC$25</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options---'!$I$34:$AC$34</c:f>
              <c:numCache>
                <c:formatCode>#,##0</c:formatCode>
                <c:ptCount val="21"/>
                <c:pt idx="0">
                  <c:v>0</c:v>
                </c:pt>
                <c:pt idx="1">
                  <c:v>0</c:v>
                </c:pt>
                <c:pt idx="2">
                  <c:v>0</c:v>
                </c:pt>
                <c:pt idx="3">
                  <c:v>0</c:v>
                </c:pt>
                <c:pt idx="4">
                  <c:v>0</c:v>
                </c:pt>
                <c:pt idx="5">
                  <c:v>0</c:v>
                </c:pt>
                <c:pt idx="6">
                  <c:v>0</c:v>
                </c:pt>
                <c:pt idx="7">
                  <c:v>-72.236100000000022</c:v>
                </c:pt>
                <c:pt idx="8">
                  <c:v>-72.236100000000022</c:v>
                </c:pt>
                <c:pt idx="9">
                  <c:v>-45.048783802260118</c:v>
                </c:pt>
                <c:pt idx="10">
                  <c:v>7.943360009813091</c:v>
                </c:pt>
                <c:pt idx="11">
                  <c:v>7.9433600090890195</c:v>
                </c:pt>
                <c:pt idx="12">
                  <c:v>-4.560809991879978</c:v>
                </c:pt>
                <c:pt idx="13">
                  <c:v>-4.5608099937900306</c:v>
                </c:pt>
                <c:pt idx="14">
                  <c:v>-93.817271430149958</c:v>
                </c:pt>
                <c:pt idx="15">
                  <c:v>61.703730557239624</c:v>
                </c:pt>
                <c:pt idx="16">
                  <c:v>61.703730550469572</c:v>
                </c:pt>
                <c:pt idx="17">
                  <c:v>61.703730543849588</c:v>
                </c:pt>
                <c:pt idx="18">
                  <c:v>-922.79424019700082</c:v>
                </c:pt>
                <c:pt idx="19">
                  <c:v>-922.79424020560054</c:v>
                </c:pt>
                <c:pt idx="20">
                  <c:v>86.869597441000224</c:v>
                </c:pt>
              </c:numCache>
            </c:numRef>
          </c:val>
          <c:smooth val="0"/>
          <c:extLst>
            <c:ext xmlns:c16="http://schemas.microsoft.com/office/drawing/2014/chart" uri="{C3380CC4-5D6E-409C-BE32-E72D297353CC}">
              <c16:uniqueId val="{00000008-A74D-4660-BE8B-919F4F612850}"/>
            </c:ext>
          </c:extLst>
        </c:ser>
        <c:ser>
          <c:idx val="9"/>
          <c:order val="9"/>
          <c:tx>
            <c:strRef>
              <c:f>'---Compare options---'!$H$35</c:f>
              <c:strCache>
                <c:ptCount val="1"/>
                <c:pt idx="0">
                  <c:v>Pumped Hydro</c:v>
                </c:pt>
              </c:strCache>
            </c:strRef>
          </c:tx>
          <c:spPr>
            <a:ln w="28575" cap="rnd">
              <a:solidFill>
                <a:srgbClr val="87D3F2"/>
              </a:solidFill>
              <a:prstDash val="sysDot"/>
              <a:round/>
            </a:ln>
            <a:effectLst/>
          </c:spPr>
          <c:marker>
            <c:symbol val="none"/>
          </c:marker>
          <c:cat>
            <c:strRef>
              <c:f>'---Compare options---'!$I$25:$AC$25</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options---'!$I$35:$AC$35</c:f>
              <c:numCache>
                <c:formatCode>#,##0</c:formatCode>
                <c:ptCount val="21"/>
                <c:pt idx="0">
                  <c:v>0</c:v>
                </c:pt>
                <c:pt idx="1">
                  <c:v>0</c:v>
                </c:pt>
                <c:pt idx="2">
                  <c:v>0</c:v>
                </c:pt>
                <c:pt idx="3">
                  <c:v>-0.21632472999999663</c:v>
                </c:pt>
                <c:pt idx="4">
                  <c:v>-0.21632472999999663</c:v>
                </c:pt>
                <c:pt idx="5">
                  <c:v>-16.519707000000381</c:v>
                </c:pt>
                <c:pt idx="6">
                  <c:v>-93.682199999999739</c:v>
                </c:pt>
                <c:pt idx="7">
                  <c:v>-55.479539999999815</c:v>
                </c:pt>
                <c:pt idx="8">
                  <c:v>-94.959300000000439</c:v>
                </c:pt>
                <c:pt idx="9">
                  <c:v>-94.959300000000439</c:v>
                </c:pt>
                <c:pt idx="10">
                  <c:v>-77.454550000000381</c:v>
                </c:pt>
                <c:pt idx="11">
                  <c:v>-88.92009999999982</c:v>
                </c:pt>
                <c:pt idx="12">
                  <c:v>-88.92009999999982</c:v>
                </c:pt>
                <c:pt idx="13">
                  <c:v>-88.92009999999982</c:v>
                </c:pt>
                <c:pt idx="14">
                  <c:v>-355.99645257855991</c:v>
                </c:pt>
                <c:pt idx="15">
                  <c:v>-505.97492959507053</c:v>
                </c:pt>
                <c:pt idx="16">
                  <c:v>1.717281767080749</c:v>
                </c:pt>
                <c:pt idx="17">
                  <c:v>1.7172817685604969</c:v>
                </c:pt>
                <c:pt idx="18">
                  <c:v>436.44810000000052</c:v>
                </c:pt>
                <c:pt idx="19">
                  <c:v>436.44810000000052</c:v>
                </c:pt>
                <c:pt idx="20">
                  <c:v>-28.361909999999625</c:v>
                </c:pt>
              </c:numCache>
            </c:numRef>
          </c:val>
          <c:smooth val="0"/>
          <c:extLst>
            <c:ext xmlns:c16="http://schemas.microsoft.com/office/drawing/2014/chart" uri="{C3380CC4-5D6E-409C-BE32-E72D297353CC}">
              <c16:uniqueId val="{00000009-A74D-4660-BE8B-919F4F612850}"/>
            </c:ext>
          </c:extLst>
        </c:ser>
        <c:dLbls>
          <c:showLegendKey val="0"/>
          <c:showVal val="0"/>
          <c:showCatName val="0"/>
          <c:showSerName val="0"/>
          <c:showPercent val="0"/>
          <c:showBubbleSize val="0"/>
        </c:dLbls>
        <c:marker val="1"/>
        <c:smooth val="0"/>
        <c:axId val="1844338624"/>
        <c:axId val="1844337536"/>
      </c:lineChart>
      <c:catAx>
        <c:axId val="1844338624"/>
        <c:scaling>
          <c:orientation val="minMax"/>
        </c:scaling>
        <c:delete val="0"/>
        <c:axPos val="b"/>
        <c:numFmt formatCode="General" sourceLinked="1"/>
        <c:majorTickMark val="out"/>
        <c:minorTickMark val="none"/>
        <c:tickLblPos val="low"/>
        <c:spPr>
          <a:noFill/>
          <a:ln w="9525" cap="flat" cmpd="sng" algn="ctr">
            <a:solidFill>
              <a:srgbClr val="868686"/>
            </a:solidFill>
            <a:round/>
          </a:ln>
          <a:effectLst/>
        </c:spPr>
        <c:txPr>
          <a:bodyPr rot="-2700000" spcFirstLastPara="1" vertOverflow="ellipsis"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44337536"/>
        <c:crosses val="autoZero"/>
        <c:auto val="1"/>
        <c:lblAlgn val="ctr"/>
        <c:lblOffset val="100"/>
        <c:noMultiLvlLbl val="0"/>
      </c:catAx>
      <c:valAx>
        <c:axId val="1844337536"/>
        <c:scaling>
          <c:orientation val="minMax"/>
        </c:scaling>
        <c:delete val="0"/>
        <c:axPos val="l"/>
        <c:majorGridlines>
          <c:spPr>
            <a:ln w="3175" cap="flat" cmpd="sng" algn="ctr">
              <a:solidFill>
                <a:srgbClr val="A5A5A5"/>
              </a:solidFill>
              <a:prstDash val="dash"/>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r>
                  <a:rPr lang="en-AU"/>
                  <a:t>Capacity difference (MW)</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endParaRPr lang="en-US"/>
            </a:p>
          </c:txPr>
        </c:title>
        <c:numFmt formatCode="#,##0" sourceLinked="1"/>
        <c:majorTickMark val="out"/>
        <c:minorTickMark val="none"/>
        <c:tickLblPos val="nextTo"/>
        <c:spPr>
          <a:noFill/>
          <a:ln>
            <a:solidFill>
              <a:srgbClr val="868686"/>
            </a:solidFill>
          </a:ln>
          <a:effectLst/>
        </c:spPr>
        <c:txPr>
          <a:bodyPr rot="-6000000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4433862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1200" b="0">
          <a:latin typeface="Arial Narrow"/>
          <a:ea typeface="Arial Narrow"/>
          <a:cs typeface="Arial Narrow"/>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4</xdr:col>
      <xdr:colOff>543116</xdr:colOff>
      <xdr:row>5</xdr:row>
      <xdr:rowOff>1118</xdr:rowOff>
    </xdr:from>
    <xdr:to>
      <xdr:col>14</xdr:col>
      <xdr:colOff>1226571</xdr:colOff>
      <xdr:row>31</xdr:row>
      <xdr:rowOff>47998</xdr:rowOff>
    </xdr:to>
    <xdr:sp macro="" textlink="">
      <xdr:nvSpPr>
        <xdr:cNvPr id="2" name="Rectangle 1">
          <a:extLst>
            <a:ext uri="{FF2B5EF4-FFF2-40B4-BE49-F238E27FC236}">
              <a16:creationId xmlns:a16="http://schemas.microsoft.com/office/drawing/2014/main" id="{487A1693-4B93-4D52-8CAE-327B6AFD7195}"/>
            </a:ext>
          </a:extLst>
        </xdr:cNvPr>
        <xdr:cNvSpPr>
          <a:spLocks noChangeAspect="1"/>
        </xdr:cNvSpPr>
      </xdr:nvSpPr>
      <xdr:spPr>
        <a:xfrm>
          <a:off x="2981516" y="810743"/>
          <a:ext cx="6779455" cy="4256930"/>
        </a:xfrm>
        <a:custGeom>
          <a:avLst/>
          <a:gdLst>
            <a:gd name="connsiteX0" fmla="*/ 0 w 6753225"/>
            <a:gd name="connsiteY0" fmla="*/ 0 h 3400425"/>
            <a:gd name="connsiteX1" fmla="*/ 6753225 w 6753225"/>
            <a:gd name="connsiteY1" fmla="*/ 0 h 3400425"/>
            <a:gd name="connsiteX2" fmla="*/ 6753225 w 6753225"/>
            <a:gd name="connsiteY2" fmla="*/ 3400425 h 3400425"/>
            <a:gd name="connsiteX3" fmla="*/ 0 w 6753225"/>
            <a:gd name="connsiteY3" fmla="*/ 3400425 h 3400425"/>
            <a:gd name="connsiteX4" fmla="*/ 0 w 6753225"/>
            <a:gd name="connsiteY4" fmla="*/ 0 h 3400425"/>
            <a:gd name="connsiteX0" fmla="*/ 0 w 6755607"/>
            <a:gd name="connsiteY0" fmla="*/ 1197768 h 3400425"/>
            <a:gd name="connsiteX1" fmla="*/ 6755607 w 6755607"/>
            <a:gd name="connsiteY1" fmla="*/ 0 h 3400425"/>
            <a:gd name="connsiteX2" fmla="*/ 6755607 w 6755607"/>
            <a:gd name="connsiteY2" fmla="*/ 3400425 h 3400425"/>
            <a:gd name="connsiteX3" fmla="*/ 2382 w 6755607"/>
            <a:gd name="connsiteY3" fmla="*/ 3400425 h 3400425"/>
            <a:gd name="connsiteX4" fmla="*/ 0 w 6755607"/>
            <a:gd name="connsiteY4" fmla="*/ 1197768 h 34004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755607" h="3400425">
              <a:moveTo>
                <a:pt x="0" y="1197768"/>
              </a:moveTo>
              <a:lnTo>
                <a:pt x="6755607" y="0"/>
              </a:lnTo>
              <a:lnTo>
                <a:pt x="6755607" y="3400425"/>
              </a:lnTo>
              <a:lnTo>
                <a:pt x="2382" y="3400425"/>
              </a:lnTo>
              <a:lnTo>
                <a:pt x="0" y="1197768"/>
              </a:lnTo>
              <a:close/>
            </a:path>
          </a:pathLst>
        </a:custGeom>
        <a:solidFill>
          <a:srgbClr val="FFE600"/>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nchorCtr="0"/>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sz="1200">
            <a:solidFill>
              <a:schemeClr val="tx1"/>
            </a:solidFill>
          </a:endParaRPr>
        </a:p>
      </xdr:txBody>
    </xdr:sp>
    <xdr:clientData/>
  </xdr:twoCellAnchor>
  <xdr:twoCellAnchor editAs="absolute">
    <xdr:from>
      <xdr:col>5</xdr:col>
      <xdr:colOff>227966</xdr:colOff>
      <xdr:row>15</xdr:row>
      <xdr:rowOff>35014</xdr:rowOff>
    </xdr:from>
    <xdr:to>
      <xdr:col>14</xdr:col>
      <xdr:colOff>989741</xdr:colOff>
      <xdr:row>21</xdr:row>
      <xdr:rowOff>29463</xdr:rowOff>
    </xdr:to>
    <xdr:sp macro="" textlink="">
      <xdr:nvSpPr>
        <xdr:cNvPr id="3" name="Title 1">
          <a:extLst>
            <a:ext uri="{FF2B5EF4-FFF2-40B4-BE49-F238E27FC236}">
              <a16:creationId xmlns:a16="http://schemas.microsoft.com/office/drawing/2014/main" id="{B3CD75C2-BD91-46E4-ACE1-B45AAD89C1BA}"/>
            </a:ext>
          </a:extLst>
        </xdr:cNvPr>
        <xdr:cNvSpPr>
          <a:spLocks noGrp="1"/>
        </xdr:cNvSpPr>
      </xdr:nvSpPr>
      <xdr:spPr>
        <a:xfrm>
          <a:off x="3275966" y="2463889"/>
          <a:ext cx="6248175" cy="965999"/>
        </a:xfrm>
        <a:prstGeom prst="rect">
          <a:avLst/>
        </a:prstGeom>
      </xdr:spPr>
      <xdr:txBody>
        <a:bodyPr vert="horz" wrap="square" lIns="0" tIns="0" rIns="0" bIns="0" rtlCol="0" anchor="t" anchorCtr="0">
          <a:noAutofit/>
        </a:bodyPr>
        <a:lstStyle>
          <a:lvl1pPr algn="l" defTabSz="914400" rtl="0" eaLnBrk="1" latinLnBrk="0" hangingPunct="1">
            <a:lnSpc>
              <a:spcPct val="85000"/>
            </a:lnSpc>
            <a:spcBef>
              <a:spcPct val="0"/>
            </a:spcBef>
            <a:buNone/>
            <a:defRPr sz="3000" b="1" kern="1200">
              <a:solidFill>
                <a:schemeClr val="bg1"/>
              </a:solidFill>
              <a:latin typeface="+mn-lt"/>
              <a:ea typeface="+mj-ea"/>
              <a:cs typeface="Arial" pitchFamily="34" charset="0"/>
            </a:defRPr>
          </a:lvl1pPr>
        </a:lstStyle>
        <a:p>
          <a:pPr algn="l"/>
          <a:r>
            <a:rPr lang="en-US">
              <a:solidFill>
                <a:schemeClr val="tx1"/>
              </a:solidFill>
              <a:latin typeface="EYInterstate Light" panose="02000506000000020004" pitchFamily="2" charset="0"/>
            </a:rPr>
            <a:t>Project</a:t>
          </a:r>
          <a:r>
            <a:rPr lang="en-US" baseline="0">
              <a:solidFill>
                <a:schemeClr val="tx1"/>
              </a:solidFill>
              <a:latin typeface="EYInterstate Light" panose="02000506000000020004" pitchFamily="2" charset="0"/>
            </a:rPr>
            <a:t> Marinus Economic Modelling Results</a:t>
          </a:r>
          <a:endParaRPr lang="en-GB">
            <a:solidFill>
              <a:schemeClr val="tx1"/>
            </a:solidFill>
            <a:latin typeface="EYInterstate Light" panose="02000506000000020004" pitchFamily="2" charset="0"/>
          </a:endParaRPr>
        </a:p>
      </xdr:txBody>
    </xdr:sp>
    <xdr:clientData/>
  </xdr:twoCellAnchor>
  <xdr:twoCellAnchor editAs="absolute">
    <xdr:from>
      <xdr:col>5</xdr:col>
      <xdr:colOff>227966</xdr:colOff>
      <xdr:row>21</xdr:row>
      <xdr:rowOff>87709</xdr:rowOff>
    </xdr:from>
    <xdr:to>
      <xdr:col>14</xdr:col>
      <xdr:colOff>989741</xdr:colOff>
      <xdr:row>26</xdr:row>
      <xdr:rowOff>7691</xdr:rowOff>
    </xdr:to>
    <xdr:sp macro="" textlink="">
      <xdr:nvSpPr>
        <xdr:cNvPr id="4" name="Subtitle 2">
          <a:extLst>
            <a:ext uri="{FF2B5EF4-FFF2-40B4-BE49-F238E27FC236}">
              <a16:creationId xmlns:a16="http://schemas.microsoft.com/office/drawing/2014/main" id="{BE5E3096-EB39-4C3B-8BBB-1A90481DFC61}"/>
            </a:ext>
          </a:extLst>
        </xdr:cNvPr>
        <xdr:cNvSpPr>
          <a:spLocks noGrp="1"/>
        </xdr:cNvSpPr>
      </xdr:nvSpPr>
      <xdr:spPr>
        <a:xfrm>
          <a:off x="3275966" y="3488134"/>
          <a:ext cx="6248175" cy="729607"/>
        </a:xfrm>
        <a:prstGeom prst="rect">
          <a:avLst/>
        </a:prstGeom>
      </xdr:spPr>
      <xdr:txBody>
        <a:bodyPr vert="horz" wrap="square" lIns="0" tIns="0" rIns="0" bIns="0" rtlCol="0" anchor="t" anchorCtr="0">
          <a:noAutofit/>
        </a:bodyPr>
        <a:lstStyle>
          <a:lvl1pPr marL="356616" indent="-356616" algn="l" defTabSz="914400" rtl="0" eaLnBrk="1" latinLnBrk="0" hangingPunct="1">
            <a:spcBef>
              <a:spcPct val="20000"/>
            </a:spcBef>
            <a:buClr>
              <a:schemeClr val="accent2"/>
            </a:buClr>
            <a:buSzPct val="70000"/>
            <a:buFont typeface="Arial" pitchFamily="34" charset="0"/>
            <a:buChar char="►"/>
            <a:defRPr sz="2400" kern="1200">
              <a:solidFill>
                <a:schemeClr val="bg1"/>
              </a:solidFill>
              <a:latin typeface="+mn-lt"/>
              <a:ea typeface="+mn-ea"/>
              <a:cs typeface="Arial" pitchFamily="34" charset="0"/>
            </a:defRPr>
          </a:lvl1pPr>
          <a:lvl2pPr marL="713232" indent="-356616" algn="l" defTabSz="914400" rtl="0" eaLnBrk="1" latinLnBrk="0" hangingPunct="1">
            <a:spcBef>
              <a:spcPct val="20000"/>
            </a:spcBef>
            <a:buClr>
              <a:schemeClr val="accent2"/>
            </a:buClr>
            <a:buSzPct val="70000"/>
            <a:buFont typeface="Arial" pitchFamily="34" charset="0"/>
            <a:buChar char="►"/>
            <a:defRPr sz="2000" kern="1200">
              <a:solidFill>
                <a:schemeClr val="bg1"/>
              </a:solidFill>
              <a:latin typeface="+mn-lt"/>
              <a:ea typeface="+mn-ea"/>
              <a:cs typeface="Arial" pitchFamily="34" charset="0"/>
            </a:defRPr>
          </a:lvl2pPr>
          <a:lvl3pPr marL="1069848" indent="-356616" algn="l" defTabSz="914400" rtl="0" eaLnBrk="1" latinLnBrk="0" hangingPunct="1">
            <a:spcBef>
              <a:spcPct val="20000"/>
            </a:spcBef>
            <a:buClr>
              <a:schemeClr val="accent2"/>
            </a:buClr>
            <a:buSzPct val="70000"/>
            <a:buFont typeface="Arial" pitchFamily="34" charset="0"/>
            <a:buChar char="►"/>
            <a:defRPr sz="1800" kern="1200">
              <a:solidFill>
                <a:schemeClr val="bg1"/>
              </a:solidFill>
              <a:latin typeface="+mn-lt"/>
              <a:ea typeface="+mn-ea"/>
              <a:cs typeface="Arial" pitchFamily="34" charset="0"/>
            </a:defRPr>
          </a:lvl3pPr>
          <a:lvl4pPr marL="1426464" indent="-356616" algn="l" defTabSz="914400" rtl="0" eaLnBrk="1" latinLnBrk="0" hangingPunct="1">
            <a:spcBef>
              <a:spcPct val="20000"/>
            </a:spcBef>
            <a:buClr>
              <a:schemeClr val="accent2"/>
            </a:buClr>
            <a:buSzPct val="70000"/>
            <a:buFont typeface="Arial" pitchFamily="34" charset="0"/>
            <a:buChar char="►"/>
            <a:defRPr sz="1600" kern="1200">
              <a:solidFill>
                <a:schemeClr val="bg1"/>
              </a:solidFill>
              <a:latin typeface="+mn-lt"/>
              <a:ea typeface="+mn-ea"/>
              <a:cs typeface="Arial" pitchFamily="34" charset="0"/>
            </a:defRPr>
          </a:lvl4pPr>
          <a:lvl5pPr marL="1783080" indent="-356616" algn="l" defTabSz="914400" rtl="0" eaLnBrk="1" latinLnBrk="0" hangingPunct="1">
            <a:spcBef>
              <a:spcPct val="20000"/>
            </a:spcBef>
            <a:buClr>
              <a:schemeClr val="accent2"/>
            </a:buClr>
            <a:buSzPct val="70000"/>
            <a:buFont typeface="Arial" pitchFamily="34" charset="0"/>
            <a:buChar char="►"/>
            <a:defRPr sz="1600" kern="1200">
              <a:solidFill>
                <a:schemeClr val="bg1"/>
              </a:solidFill>
              <a:latin typeface="+mn-lt"/>
              <a:ea typeface="+mn-ea"/>
              <a:cs typeface="Arial" pitchFamily="34" charset="0"/>
            </a:defRPr>
          </a:lvl5pPr>
          <a:lvl6pPr marL="25146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6pPr>
          <a:lvl7pPr marL="29718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7pPr>
          <a:lvl8pPr marL="34290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8pPr>
          <a:lvl9pPr marL="38862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9pPr>
        </a:lstStyle>
        <a:p>
          <a:pPr marL="0" lvl="0" indent="0" algn="l" defTabSz="914400" rtl="0" eaLnBrk="1" latinLnBrk="0" hangingPunct="1">
            <a:lnSpc>
              <a:spcPct val="85000"/>
            </a:lnSpc>
            <a:spcBef>
              <a:spcPct val="0"/>
            </a:spcBef>
            <a:buNone/>
          </a:pPr>
          <a:r>
            <a:rPr lang="en-US" sz="2000" b="0" kern="1200">
              <a:solidFill>
                <a:schemeClr val="tx1"/>
              </a:solidFill>
              <a:latin typeface="EYInterstate" panose="02000503020000020004" pitchFamily="2" charset="0"/>
              <a:ea typeface="+mj-ea"/>
              <a:cs typeface="Arial" pitchFamily="34" charset="0"/>
            </a:rPr>
            <a:t>Supporting material</a:t>
          </a:r>
          <a:r>
            <a:rPr lang="en-US" sz="2000" b="0" kern="1200" baseline="0">
              <a:solidFill>
                <a:schemeClr val="tx1"/>
              </a:solidFill>
              <a:latin typeface="EYInterstate" panose="02000503020000020004" pitchFamily="2" charset="0"/>
              <a:ea typeface="+mj-ea"/>
              <a:cs typeface="Arial" pitchFamily="34" charset="0"/>
            </a:rPr>
            <a:t> for </a:t>
          </a:r>
          <a:r>
            <a:rPr lang="en-US" sz="2000" b="0" kern="1200">
              <a:solidFill>
                <a:schemeClr val="tx1"/>
              </a:solidFill>
              <a:latin typeface="EYInterstate" panose="02000503020000020004" pitchFamily="2" charset="0"/>
              <a:ea typeface="+mj-ea"/>
              <a:cs typeface="Arial" pitchFamily="34" charset="0"/>
            </a:rPr>
            <a:t>the Economic Modelling Appendix</a:t>
          </a:r>
          <a:r>
            <a:rPr lang="en-US" sz="2000" b="0" kern="1200" baseline="0">
              <a:solidFill>
                <a:schemeClr val="tx1"/>
              </a:solidFill>
              <a:latin typeface="EYInterstate" panose="02000503020000020004" pitchFamily="2" charset="0"/>
              <a:ea typeface="+mj-ea"/>
              <a:cs typeface="Arial" pitchFamily="34" charset="0"/>
            </a:rPr>
            <a:t> to the TasNetworks Supplementary Analysis Report</a:t>
          </a:r>
        </a:p>
        <a:p>
          <a:pPr marL="0" lvl="0" indent="0" algn="l" defTabSz="914400" rtl="0" eaLnBrk="1" latinLnBrk="0" hangingPunct="1">
            <a:lnSpc>
              <a:spcPct val="85000"/>
            </a:lnSpc>
            <a:spcBef>
              <a:spcPct val="0"/>
            </a:spcBef>
            <a:buNone/>
          </a:pPr>
          <a:endParaRPr lang="en-US" sz="1800" b="0" kern="1200" baseline="0">
            <a:solidFill>
              <a:schemeClr val="tx1"/>
            </a:solidFill>
            <a:latin typeface="EYInterstate" panose="02000503020000020004" pitchFamily="2" charset="0"/>
            <a:ea typeface="+mj-ea"/>
            <a:cs typeface="Arial" pitchFamily="34" charset="0"/>
          </a:endParaRPr>
        </a:p>
        <a:p>
          <a:pPr marL="0" lvl="0" indent="0" algn="l" defTabSz="914400" rtl="0" eaLnBrk="1" latinLnBrk="0" hangingPunct="1">
            <a:lnSpc>
              <a:spcPct val="85000"/>
            </a:lnSpc>
            <a:spcBef>
              <a:spcPct val="0"/>
            </a:spcBef>
            <a:buNone/>
          </a:pPr>
          <a:r>
            <a:rPr lang="en-US" sz="1800" b="1" kern="1200" baseline="0">
              <a:solidFill>
                <a:schemeClr val="tx1"/>
              </a:solidFill>
              <a:latin typeface="EYInterstate" panose="02000503020000020004" pitchFamily="2" charset="0"/>
              <a:ea typeface="+mj-ea"/>
              <a:cs typeface="Arial" pitchFamily="34" charset="0"/>
            </a:rPr>
            <a:t>TasNetworks</a:t>
          </a:r>
          <a:r>
            <a:rPr lang="en-US" sz="1800" b="0" kern="1200" baseline="0">
              <a:solidFill>
                <a:schemeClr val="tx1"/>
              </a:solidFill>
              <a:latin typeface="EYInterstate" panose="02000503020000020004" pitchFamily="2" charset="0"/>
              <a:ea typeface="+mj-ea"/>
              <a:cs typeface="Arial" pitchFamily="34" charset="0"/>
            </a:rPr>
            <a:t> | 09 November 2020</a:t>
          </a:r>
          <a:endParaRPr lang="en-GB" sz="1800" b="0" kern="1200">
            <a:solidFill>
              <a:schemeClr val="tx1"/>
            </a:solidFill>
            <a:latin typeface="EYInterstate" panose="02000503020000020004" pitchFamily="2" charset="0"/>
            <a:ea typeface="+mj-ea"/>
            <a:cs typeface="Arial" pitchFamily="34" charset="0"/>
          </a:endParaRPr>
        </a:p>
      </xdr:txBody>
    </xdr:sp>
    <xdr:clientData/>
  </xdr:twoCellAnchor>
  <xdr:twoCellAnchor editAs="oneCell">
    <xdr:from>
      <xdr:col>14</xdr:col>
      <xdr:colOff>236225</xdr:colOff>
      <xdr:row>37</xdr:row>
      <xdr:rowOff>5428</xdr:rowOff>
    </xdr:from>
    <xdr:to>
      <xdr:col>14</xdr:col>
      <xdr:colOff>1236096</xdr:colOff>
      <xdr:row>44</xdr:row>
      <xdr:rowOff>129888</xdr:rowOff>
    </xdr:to>
    <xdr:pic>
      <xdr:nvPicPr>
        <xdr:cNvPr id="5" name="Picture 4">
          <a:extLst>
            <a:ext uri="{FF2B5EF4-FFF2-40B4-BE49-F238E27FC236}">
              <a16:creationId xmlns:a16="http://schemas.microsoft.com/office/drawing/2014/main" id="{A99884A1-DB80-4788-9E40-4C999DA6FCDF}"/>
            </a:ext>
          </a:extLst>
        </xdr:cNvPr>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73800" y="5999828"/>
          <a:ext cx="996696" cy="12515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0</xdr:rowOff>
    </xdr:from>
    <xdr:to>
      <xdr:col>6</xdr:col>
      <xdr:colOff>228075</xdr:colOff>
      <xdr:row>19</xdr:row>
      <xdr:rowOff>173400</xdr:rowOff>
    </xdr:to>
    <xdr:graphicFrame macro="">
      <xdr:nvGraphicFramePr>
        <xdr:cNvPr id="2" name="Chart 1">
          <a:extLst>
            <a:ext uri="{FF2B5EF4-FFF2-40B4-BE49-F238E27FC236}">
              <a16:creationId xmlns:a16="http://schemas.microsoft.com/office/drawing/2014/main" id="{CF322C60-19DE-4DE8-B529-8C07190AD3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46</xdr:row>
      <xdr:rowOff>0</xdr:rowOff>
    </xdr:from>
    <xdr:to>
      <xdr:col>6</xdr:col>
      <xdr:colOff>228075</xdr:colOff>
      <xdr:row>60</xdr:row>
      <xdr:rowOff>173400</xdr:rowOff>
    </xdr:to>
    <xdr:graphicFrame macro="">
      <xdr:nvGraphicFramePr>
        <xdr:cNvPr id="3" name="Chart 2">
          <a:extLst>
            <a:ext uri="{FF2B5EF4-FFF2-40B4-BE49-F238E27FC236}">
              <a16:creationId xmlns:a16="http://schemas.microsoft.com/office/drawing/2014/main" id="{FBD8B646-C5B4-4007-A908-93643F8A8F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25</xdr:row>
      <xdr:rowOff>0</xdr:rowOff>
    </xdr:from>
    <xdr:to>
      <xdr:col>6</xdr:col>
      <xdr:colOff>228075</xdr:colOff>
      <xdr:row>39</xdr:row>
      <xdr:rowOff>173400</xdr:rowOff>
    </xdr:to>
    <xdr:graphicFrame macro="">
      <xdr:nvGraphicFramePr>
        <xdr:cNvPr id="4" name="Chart 3">
          <a:extLst>
            <a:ext uri="{FF2B5EF4-FFF2-40B4-BE49-F238E27FC236}">
              <a16:creationId xmlns:a16="http://schemas.microsoft.com/office/drawing/2014/main" id="{ADB1E230-DA25-4F54-A0B5-899F3C8A15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6">
    <tabColor rgb="FFFFE600"/>
    <pageSetUpPr fitToPage="1"/>
  </sheetPr>
  <dimension ref="A1:O44"/>
  <sheetViews>
    <sheetView showGridLines="0" tabSelected="1" zoomScale="85" zoomScaleNormal="85" zoomScaleSheetLayoutView="70" workbookViewId="0"/>
  </sheetViews>
  <sheetFormatPr defaultColWidth="8.7109375" defaultRowHeight="12.75"/>
  <cols>
    <col min="1" max="14" width="8.7109375" style="1"/>
    <col min="15" max="15" width="18.85546875" style="1" customWidth="1"/>
    <col min="16" max="16" width="9.28515625" style="1" customWidth="1"/>
    <col min="17" max="16384" width="8.7109375" style="1"/>
  </cols>
  <sheetData>
    <row r="1" spans="1:1">
      <c r="A1" s="1" t="s">
        <v>0</v>
      </c>
    </row>
    <row r="43" spans="15:15">
      <c r="O43" s="1" t="s">
        <v>0</v>
      </c>
    </row>
    <row r="44" spans="15:15">
      <c r="O44" s="1" t="s">
        <v>0</v>
      </c>
    </row>
  </sheetData>
  <sheetProtection algorithmName="SHA-512" hashValue="PS3Drkz+q3cDzx9zbAyps3ihUEnbK0RmrnX/tB7mlsHHiskuxMAWKQ9/gRZdOdK++/8cVjnb0VIxhvUxTTyUng==" saltValue="VarJvs+w9XUU9voJz3PTUA==" spinCount="100000" sheet="1" objects="1" scenarios="1"/>
  <pageMargins left="0.45" right="0.45" top="0.45" bottom="0.45" header="0.25" footer="0.25"/>
  <pageSetup paperSize="9" scale="91"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57E188"/>
  </sheetPr>
  <dimension ref="A1:W122"/>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133</v>
      </c>
      <c r="B1" s="17"/>
      <c r="C1" s="17"/>
      <c r="D1" s="17"/>
      <c r="E1" s="17"/>
      <c r="F1" s="17"/>
      <c r="G1" s="17"/>
      <c r="H1" s="17"/>
      <c r="I1" s="17"/>
      <c r="J1" s="17"/>
      <c r="K1" s="17"/>
      <c r="L1" s="17"/>
      <c r="M1" s="17"/>
      <c r="N1" s="17"/>
      <c r="O1" s="17"/>
      <c r="P1" s="17"/>
      <c r="Q1" s="17"/>
      <c r="R1" s="17"/>
      <c r="S1" s="17"/>
      <c r="T1" s="17"/>
      <c r="U1" s="17"/>
      <c r="V1" s="17"/>
      <c r="W1" s="17"/>
    </row>
    <row r="2" spans="1:23">
      <c r="A2" s="26" t="s">
        <v>76</v>
      </c>
      <c r="B2" s="16" t="s">
        <v>130</v>
      </c>
    </row>
    <row r="3" spans="1:23">
      <c r="B3" s="16"/>
    </row>
    <row r="4" spans="1:23">
      <c r="A4" s="16" t="s">
        <v>95</v>
      </c>
      <c r="B4" s="1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1604063.8284999998</v>
      </c>
      <c r="D6" s="23">
        <v>1466483.0586000001</v>
      </c>
      <c r="E6" s="23">
        <v>1487929.7547999998</v>
      </c>
      <c r="F6" s="23">
        <v>1419634.622277759</v>
      </c>
      <c r="G6" s="23">
        <v>1082499.0619636292</v>
      </c>
      <c r="H6" s="23">
        <v>962855.25872887229</v>
      </c>
      <c r="I6" s="23">
        <v>957536.67059592553</v>
      </c>
      <c r="J6" s="23">
        <v>941995.09722916468</v>
      </c>
      <c r="K6" s="23">
        <v>843968.50617303373</v>
      </c>
      <c r="L6" s="23">
        <v>784317.81692106416</v>
      </c>
      <c r="M6" s="23">
        <v>740874.74631241546</v>
      </c>
      <c r="N6" s="23">
        <v>574953.67041256418</v>
      </c>
      <c r="O6" s="23">
        <v>556873.64914267557</v>
      </c>
      <c r="P6" s="23">
        <v>503302.89879071771</v>
      </c>
      <c r="Q6" s="23">
        <v>341467.200865102</v>
      </c>
      <c r="R6" s="23">
        <v>269941.8380953825</v>
      </c>
      <c r="S6" s="23">
        <v>262818.6421</v>
      </c>
      <c r="T6" s="23">
        <v>247210.00669999997</v>
      </c>
      <c r="U6" s="23">
        <v>216851.22065000003</v>
      </c>
      <c r="V6" s="23">
        <v>203797.07985000001</v>
      </c>
      <c r="W6" s="23">
        <v>158082.3046002597</v>
      </c>
    </row>
    <row r="7" spans="1:23">
      <c r="A7" s="27" t="s">
        <v>36</v>
      </c>
      <c r="B7" s="27" t="s">
        <v>67</v>
      </c>
      <c r="C7" s="23">
        <v>209971.34345000001</v>
      </c>
      <c r="D7" s="23">
        <v>192213.72474000001</v>
      </c>
      <c r="E7" s="23">
        <v>189556.25717</v>
      </c>
      <c r="F7" s="23">
        <v>147112.40547446869</v>
      </c>
      <c r="G7" s="23">
        <v>125043.5271998813</v>
      </c>
      <c r="H7" s="23">
        <v>113656.8300374243</v>
      </c>
      <c r="I7" s="23">
        <v>104194.62484860941</v>
      </c>
      <c r="J7" s="23">
        <v>86586.544946422699</v>
      </c>
      <c r="K7" s="23">
        <v>77925.135033807004</v>
      </c>
      <c r="L7" s="23">
        <v>77737.189374600013</v>
      </c>
      <c r="M7" s="23">
        <v>64316.996877245001</v>
      </c>
      <c r="N7" s="23">
        <v>60937.593728199994</v>
      </c>
      <c r="O7" s="23">
        <v>56830.308289199995</v>
      </c>
      <c r="P7" s="23">
        <v>50571.209410799995</v>
      </c>
      <c r="Q7" s="23">
        <v>47714.0981388</v>
      </c>
      <c r="R7" s="23">
        <v>43967.099391499993</v>
      </c>
      <c r="S7" s="23">
        <v>42480.236684100004</v>
      </c>
      <c r="T7" s="23">
        <v>43250.922700900002</v>
      </c>
      <c r="U7" s="23">
        <v>37732.373241300003</v>
      </c>
      <c r="V7" s="23">
        <v>34179.546444300002</v>
      </c>
      <c r="W7" s="23">
        <v>34370.625939000005</v>
      </c>
    </row>
    <row r="8" spans="1:23">
      <c r="A8" s="27" t="s">
        <v>36</v>
      </c>
      <c r="B8" s="27" t="s">
        <v>18</v>
      </c>
      <c r="C8" s="23">
        <v>131229.0639343838</v>
      </c>
      <c r="D8" s="23">
        <v>128326.16941295953</v>
      </c>
      <c r="E8" s="23">
        <v>107553.24882249309</v>
      </c>
      <c r="F8" s="23">
        <v>150458.32525847104</v>
      </c>
      <c r="G8" s="23">
        <v>116529.75909168911</v>
      </c>
      <c r="H8" s="23">
        <v>92553.714844056973</v>
      </c>
      <c r="I8" s="23">
        <v>92536.030580747189</v>
      </c>
      <c r="J8" s="23">
        <v>96028.325496023725</v>
      </c>
      <c r="K8" s="23">
        <v>107416.61026045855</v>
      </c>
      <c r="L8" s="23">
        <v>107073.05273638997</v>
      </c>
      <c r="M8" s="23">
        <v>90144.136848406662</v>
      </c>
      <c r="N8" s="23">
        <v>121011.18129503647</v>
      </c>
      <c r="O8" s="23">
        <v>107487.48946949031</v>
      </c>
      <c r="P8" s="23">
        <v>71703.496298619604</v>
      </c>
      <c r="Q8" s="23">
        <v>106781.9506027555</v>
      </c>
      <c r="R8" s="23">
        <v>64726.989540304668</v>
      </c>
      <c r="S8" s="23">
        <v>102331.02742151466</v>
      </c>
      <c r="T8" s="23">
        <v>101400.13642006322</v>
      </c>
      <c r="U8" s="23">
        <v>81252.872480020073</v>
      </c>
      <c r="V8" s="23">
        <v>86249.000239993256</v>
      </c>
      <c r="W8" s="23">
        <v>82386.526871959984</v>
      </c>
    </row>
    <row r="9" spans="1:23">
      <c r="A9" s="27" t="s">
        <v>36</v>
      </c>
      <c r="B9" s="27" t="s">
        <v>28</v>
      </c>
      <c r="C9" s="23">
        <v>91523.592900000003</v>
      </c>
      <c r="D9" s="23">
        <v>72900.186499999996</v>
      </c>
      <c r="E9" s="23">
        <v>68859.155200000008</v>
      </c>
      <c r="F9" s="23">
        <v>12731.920700000001</v>
      </c>
      <c r="G9" s="23">
        <v>11548.711200000002</v>
      </c>
      <c r="H9" s="23">
        <v>12085.910800000001</v>
      </c>
      <c r="I9" s="23">
        <v>11006.8691</v>
      </c>
      <c r="J9" s="23">
        <v>12298.9306</v>
      </c>
      <c r="K9" s="23">
        <v>11839.2171</v>
      </c>
      <c r="L9" s="23">
        <v>12122.125700000001</v>
      </c>
      <c r="M9" s="23">
        <v>11566.1096</v>
      </c>
      <c r="N9" s="23">
        <v>13221.368700000001</v>
      </c>
      <c r="O9" s="23">
        <v>11810.2873</v>
      </c>
      <c r="P9" s="23">
        <v>8464.0652499999997</v>
      </c>
      <c r="Q9" s="23">
        <v>9245.5944999999992</v>
      </c>
      <c r="R9" s="23">
        <v>5786.2656999999999</v>
      </c>
      <c r="S9" s="23">
        <v>15989.756000000001</v>
      </c>
      <c r="T9" s="23">
        <v>8140.3430000000008</v>
      </c>
      <c r="U9" s="23">
        <v>3991.6572000000001</v>
      </c>
      <c r="V9" s="23">
        <v>3867.3722000000002</v>
      </c>
      <c r="W9" s="23">
        <v>4181.1589999999997</v>
      </c>
    </row>
    <row r="10" spans="1:23">
      <c r="A10" s="27" t="s">
        <v>36</v>
      </c>
      <c r="B10" s="27" t="s">
        <v>62</v>
      </c>
      <c r="C10" s="23">
        <v>2916.0575745125766</v>
      </c>
      <c r="D10" s="23">
        <v>3371.1670331941309</v>
      </c>
      <c r="E10" s="23">
        <v>8098.9851726945517</v>
      </c>
      <c r="F10" s="23">
        <v>13135.485155176335</v>
      </c>
      <c r="G10" s="23">
        <v>9336.0825904528665</v>
      </c>
      <c r="H10" s="23">
        <v>11095.172359777303</v>
      </c>
      <c r="I10" s="23">
        <v>10981.94011749604</v>
      </c>
      <c r="J10" s="23">
        <v>13696.295838919248</v>
      </c>
      <c r="K10" s="23">
        <v>8078.497019221204</v>
      </c>
      <c r="L10" s="23">
        <v>9596.2954390813065</v>
      </c>
      <c r="M10" s="23">
        <v>6607.8362763819468</v>
      </c>
      <c r="N10" s="23">
        <v>13274.100133412756</v>
      </c>
      <c r="O10" s="23">
        <v>7809.2701920815207</v>
      </c>
      <c r="P10" s="23">
        <v>4879.5199979581093</v>
      </c>
      <c r="Q10" s="23">
        <v>20740.76327822822</v>
      </c>
      <c r="R10" s="23">
        <v>10550.466289971069</v>
      </c>
      <c r="S10" s="23">
        <v>38548.011684786099</v>
      </c>
      <c r="T10" s="23">
        <v>16754.22651473232</v>
      </c>
      <c r="U10" s="23">
        <v>31496.82098420343</v>
      </c>
      <c r="V10" s="23">
        <v>34505.562335361465</v>
      </c>
      <c r="W10" s="23">
        <v>38063.844558248187</v>
      </c>
    </row>
    <row r="11" spans="1:23">
      <c r="A11" s="27" t="s">
        <v>36</v>
      </c>
      <c r="B11" s="27" t="s">
        <v>61</v>
      </c>
      <c r="C11" s="23">
        <v>0</v>
      </c>
      <c r="D11" s="23">
        <v>0</v>
      </c>
      <c r="E11" s="23">
        <v>0</v>
      </c>
      <c r="F11" s="23">
        <v>0</v>
      </c>
      <c r="G11" s="23">
        <v>0</v>
      </c>
      <c r="H11" s="23">
        <v>0</v>
      </c>
      <c r="I11" s="23">
        <v>0</v>
      </c>
      <c r="J11" s="23">
        <v>0</v>
      </c>
      <c r="K11" s="23">
        <v>0</v>
      </c>
      <c r="L11" s="23">
        <v>0</v>
      </c>
      <c r="M11" s="23">
        <v>0</v>
      </c>
      <c r="N11" s="23">
        <v>0</v>
      </c>
      <c r="O11" s="23">
        <v>0</v>
      </c>
      <c r="P11" s="23">
        <v>0</v>
      </c>
      <c r="Q11" s="23">
        <v>0</v>
      </c>
      <c r="R11" s="23">
        <v>0</v>
      </c>
      <c r="S11" s="23">
        <v>0</v>
      </c>
      <c r="T11" s="23">
        <v>0</v>
      </c>
      <c r="U11" s="23">
        <v>0</v>
      </c>
      <c r="V11" s="23">
        <v>0</v>
      </c>
      <c r="W11" s="23">
        <v>0</v>
      </c>
    </row>
    <row r="12" spans="1:23">
      <c r="A12" s="27" t="s">
        <v>36</v>
      </c>
      <c r="B12" s="27" t="s">
        <v>65</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row>
    <row r="13" spans="1:23">
      <c r="A13" s="27" t="s">
        <v>36</v>
      </c>
      <c r="B13" s="27" t="s">
        <v>64</v>
      </c>
      <c r="C13" s="23">
        <v>0</v>
      </c>
      <c r="D13" s="23">
        <v>0</v>
      </c>
      <c r="E13" s="23">
        <v>0</v>
      </c>
      <c r="F13" s="23">
        <v>0</v>
      </c>
      <c r="G13" s="23">
        <v>0</v>
      </c>
      <c r="H13" s="23">
        <v>0</v>
      </c>
      <c r="I13" s="23">
        <v>0</v>
      </c>
      <c r="J13" s="23">
        <v>0</v>
      </c>
      <c r="K13" s="23">
        <v>0</v>
      </c>
      <c r="L13" s="23">
        <v>0</v>
      </c>
      <c r="M13" s="23">
        <v>0</v>
      </c>
      <c r="N13" s="23">
        <v>0</v>
      </c>
      <c r="O13" s="23">
        <v>0</v>
      </c>
      <c r="P13" s="23">
        <v>0</v>
      </c>
      <c r="Q13" s="23">
        <v>0</v>
      </c>
      <c r="R13" s="23">
        <v>0</v>
      </c>
      <c r="S13" s="23">
        <v>0</v>
      </c>
      <c r="T13" s="23">
        <v>0</v>
      </c>
      <c r="U13" s="23">
        <v>0</v>
      </c>
      <c r="V13" s="23">
        <v>0</v>
      </c>
      <c r="W13" s="23">
        <v>0</v>
      </c>
    </row>
    <row r="14" spans="1:23">
      <c r="A14" s="27" t="s">
        <v>36</v>
      </c>
      <c r="B14" s="27" t="s">
        <v>32</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row>
    <row r="15" spans="1:23">
      <c r="A15" s="27" t="s">
        <v>36</v>
      </c>
      <c r="B15" s="27" t="s">
        <v>69</v>
      </c>
      <c r="C15" s="23">
        <v>0</v>
      </c>
      <c r="D15" s="23">
        <v>0</v>
      </c>
      <c r="E15" s="23">
        <v>0</v>
      </c>
      <c r="F15" s="23">
        <v>0</v>
      </c>
      <c r="G15" s="23">
        <v>0</v>
      </c>
      <c r="H15" s="23">
        <v>0</v>
      </c>
      <c r="I15" s="23">
        <v>0</v>
      </c>
      <c r="J15" s="23">
        <v>0</v>
      </c>
      <c r="K15" s="23">
        <v>0</v>
      </c>
      <c r="L15" s="23">
        <v>0</v>
      </c>
      <c r="M15" s="23">
        <v>0</v>
      </c>
      <c r="N15" s="23">
        <v>0</v>
      </c>
      <c r="O15" s="23">
        <v>0</v>
      </c>
      <c r="P15" s="23">
        <v>0</v>
      </c>
      <c r="Q15" s="23">
        <v>0</v>
      </c>
      <c r="R15" s="23">
        <v>0</v>
      </c>
      <c r="S15" s="23">
        <v>0</v>
      </c>
      <c r="T15" s="23">
        <v>0</v>
      </c>
      <c r="U15" s="23">
        <v>0</v>
      </c>
      <c r="V15" s="23">
        <v>0</v>
      </c>
      <c r="W15" s="23">
        <v>0</v>
      </c>
    </row>
    <row r="16" spans="1:23">
      <c r="A16" s="27" t="s">
        <v>36</v>
      </c>
      <c r="B16" s="27" t="s">
        <v>52</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row>
    <row r="17" spans="1:23">
      <c r="A17" s="29" t="s">
        <v>118</v>
      </c>
      <c r="B17" s="29"/>
      <c r="C17" s="28">
        <v>2039703.8863588965</v>
      </c>
      <c r="D17" s="28">
        <v>1863294.3062861538</v>
      </c>
      <c r="E17" s="28">
        <v>1861997.4011651874</v>
      </c>
      <c r="F17" s="28">
        <v>1743072.758865875</v>
      </c>
      <c r="G17" s="28">
        <v>1344957.1420456525</v>
      </c>
      <c r="H17" s="28">
        <v>1192246.8867701308</v>
      </c>
      <c r="I17" s="28">
        <v>1176256.1352427781</v>
      </c>
      <c r="J17" s="28">
        <v>1150605.1941105304</v>
      </c>
      <c r="K17" s="28">
        <v>1049227.9655865205</v>
      </c>
      <c r="L17" s="28">
        <v>990846.48017113539</v>
      </c>
      <c r="M17" s="28">
        <v>913509.82591444906</v>
      </c>
      <c r="N17" s="28">
        <v>783397.91426921333</v>
      </c>
      <c r="O17" s="28">
        <v>740811.00439344742</v>
      </c>
      <c r="P17" s="28">
        <v>638921.18974809535</v>
      </c>
      <c r="Q17" s="28">
        <v>525949.60738488578</v>
      </c>
      <c r="R17" s="28">
        <v>394972.65901715826</v>
      </c>
      <c r="S17" s="28">
        <v>462167.67389040079</v>
      </c>
      <c r="T17" s="28">
        <v>416755.63533569546</v>
      </c>
      <c r="U17" s="28">
        <v>371324.94455552351</v>
      </c>
      <c r="V17" s="28">
        <v>362598.56106965477</v>
      </c>
      <c r="W17" s="28">
        <v>317084.46096946782</v>
      </c>
    </row>
    <row r="18" spans="1:23">
      <c r="A18" s="7"/>
      <c r="B18" s="7"/>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867141.60239999997</v>
      </c>
      <c r="D20" s="23">
        <v>768091.57</v>
      </c>
      <c r="E20" s="23">
        <v>801454.29129999992</v>
      </c>
      <c r="F20" s="23">
        <v>834419.91573200002</v>
      </c>
      <c r="G20" s="23">
        <v>603491.16346729989</v>
      </c>
      <c r="H20" s="23">
        <v>541713.76382989995</v>
      </c>
      <c r="I20" s="23">
        <v>571634.95870770002</v>
      </c>
      <c r="J20" s="23">
        <v>590293.2805469</v>
      </c>
      <c r="K20" s="23">
        <v>513479.10855840001</v>
      </c>
      <c r="L20" s="23">
        <v>477603.78745185997</v>
      </c>
      <c r="M20" s="23">
        <v>470563.71914169</v>
      </c>
      <c r="N20" s="23">
        <v>302344.59360000002</v>
      </c>
      <c r="O20" s="23">
        <v>290625.67569999996</v>
      </c>
      <c r="P20" s="23">
        <v>275246.08750000002</v>
      </c>
      <c r="Q20" s="23">
        <v>112485.5855</v>
      </c>
      <c r="R20" s="23">
        <v>95375.406499999997</v>
      </c>
      <c r="S20" s="23">
        <v>108950.018</v>
      </c>
      <c r="T20" s="23">
        <v>99081.46</v>
      </c>
      <c r="U20" s="23">
        <v>84430.375799999994</v>
      </c>
      <c r="V20" s="23">
        <v>80404.274400000009</v>
      </c>
      <c r="W20" s="23">
        <v>73985.573000000004</v>
      </c>
    </row>
    <row r="21" spans="1:23">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c r="A22" s="27" t="s">
        <v>119</v>
      </c>
      <c r="B22" s="27" t="s">
        <v>18</v>
      </c>
      <c r="C22" s="23">
        <v>1836.1018538940002</v>
      </c>
      <c r="D22" s="23">
        <v>1846.8946361293999</v>
      </c>
      <c r="E22" s="23">
        <v>5481.2775729845607</v>
      </c>
      <c r="F22" s="23">
        <v>19215.448057002897</v>
      </c>
      <c r="G22" s="23">
        <v>7693.5302081352502</v>
      </c>
      <c r="H22" s="23">
        <v>3336.1621170190406</v>
      </c>
      <c r="I22" s="23">
        <v>4089.88398003887</v>
      </c>
      <c r="J22" s="23">
        <v>8494.5745571840998</v>
      </c>
      <c r="K22" s="23">
        <v>14486.599649412341</v>
      </c>
      <c r="L22" s="23">
        <v>12845.894000591461</v>
      </c>
      <c r="M22" s="23">
        <v>6043.2784794295403</v>
      </c>
      <c r="N22" s="23">
        <v>19977.1817951351</v>
      </c>
      <c r="O22" s="23">
        <v>16018.30915149807</v>
      </c>
      <c r="P22" s="23">
        <v>8910.4463806018994</v>
      </c>
      <c r="Q22" s="23">
        <v>19979.880742376401</v>
      </c>
      <c r="R22" s="23">
        <v>9842.1151795678597</v>
      </c>
      <c r="S22" s="23">
        <v>34747.1544293529</v>
      </c>
      <c r="T22" s="23">
        <v>37460.5388603463</v>
      </c>
      <c r="U22" s="23">
        <v>30647.933271264697</v>
      </c>
      <c r="V22" s="23">
        <v>32149.073220353799</v>
      </c>
      <c r="W22" s="23">
        <v>29066.194393369198</v>
      </c>
    </row>
    <row r="23" spans="1:23">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c r="A24" s="27" t="s">
        <v>119</v>
      </c>
      <c r="B24" s="27" t="s">
        <v>62</v>
      </c>
      <c r="C24" s="23">
        <v>8.7386736999999902E-4</v>
      </c>
      <c r="D24" s="23">
        <v>10.88134691628</v>
      </c>
      <c r="E24" s="23">
        <v>454.93512026235999</v>
      </c>
      <c r="F24" s="23">
        <v>1711.47333589655</v>
      </c>
      <c r="G24" s="23">
        <v>429.87492466698995</v>
      </c>
      <c r="H24" s="23">
        <v>713.24867915988</v>
      </c>
      <c r="I24" s="23">
        <v>473.02053952124004</v>
      </c>
      <c r="J24" s="23">
        <v>1240.6500786187801</v>
      </c>
      <c r="K24" s="23">
        <v>1511.1921843027301</v>
      </c>
      <c r="L24" s="23">
        <v>623.64706530323008</v>
      </c>
      <c r="M24" s="23">
        <v>843.98463951840006</v>
      </c>
      <c r="N24" s="23">
        <v>2513.5683202407999</v>
      </c>
      <c r="O24" s="23">
        <v>1366.0976788481901</v>
      </c>
      <c r="P24" s="23">
        <v>811.33637622720005</v>
      </c>
      <c r="Q24" s="23">
        <v>5727.7302642505001</v>
      </c>
      <c r="R24" s="23">
        <v>1993.3516465712703</v>
      </c>
      <c r="S24" s="23">
        <v>5782.7215767338002</v>
      </c>
      <c r="T24" s="23">
        <v>1868.88950607006</v>
      </c>
      <c r="U24" s="23">
        <v>5629.39183777985</v>
      </c>
      <c r="V24" s="23">
        <v>5523.8199386433998</v>
      </c>
      <c r="W24" s="23">
        <v>5622.9697527601702</v>
      </c>
    </row>
    <row r="25" spans="1:23">
      <c r="A25" s="27" t="s">
        <v>119</v>
      </c>
      <c r="B25" s="27" t="s">
        <v>61</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row>
    <row r="26" spans="1:23">
      <c r="A26" s="27" t="s">
        <v>119</v>
      </c>
      <c r="B26" s="27" t="s">
        <v>65</v>
      </c>
      <c r="C26" s="23">
        <v>0</v>
      </c>
      <c r="D26" s="23">
        <v>0</v>
      </c>
      <c r="E26" s="23">
        <v>0</v>
      </c>
      <c r="F26" s="23">
        <v>0</v>
      </c>
      <c r="G26" s="23">
        <v>0</v>
      </c>
      <c r="H26" s="23">
        <v>0</v>
      </c>
      <c r="I26" s="23">
        <v>0</v>
      </c>
      <c r="J26" s="23">
        <v>0</v>
      </c>
      <c r="K26" s="23">
        <v>0</v>
      </c>
      <c r="L26" s="23">
        <v>0</v>
      </c>
      <c r="M26" s="23">
        <v>0</v>
      </c>
      <c r="N26" s="23">
        <v>0</v>
      </c>
      <c r="O26" s="23">
        <v>0</v>
      </c>
      <c r="P26" s="23">
        <v>0</v>
      </c>
      <c r="Q26" s="23">
        <v>0</v>
      </c>
      <c r="R26" s="23">
        <v>0</v>
      </c>
      <c r="S26" s="23">
        <v>0</v>
      </c>
      <c r="T26" s="23">
        <v>0</v>
      </c>
      <c r="U26" s="23">
        <v>0</v>
      </c>
      <c r="V26" s="23">
        <v>0</v>
      </c>
      <c r="W26" s="23">
        <v>0</v>
      </c>
    </row>
    <row r="27" spans="1:23">
      <c r="A27" s="27" t="s">
        <v>119</v>
      </c>
      <c r="B27" s="27" t="s">
        <v>64</v>
      </c>
      <c r="C27" s="23">
        <v>0</v>
      </c>
      <c r="D27" s="23">
        <v>0</v>
      </c>
      <c r="E27" s="23">
        <v>0</v>
      </c>
      <c r="F27" s="23">
        <v>0</v>
      </c>
      <c r="G27" s="23">
        <v>0</v>
      </c>
      <c r="H27" s="23">
        <v>0</v>
      </c>
      <c r="I27" s="23">
        <v>0</v>
      </c>
      <c r="J27" s="23">
        <v>0</v>
      </c>
      <c r="K27" s="23">
        <v>0</v>
      </c>
      <c r="L27" s="23">
        <v>0</v>
      </c>
      <c r="M27" s="23">
        <v>0</v>
      </c>
      <c r="N27" s="23">
        <v>0</v>
      </c>
      <c r="O27" s="23">
        <v>0</v>
      </c>
      <c r="P27" s="23">
        <v>0</v>
      </c>
      <c r="Q27" s="23">
        <v>0</v>
      </c>
      <c r="R27" s="23">
        <v>0</v>
      </c>
      <c r="S27" s="23">
        <v>0</v>
      </c>
      <c r="T27" s="23">
        <v>0</v>
      </c>
      <c r="U27" s="23">
        <v>0</v>
      </c>
      <c r="V27" s="23">
        <v>0</v>
      </c>
      <c r="W27" s="23">
        <v>0</v>
      </c>
    </row>
    <row r="28" spans="1:23">
      <c r="A28" s="27" t="s">
        <v>119</v>
      </c>
      <c r="B28" s="27" t="s">
        <v>32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row>
    <row r="29" spans="1:23">
      <c r="A29" s="27" t="s">
        <v>119</v>
      </c>
      <c r="B29" s="27" t="s">
        <v>69</v>
      </c>
      <c r="C29" s="23">
        <v>0</v>
      </c>
      <c r="D29" s="23">
        <v>0</v>
      </c>
      <c r="E29" s="23">
        <v>0</v>
      </c>
      <c r="F29" s="23">
        <v>0</v>
      </c>
      <c r="G29" s="23">
        <v>0</v>
      </c>
      <c r="H29" s="23">
        <v>0</v>
      </c>
      <c r="I29" s="23">
        <v>0</v>
      </c>
      <c r="J29" s="23">
        <v>0</v>
      </c>
      <c r="K29" s="23">
        <v>0</v>
      </c>
      <c r="L29" s="23">
        <v>0</v>
      </c>
      <c r="M29" s="23">
        <v>0</v>
      </c>
      <c r="N29" s="23">
        <v>0</v>
      </c>
      <c r="O29" s="23">
        <v>0</v>
      </c>
      <c r="P29" s="23">
        <v>0</v>
      </c>
      <c r="Q29" s="23">
        <v>0</v>
      </c>
      <c r="R29" s="23">
        <v>0</v>
      </c>
      <c r="S29" s="23">
        <v>0</v>
      </c>
      <c r="T29" s="23">
        <v>0</v>
      </c>
      <c r="U29" s="23">
        <v>0</v>
      </c>
      <c r="V29" s="23">
        <v>0</v>
      </c>
      <c r="W29" s="23">
        <v>0</v>
      </c>
    </row>
    <row r="30" spans="1:23">
      <c r="A30" s="27" t="s">
        <v>119</v>
      </c>
      <c r="B30" s="27" t="s">
        <v>52</v>
      </c>
      <c r="C30" s="23">
        <v>0</v>
      </c>
      <c r="D30" s="23">
        <v>0</v>
      </c>
      <c r="E30" s="23">
        <v>0</v>
      </c>
      <c r="F30" s="23">
        <v>0</v>
      </c>
      <c r="G30" s="23">
        <v>0</v>
      </c>
      <c r="H30" s="23">
        <v>0</v>
      </c>
      <c r="I30" s="23">
        <v>0</v>
      </c>
      <c r="J30" s="23">
        <v>0</v>
      </c>
      <c r="K30" s="23">
        <v>0</v>
      </c>
      <c r="L30" s="23">
        <v>0</v>
      </c>
      <c r="M30" s="23">
        <v>0</v>
      </c>
      <c r="N30" s="23">
        <v>0</v>
      </c>
      <c r="O30" s="23">
        <v>0</v>
      </c>
      <c r="P30" s="23">
        <v>0</v>
      </c>
      <c r="Q30" s="23">
        <v>0</v>
      </c>
      <c r="R30" s="23">
        <v>0</v>
      </c>
      <c r="S30" s="23">
        <v>0</v>
      </c>
      <c r="T30" s="23">
        <v>0</v>
      </c>
      <c r="U30" s="23">
        <v>0</v>
      </c>
      <c r="V30" s="23">
        <v>0</v>
      </c>
      <c r="W30" s="23">
        <v>0</v>
      </c>
    </row>
    <row r="31" spans="1:23">
      <c r="A31" s="29" t="s">
        <v>118</v>
      </c>
      <c r="B31" s="29"/>
      <c r="C31" s="28">
        <v>868977.70512776135</v>
      </c>
      <c r="D31" s="28">
        <v>769949.34598304564</v>
      </c>
      <c r="E31" s="28">
        <v>807390.50399324682</v>
      </c>
      <c r="F31" s="28">
        <v>855346.83712489938</v>
      </c>
      <c r="G31" s="28">
        <v>611614.56860010209</v>
      </c>
      <c r="H31" s="28">
        <v>545763.17462607892</v>
      </c>
      <c r="I31" s="28">
        <v>576197.86322726018</v>
      </c>
      <c r="J31" s="28">
        <v>600028.50518270291</v>
      </c>
      <c r="K31" s="28">
        <v>529476.90039211512</v>
      </c>
      <c r="L31" s="28">
        <v>491073.32851775468</v>
      </c>
      <c r="M31" s="28">
        <v>477450.98226063797</v>
      </c>
      <c r="N31" s="28">
        <v>324835.34371537593</v>
      </c>
      <c r="O31" s="28">
        <v>308010.08253034623</v>
      </c>
      <c r="P31" s="28">
        <v>284967.87025682913</v>
      </c>
      <c r="Q31" s="28">
        <v>138193.1965066269</v>
      </c>
      <c r="R31" s="28">
        <v>107210.87332613913</v>
      </c>
      <c r="S31" s="28">
        <v>149479.89400608669</v>
      </c>
      <c r="T31" s="28">
        <v>138410.88836641636</v>
      </c>
      <c r="U31" s="28">
        <v>120707.70090904455</v>
      </c>
      <c r="V31" s="28">
        <v>118077.1675589972</v>
      </c>
      <c r="W31" s="28">
        <v>108674.73714612937</v>
      </c>
    </row>
    <row r="33" spans="1:23">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c r="A34" s="27" t="s">
        <v>120</v>
      </c>
      <c r="B34" s="27" t="s">
        <v>60</v>
      </c>
      <c r="C34" s="23">
        <v>736922.22609999997</v>
      </c>
      <c r="D34" s="23">
        <v>698391.48860000004</v>
      </c>
      <c r="E34" s="23">
        <v>686475.46349999984</v>
      </c>
      <c r="F34" s="23">
        <v>585214.70654575911</v>
      </c>
      <c r="G34" s="23">
        <v>479007.89849632926</v>
      </c>
      <c r="H34" s="23">
        <v>421141.49489897233</v>
      </c>
      <c r="I34" s="23">
        <v>385901.71188822552</v>
      </c>
      <c r="J34" s="23">
        <v>351701.81668226467</v>
      </c>
      <c r="K34" s="23">
        <v>330489.39761463366</v>
      </c>
      <c r="L34" s="23">
        <v>306714.02946920419</v>
      </c>
      <c r="M34" s="23">
        <v>270311.0271707254</v>
      </c>
      <c r="N34" s="23">
        <v>272609.07681256416</v>
      </c>
      <c r="O34" s="23">
        <v>266247.9734426756</v>
      </c>
      <c r="P34" s="23">
        <v>228056.81129071765</v>
      </c>
      <c r="Q34" s="23">
        <v>228981.61536510198</v>
      </c>
      <c r="R34" s="23">
        <v>174566.43159538251</v>
      </c>
      <c r="S34" s="23">
        <v>153868.62410000002</v>
      </c>
      <c r="T34" s="23">
        <v>148128.54669999998</v>
      </c>
      <c r="U34" s="23">
        <v>132420.84485000002</v>
      </c>
      <c r="V34" s="23">
        <v>123392.80545</v>
      </c>
      <c r="W34" s="23">
        <v>84096.731600259678</v>
      </c>
    </row>
    <row r="35" spans="1:23">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c r="A36" s="27" t="s">
        <v>120</v>
      </c>
      <c r="B36" s="27" t="s">
        <v>18</v>
      </c>
      <c r="C36" s="23">
        <v>65273.492139246504</v>
      </c>
      <c r="D36" s="23">
        <v>62203.49890057795</v>
      </c>
      <c r="E36" s="23">
        <v>64877.100000142607</v>
      </c>
      <c r="F36" s="23">
        <v>89009.998172099993</v>
      </c>
      <c r="G36" s="23">
        <v>66831.459662345951</v>
      </c>
      <c r="H36" s="23">
        <v>64130.107860823206</v>
      </c>
      <c r="I36" s="23">
        <v>66169.287601761491</v>
      </c>
      <c r="J36" s="23">
        <v>65831.673901547809</v>
      </c>
      <c r="K36" s="23">
        <v>64030.507584074243</v>
      </c>
      <c r="L36" s="23">
        <v>64158.749768079761</v>
      </c>
      <c r="M36" s="23">
        <v>62204.346853834904</v>
      </c>
      <c r="N36" s="23">
        <v>69121.169723934712</v>
      </c>
      <c r="O36" s="23">
        <v>64325.277636433049</v>
      </c>
      <c r="P36" s="23">
        <v>42776.411420186996</v>
      </c>
      <c r="Q36" s="23">
        <v>64068.727272387398</v>
      </c>
      <c r="R36" s="23">
        <v>40422.616902980961</v>
      </c>
      <c r="S36" s="23">
        <v>67574.188725755201</v>
      </c>
      <c r="T36" s="23">
        <v>63939.594659375398</v>
      </c>
      <c r="U36" s="23">
        <v>50604.936100365499</v>
      </c>
      <c r="V36" s="23">
        <v>54099.924054016599</v>
      </c>
      <c r="W36" s="23">
        <v>53290.623141679302</v>
      </c>
    </row>
    <row r="37" spans="1:23">
      <c r="A37" s="27" t="s">
        <v>120</v>
      </c>
      <c r="B37" s="27" t="s">
        <v>28</v>
      </c>
      <c r="C37" s="23">
        <v>1848.6911</v>
      </c>
      <c r="D37" s="23">
        <v>1778.0818000000002</v>
      </c>
      <c r="E37" s="23">
        <v>3304.0827999999997</v>
      </c>
      <c r="F37" s="23">
        <v>5757.6980000000003</v>
      </c>
      <c r="G37" s="23">
        <v>4433.4655000000002</v>
      </c>
      <c r="H37" s="23">
        <v>4555.5730000000003</v>
      </c>
      <c r="I37" s="23">
        <v>4452.5690000000004</v>
      </c>
      <c r="J37" s="23">
        <v>4548.5664999999999</v>
      </c>
      <c r="K37" s="23">
        <v>5088.2049999999999</v>
      </c>
      <c r="L37" s="23">
        <v>4971.4955</v>
      </c>
      <c r="M37" s="23">
        <v>5306.3879999999999</v>
      </c>
      <c r="N37" s="23">
        <v>5722.4414999999999</v>
      </c>
      <c r="O37" s="23">
        <v>5598.7349999999997</v>
      </c>
      <c r="P37" s="23">
        <v>3165.6685000000002</v>
      </c>
      <c r="Q37" s="23">
        <v>4557.4719999999998</v>
      </c>
      <c r="R37" s="23">
        <v>2653.6295</v>
      </c>
      <c r="S37" s="23">
        <v>5393.5510000000004</v>
      </c>
      <c r="T37" s="23">
        <v>4776.2290000000003</v>
      </c>
      <c r="U37" s="23">
        <v>3991.6572000000001</v>
      </c>
      <c r="V37" s="23">
        <v>3867.3722000000002</v>
      </c>
      <c r="W37" s="23">
        <v>4181.1589999999997</v>
      </c>
    </row>
    <row r="38" spans="1:23">
      <c r="A38" s="27" t="s">
        <v>120</v>
      </c>
      <c r="B38" s="27" t="s">
        <v>62</v>
      </c>
      <c r="C38" s="23">
        <v>1.280974270999999E-3</v>
      </c>
      <c r="D38" s="23">
        <v>1.2648755499999999E-3</v>
      </c>
      <c r="E38" s="23">
        <v>1.2735374899999999E-3</v>
      </c>
      <c r="F38" s="23">
        <v>914.80715768828588</v>
      </c>
      <c r="G38" s="23">
        <v>650.30373470865993</v>
      </c>
      <c r="H38" s="23">
        <v>1137.1270761387641</v>
      </c>
      <c r="I38" s="23">
        <v>1207.1738933127601</v>
      </c>
      <c r="J38" s="23">
        <v>3332.5386917745</v>
      </c>
      <c r="K38" s="23">
        <v>1259.0102968021749</v>
      </c>
      <c r="L38" s="23">
        <v>1596.2655734802452</v>
      </c>
      <c r="M38" s="23">
        <v>2222.5633301764065</v>
      </c>
      <c r="N38" s="23">
        <v>2215.8638768913947</v>
      </c>
      <c r="O38" s="23">
        <v>2006.0437363959202</v>
      </c>
      <c r="P38" s="23">
        <v>398.07710136260994</v>
      </c>
      <c r="Q38" s="23">
        <v>4663.4004890189008</v>
      </c>
      <c r="R38" s="23">
        <v>2664.7724524280802</v>
      </c>
      <c r="S38" s="23">
        <v>9486.2605287146307</v>
      </c>
      <c r="T38" s="23">
        <v>2916.5454345106095</v>
      </c>
      <c r="U38" s="23">
        <v>8473.3822258194614</v>
      </c>
      <c r="V38" s="23">
        <v>5713.2791378186203</v>
      </c>
      <c r="W38" s="23">
        <v>11007.664774683541</v>
      </c>
    </row>
    <row r="39" spans="1:23">
      <c r="A39" s="27" t="s">
        <v>120</v>
      </c>
      <c r="B39" s="27" t="s">
        <v>61</v>
      </c>
      <c r="C39" s="23">
        <v>0</v>
      </c>
      <c r="D39" s="23">
        <v>0</v>
      </c>
      <c r="E39" s="23">
        <v>0</v>
      </c>
      <c r="F39" s="23">
        <v>0</v>
      </c>
      <c r="G39" s="23">
        <v>0</v>
      </c>
      <c r="H39" s="23">
        <v>0</v>
      </c>
      <c r="I39" s="23">
        <v>0</v>
      </c>
      <c r="J39" s="23">
        <v>0</v>
      </c>
      <c r="K39" s="23">
        <v>0</v>
      </c>
      <c r="L39" s="23">
        <v>0</v>
      </c>
      <c r="M39" s="23">
        <v>0</v>
      </c>
      <c r="N39" s="23">
        <v>0</v>
      </c>
      <c r="O39" s="23">
        <v>0</v>
      </c>
      <c r="P39" s="23">
        <v>0</v>
      </c>
      <c r="Q39" s="23">
        <v>0</v>
      </c>
      <c r="R39" s="23">
        <v>0</v>
      </c>
      <c r="S39" s="23">
        <v>0</v>
      </c>
      <c r="T39" s="23">
        <v>0</v>
      </c>
      <c r="U39" s="23">
        <v>0</v>
      </c>
      <c r="V39" s="23">
        <v>0</v>
      </c>
      <c r="W39" s="23">
        <v>0</v>
      </c>
    </row>
    <row r="40" spans="1:23">
      <c r="A40" s="27" t="s">
        <v>120</v>
      </c>
      <c r="B40" s="27" t="s">
        <v>65</v>
      </c>
      <c r="C40" s="23">
        <v>0</v>
      </c>
      <c r="D40" s="23">
        <v>0</v>
      </c>
      <c r="E40" s="23">
        <v>0</v>
      </c>
      <c r="F40" s="23">
        <v>0</v>
      </c>
      <c r="G40" s="23">
        <v>0</v>
      </c>
      <c r="H40" s="23">
        <v>0</v>
      </c>
      <c r="I40" s="23">
        <v>0</v>
      </c>
      <c r="J40" s="23">
        <v>0</v>
      </c>
      <c r="K40" s="23">
        <v>0</v>
      </c>
      <c r="L40" s="23">
        <v>0</v>
      </c>
      <c r="M40" s="23">
        <v>0</v>
      </c>
      <c r="N40" s="23">
        <v>0</v>
      </c>
      <c r="O40" s="23">
        <v>0</v>
      </c>
      <c r="P40" s="23">
        <v>0</v>
      </c>
      <c r="Q40" s="23">
        <v>0</v>
      </c>
      <c r="R40" s="23">
        <v>0</v>
      </c>
      <c r="S40" s="23">
        <v>0</v>
      </c>
      <c r="T40" s="23">
        <v>0</v>
      </c>
      <c r="U40" s="23">
        <v>0</v>
      </c>
      <c r="V40" s="23">
        <v>0</v>
      </c>
      <c r="W40" s="23">
        <v>0</v>
      </c>
    </row>
    <row r="41" spans="1:23">
      <c r="A41" s="27" t="s">
        <v>120</v>
      </c>
      <c r="B41" s="27" t="s">
        <v>64</v>
      </c>
      <c r="C41" s="23">
        <v>0</v>
      </c>
      <c r="D41" s="23">
        <v>0</v>
      </c>
      <c r="E41" s="23">
        <v>0</v>
      </c>
      <c r="F41" s="23">
        <v>0</v>
      </c>
      <c r="G41" s="23">
        <v>0</v>
      </c>
      <c r="H41" s="23">
        <v>0</v>
      </c>
      <c r="I41" s="23">
        <v>0</v>
      </c>
      <c r="J41" s="23">
        <v>0</v>
      </c>
      <c r="K41" s="23">
        <v>0</v>
      </c>
      <c r="L41" s="23">
        <v>0</v>
      </c>
      <c r="M41" s="23">
        <v>0</v>
      </c>
      <c r="N41" s="23">
        <v>0</v>
      </c>
      <c r="O41" s="23">
        <v>0</v>
      </c>
      <c r="P41" s="23">
        <v>0</v>
      </c>
      <c r="Q41" s="23">
        <v>0</v>
      </c>
      <c r="R41" s="23">
        <v>0</v>
      </c>
      <c r="S41" s="23">
        <v>0</v>
      </c>
      <c r="T41" s="23">
        <v>0</v>
      </c>
      <c r="U41" s="23">
        <v>0</v>
      </c>
      <c r="V41" s="23">
        <v>0</v>
      </c>
      <c r="W41" s="23">
        <v>0</v>
      </c>
    </row>
    <row r="42" spans="1:23">
      <c r="A42" s="27" t="s">
        <v>120</v>
      </c>
      <c r="B42" s="27" t="s">
        <v>32</v>
      </c>
      <c r="C42" s="23">
        <v>0</v>
      </c>
      <c r="D42" s="23">
        <v>0</v>
      </c>
      <c r="E42" s="23">
        <v>0</v>
      </c>
      <c r="F42" s="23">
        <v>0</v>
      </c>
      <c r="G42" s="23">
        <v>0</v>
      </c>
      <c r="H42" s="23">
        <v>0</v>
      </c>
      <c r="I42" s="23">
        <v>0</v>
      </c>
      <c r="J42" s="23">
        <v>0</v>
      </c>
      <c r="K42" s="23">
        <v>0</v>
      </c>
      <c r="L42" s="23">
        <v>0</v>
      </c>
      <c r="M42" s="23">
        <v>0</v>
      </c>
      <c r="N42" s="23">
        <v>0</v>
      </c>
      <c r="O42" s="23">
        <v>0</v>
      </c>
      <c r="P42" s="23">
        <v>0</v>
      </c>
      <c r="Q42" s="23">
        <v>0</v>
      </c>
      <c r="R42" s="23">
        <v>0</v>
      </c>
      <c r="S42" s="23">
        <v>0</v>
      </c>
      <c r="T42" s="23">
        <v>0</v>
      </c>
      <c r="U42" s="23">
        <v>0</v>
      </c>
      <c r="V42" s="23">
        <v>0</v>
      </c>
      <c r="W42" s="23">
        <v>0</v>
      </c>
    </row>
    <row r="43" spans="1:23">
      <c r="A43" s="27" t="s">
        <v>120</v>
      </c>
      <c r="B43" s="27" t="s">
        <v>69</v>
      </c>
      <c r="C43" s="23">
        <v>0</v>
      </c>
      <c r="D43" s="23">
        <v>0</v>
      </c>
      <c r="E43" s="23">
        <v>0</v>
      </c>
      <c r="F43" s="23">
        <v>0</v>
      </c>
      <c r="G43" s="23">
        <v>0</v>
      </c>
      <c r="H43" s="23">
        <v>0</v>
      </c>
      <c r="I43" s="23">
        <v>0</v>
      </c>
      <c r="J43" s="23">
        <v>0</v>
      </c>
      <c r="K43" s="23">
        <v>0</v>
      </c>
      <c r="L43" s="23">
        <v>0</v>
      </c>
      <c r="M43" s="23">
        <v>0</v>
      </c>
      <c r="N43" s="23">
        <v>0</v>
      </c>
      <c r="O43" s="23">
        <v>0</v>
      </c>
      <c r="P43" s="23">
        <v>0</v>
      </c>
      <c r="Q43" s="23">
        <v>0</v>
      </c>
      <c r="R43" s="23">
        <v>0</v>
      </c>
      <c r="S43" s="23">
        <v>0</v>
      </c>
      <c r="T43" s="23">
        <v>0</v>
      </c>
      <c r="U43" s="23">
        <v>0</v>
      </c>
      <c r="V43" s="23">
        <v>0</v>
      </c>
      <c r="W43" s="23">
        <v>0</v>
      </c>
    </row>
    <row r="44" spans="1:23">
      <c r="A44" s="27" t="s">
        <v>120</v>
      </c>
      <c r="B44" s="27" t="s">
        <v>52</v>
      </c>
      <c r="C44" s="23">
        <v>0</v>
      </c>
      <c r="D44" s="23">
        <v>0</v>
      </c>
      <c r="E44" s="23">
        <v>0</v>
      </c>
      <c r="F44" s="23">
        <v>0</v>
      </c>
      <c r="G44" s="23">
        <v>0</v>
      </c>
      <c r="H44" s="23">
        <v>0</v>
      </c>
      <c r="I44" s="23">
        <v>0</v>
      </c>
      <c r="J44" s="23">
        <v>0</v>
      </c>
      <c r="K44" s="23">
        <v>0</v>
      </c>
      <c r="L44" s="23">
        <v>0</v>
      </c>
      <c r="M44" s="23">
        <v>0</v>
      </c>
      <c r="N44" s="23">
        <v>0</v>
      </c>
      <c r="O44" s="23">
        <v>0</v>
      </c>
      <c r="P44" s="23">
        <v>0</v>
      </c>
      <c r="Q44" s="23">
        <v>0</v>
      </c>
      <c r="R44" s="23">
        <v>0</v>
      </c>
      <c r="S44" s="23">
        <v>0</v>
      </c>
      <c r="T44" s="23">
        <v>0</v>
      </c>
      <c r="U44" s="23">
        <v>0</v>
      </c>
      <c r="V44" s="23">
        <v>0</v>
      </c>
      <c r="W44" s="23">
        <v>0</v>
      </c>
    </row>
    <row r="45" spans="1:23">
      <c r="A45" s="29" t="s">
        <v>118</v>
      </c>
      <c r="B45" s="29"/>
      <c r="C45" s="28">
        <v>804044.41062022082</v>
      </c>
      <c r="D45" s="28">
        <v>762373.0705654535</v>
      </c>
      <c r="E45" s="28">
        <v>754656.64757367992</v>
      </c>
      <c r="F45" s="28">
        <v>680897.20987554744</v>
      </c>
      <c r="G45" s="28">
        <v>550923.127393384</v>
      </c>
      <c r="H45" s="28">
        <v>490964.30283593427</v>
      </c>
      <c r="I45" s="28">
        <v>457730.7423832998</v>
      </c>
      <c r="J45" s="28">
        <v>425414.59577558696</v>
      </c>
      <c r="K45" s="28">
        <v>400867.12049551005</v>
      </c>
      <c r="L45" s="28">
        <v>377440.54031076422</v>
      </c>
      <c r="M45" s="28">
        <v>340044.32535473671</v>
      </c>
      <c r="N45" s="28">
        <v>349668.55191339029</v>
      </c>
      <c r="O45" s="28">
        <v>338178.02981550456</v>
      </c>
      <c r="P45" s="28">
        <v>274396.96831226733</v>
      </c>
      <c r="Q45" s="28">
        <v>302271.21512650826</v>
      </c>
      <c r="R45" s="28">
        <v>220307.45045079157</v>
      </c>
      <c r="S45" s="28">
        <v>236322.62435446985</v>
      </c>
      <c r="T45" s="28">
        <v>219760.91579388597</v>
      </c>
      <c r="U45" s="28">
        <v>195490.82037618497</v>
      </c>
      <c r="V45" s="28">
        <v>187073.38084183523</v>
      </c>
      <c r="W45" s="28">
        <v>152576.17851662252</v>
      </c>
    </row>
    <row r="47" spans="1:23">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c r="A49" s="27" t="s">
        <v>121</v>
      </c>
      <c r="B49" s="27" t="s">
        <v>67</v>
      </c>
      <c r="C49" s="23">
        <v>209971.34345000001</v>
      </c>
      <c r="D49" s="23">
        <v>192213.72474000001</v>
      </c>
      <c r="E49" s="23">
        <v>189556.25717</v>
      </c>
      <c r="F49" s="23">
        <v>147112.40547446869</v>
      </c>
      <c r="G49" s="23">
        <v>125043.5271998813</v>
      </c>
      <c r="H49" s="23">
        <v>113656.8300374243</v>
      </c>
      <c r="I49" s="23">
        <v>104194.62484860941</v>
      </c>
      <c r="J49" s="23">
        <v>86586.544946422699</v>
      </c>
      <c r="K49" s="23">
        <v>77925.135033807004</v>
      </c>
      <c r="L49" s="23">
        <v>77737.189374600013</v>
      </c>
      <c r="M49" s="23">
        <v>64316.996877245001</v>
      </c>
      <c r="N49" s="23">
        <v>60937.593728199994</v>
      </c>
      <c r="O49" s="23">
        <v>56830.308289199995</v>
      </c>
      <c r="P49" s="23">
        <v>50571.209410799995</v>
      </c>
      <c r="Q49" s="23">
        <v>47714.0981388</v>
      </c>
      <c r="R49" s="23">
        <v>43967.099391499993</v>
      </c>
      <c r="S49" s="23">
        <v>42480.236684100004</v>
      </c>
      <c r="T49" s="23">
        <v>43250.922700900002</v>
      </c>
      <c r="U49" s="23">
        <v>37732.373241300003</v>
      </c>
      <c r="V49" s="23">
        <v>34179.546444300002</v>
      </c>
      <c r="W49" s="23">
        <v>34370.625939000005</v>
      </c>
    </row>
    <row r="50" spans="1:23">
      <c r="A50" s="27" t="s">
        <v>121</v>
      </c>
      <c r="B50" s="27" t="s">
        <v>18</v>
      </c>
      <c r="C50" s="23">
        <v>5.3658679999999998E-4</v>
      </c>
      <c r="D50" s="23">
        <v>5.3000759999999997E-4</v>
      </c>
      <c r="E50" s="23">
        <v>5.5431664000000005E-4</v>
      </c>
      <c r="F50" s="23">
        <v>1.5079789E-3</v>
      </c>
      <c r="G50" s="23">
        <v>1.4868703E-3</v>
      </c>
      <c r="H50" s="23">
        <v>1.4495994999999999E-3</v>
      </c>
      <c r="I50" s="23">
        <v>1.5954108000000001E-3</v>
      </c>
      <c r="J50" s="23">
        <v>1.6415858000000001E-3</v>
      </c>
      <c r="K50" s="23">
        <v>1.6228483E-3</v>
      </c>
      <c r="L50" s="23">
        <v>1.5857697999999999E-3</v>
      </c>
      <c r="M50" s="23">
        <v>1.5272886000000001E-3</v>
      </c>
      <c r="N50" s="23">
        <v>1.4914918E-3</v>
      </c>
      <c r="O50" s="23">
        <v>1.3986763999999901E-3</v>
      </c>
      <c r="P50" s="23">
        <v>1.2713223E-3</v>
      </c>
      <c r="Q50" s="23">
        <v>1.2464488000000001E-3</v>
      </c>
      <c r="R50" s="23">
        <v>1.1333048E-3</v>
      </c>
      <c r="S50" s="23">
        <v>1.4684850000000001E-3</v>
      </c>
      <c r="T50" s="23">
        <v>1.3868566999999902E-3</v>
      </c>
      <c r="U50" s="23">
        <v>1.4990131E-3</v>
      </c>
      <c r="V50" s="23">
        <v>1.4327148000000001E-3</v>
      </c>
      <c r="W50" s="23">
        <v>1.3502087999999902E-3</v>
      </c>
    </row>
    <row r="51" spans="1:23">
      <c r="A51" s="27" t="s">
        <v>121</v>
      </c>
      <c r="B51" s="27" t="s">
        <v>28</v>
      </c>
      <c r="C51" s="23">
        <v>634.68280000000004</v>
      </c>
      <c r="D51" s="23">
        <v>655.7376999999999</v>
      </c>
      <c r="E51" s="23">
        <v>999.73440000000005</v>
      </c>
      <c r="F51" s="23">
        <v>723.61919999999998</v>
      </c>
      <c r="G51" s="23">
        <v>972.9502</v>
      </c>
      <c r="H51" s="23">
        <v>1432.7698</v>
      </c>
      <c r="I51" s="23">
        <v>695.39210000000003</v>
      </c>
      <c r="J51" s="23">
        <v>1930.5181</v>
      </c>
      <c r="K51" s="23">
        <v>1183.4561000000001</v>
      </c>
      <c r="L51" s="23">
        <v>1666.8581999999999</v>
      </c>
      <c r="M51" s="23">
        <v>887.41509999999994</v>
      </c>
      <c r="N51" s="23">
        <v>2544.6332000000002</v>
      </c>
      <c r="O51" s="23">
        <v>1471.8148000000001</v>
      </c>
      <c r="P51" s="23">
        <v>925.88525000000004</v>
      </c>
      <c r="Q51" s="23">
        <v>4688.1225000000004</v>
      </c>
      <c r="R51" s="23">
        <v>3132.6362000000004</v>
      </c>
      <c r="S51" s="23">
        <v>10596.205</v>
      </c>
      <c r="T51" s="23">
        <v>3364.114</v>
      </c>
      <c r="U51" s="23">
        <v>0</v>
      </c>
      <c r="V51" s="23">
        <v>0</v>
      </c>
      <c r="W51" s="23">
        <v>0</v>
      </c>
    </row>
    <row r="52" spans="1:23">
      <c r="A52" s="27" t="s">
        <v>121</v>
      </c>
      <c r="B52" s="27" t="s">
        <v>62</v>
      </c>
      <c r="C52" s="23">
        <v>712.52686735735995</v>
      </c>
      <c r="D52" s="23">
        <v>680.04820790234976</v>
      </c>
      <c r="E52" s="23">
        <v>1732.7621777628199</v>
      </c>
      <c r="F52" s="23">
        <v>7731.1029914348901</v>
      </c>
      <c r="G52" s="23">
        <v>5780.0709956825003</v>
      </c>
      <c r="H52" s="23">
        <v>7860.2105316587586</v>
      </c>
      <c r="I52" s="23">
        <v>8587.1829624588609</v>
      </c>
      <c r="J52" s="23">
        <v>6564.0932669844397</v>
      </c>
      <c r="K52" s="23">
        <v>4249.1323098904795</v>
      </c>
      <c r="L52" s="23">
        <v>5038.1691451645593</v>
      </c>
      <c r="M52" s="23">
        <v>2782.1697769708803</v>
      </c>
      <c r="N52" s="23">
        <v>4922.3722546462504</v>
      </c>
      <c r="O52" s="23">
        <v>2438.9475007420806</v>
      </c>
      <c r="P52" s="23">
        <v>1569.1004063119199</v>
      </c>
      <c r="Q52" s="23">
        <v>5363.8655842772487</v>
      </c>
      <c r="R52" s="23">
        <v>2825.2433170283994</v>
      </c>
      <c r="S52" s="23">
        <v>10700.945017829041</v>
      </c>
      <c r="T52" s="23">
        <v>2460.1343627265301</v>
      </c>
      <c r="U52" s="23">
        <v>8022.2712196602197</v>
      </c>
      <c r="V52" s="23">
        <v>9760.9575117169697</v>
      </c>
      <c r="W52" s="23">
        <v>10805.884306638602</v>
      </c>
    </row>
    <row r="53" spans="1:23">
      <c r="A53" s="27" t="s">
        <v>121</v>
      </c>
      <c r="B53" s="27" t="s">
        <v>61</v>
      </c>
      <c r="C53" s="23">
        <v>0</v>
      </c>
      <c r="D53" s="23">
        <v>0</v>
      </c>
      <c r="E53" s="23">
        <v>0</v>
      </c>
      <c r="F53" s="23">
        <v>0</v>
      </c>
      <c r="G53" s="23">
        <v>0</v>
      </c>
      <c r="H53" s="23">
        <v>0</v>
      </c>
      <c r="I53" s="23">
        <v>0</v>
      </c>
      <c r="J53" s="23">
        <v>0</v>
      </c>
      <c r="K53" s="23">
        <v>0</v>
      </c>
      <c r="L53" s="23">
        <v>0</v>
      </c>
      <c r="M53" s="23">
        <v>0</v>
      </c>
      <c r="N53" s="23">
        <v>0</v>
      </c>
      <c r="O53" s="23">
        <v>0</v>
      </c>
      <c r="P53" s="23">
        <v>0</v>
      </c>
      <c r="Q53" s="23">
        <v>0</v>
      </c>
      <c r="R53" s="23">
        <v>0</v>
      </c>
      <c r="S53" s="23">
        <v>0</v>
      </c>
      <c r="T53" s="23">
        <v>0</v>
      </c>
      <c r="U53" s="23">
        <v>0</v>
      </c>
      <c r="V53" s="23">
        <v>0</v>
      </c>
      <c r="W53" s="23">
        <v>0</v>
      </c>
    </row>
    <row r="54" spans="1:23">
      <c r="A54" s="27" t="s">
        <v>121</v>
      </c>
      <c r="B54" s="27" t="s">
        <v>65</v>
      </c>
      <c r="C54" s="23">
        <v>0</v>
      </c>
      <c r="D54" s="23">
        <v>0</v>
      </c>
      <c r="E54" s="23">
        <v>0</v>
      </c>
      <c r="F54" s="23">
        <v>0</v>
      </c>
      <c r="G54" s="23">
        <v>0</v>
      </c>
      <c r="H54" s="23">
        <v>0</v>
      </c>
      <c r="I54" s="23">
        <v>0</v>
      </c>
      <c r="J54" s="23">
        <v>0</v>
      </c>
      <c r="K54" s="23">
        <v>0</v>
      </c>
      <c r="L54" s="23">
        <v>0</v>
      </c>
      <c r="M54" s="23">
        <v>0</v>
      </c>
      <c r="N54" s="23">
        <v>0</v>
      </c>
      <c r="O54" s="23">
        <v>0</v>
      </c>
      <c r="P54" s="23">
        <v>0</v>
      </c>
      <c r="Q54" s="23">
        <v>0</v>
      </c>
      <c r="R54" s="23">
        <v>0</v>
      </c>
      <c r="S54" s="23">
        <v>0</v>
      </c>
      <c r="T54" s="23">
        <v>0</v>
      </c>
      <c r="U54" s="23">
        <v>0</v>
      </c>
      <c r="V54" s="23">
        <v>0</v>
      </c>
      <c r="W54" s="23">
        <v>0</v>
      </c>
    </row>
    <row r="55" spans="1:23">
      <c r="A55" s="27" t="s">
        <v>121</v>
      </c>
      <c r="B55" s="27" t="s">
        <v>64</v>
      </c>
      <c r="C55" s="23">
        <v>0</v>
      </c>
      <c r="D55" s="23">
        <v>0</v>
      </c>
      <c r="E55" s="23">
        <v>0</v>
      </c>
      <c r="F55" s="23">
        <v>0</v>
      </c>
      <c r="G55" s="23">
        <v>0</v>
      </c>
      <c r="H55" s="23">
        <v>0</v>
      </c>
      <c r="I55" s="23">
        <v>0</v>
      </c>
      <c r="J55" s="23">
        <v>0</v>
      </c>
      <c r="K55" s="23">
        <v>0</v>
      </c>
      <c r="L55" s="23">
        <v>0</v>
      </c>
      <c r="M55" s="23">
        <v>0</v>
      </c>
      <c r="N55" s="23">
        <v>0</v>
      </c>
      <c r="O55" s="23">
        <v>0</v>
      </c>
      <c r="P55" s="23">
        <v>0</v>
      </c>
      <c r="Q55" s="23">
        <v>0</v>
      </c>
      <c r="R55" s="23">
        <v>0</v>
      </c>
      <c r="S55" s="23">
        <v>0</v>
      </c>
      <c r="T55" s="23">
        <v>0</v>
      </c>
      <c r="U55" s="23">
        <v>0</v>
      </c>
      <c r="V55" s="23">
        <v>0</v>
      </c>
      <c r="W55" s="23">
        <v>0</v>
      </c>
    </row>
    <row r="56" spans="1:23">
      <c r="A56" s="27" t="s">
        <v>121</v>
      </c>
      <c r="B56" s="27" t="s">
        <v>32</v>
      </c>
      <c r="C56" s="23">
        <v>0</v>
      </c>
      <c r="D56" s="23">
        <v>0</v>
      </c>
      <c r="E56" s="23">
        <v>0</v>
      </c>
      <c r="F56" s="23">
        <v>0</v>
      </c>
      <c r="G56" s="23">
        <v>0</v>
      </c>
      <c r="H56" s="23">
        <v>0</v>
      </c>
      <c r="I56" s="23">
        <v>0</v>
      </c>
      <c r="J56" s="23">
        <v>0</v>
      </c>
      <c r="K56" s="23">
        <v>0</v>
      </c>
      <c r="L56" s="23">
        <v>0</v>
      </c>
      <c r="M56" s="23">
        <v>0</v>
      </c>
      <c r="N56" s="23">
        <v>0</v>
      </c>
      <c r="O56" s="23">
        <v>0</v>
      </c>
      <c r="P56" s="23">
        <v>0</v>
      </c>
      <c r="Q56" s="23">
        <v>0</v>
      </c>
      <c r="R56" s="23">
        <v>0</v>
      </c>
      <c r="S56" s="23">
        <v>0</v>
      </c>
      <c r="T56" s="23">
        <v>0</v>
      </c>
      <c r="U56" s="23">
        <v>0</v>
      </c>
      <c r="V56" s="23">
        <v>0</v>
      </c>
      <c r="W56" s="23">
        <v>0</v>
      </c>
    </row>
    <row r="57" spans="1:23">
      <c r="A57" s="27" t="s">
        <v>121</v>
      </c>
      <c r="B57" s="27" t="s">
        <v>69</v>
      </c>
      <c r="C57" s="23">
        <v>0</v>
      </c>
      <c r="D57" s="23">
        <v>0</v>
      </c>
      <c r="E57" s="23">
        <v>0</v>
      </c>
      <c r="F57" s="23">
        <v>0</v>
      </c>
      <c r="G57" s="23">
        <v>0</v>
      </c>
      <c r="H57" s="23">
        <v>0</v>
      </c>
      <c r="I57" s="23">
        <v>0</v>
      </c>
      <c r="J57" s="23">
        <v>0</v>
      </c>
      <c r="K57" s="23">
        <v>0</v>
      </c>
      <c r="L57" s="23">
        <v>0</v>
      </c>
      <c r="M57" s="23">
        <v>0</v>
      </c>
      <c r="N57" s="23">
        <v>0</v>
      </c>
      <c r="O57" s="23">
        <v>0</v>
      </c>
      <c r="P57" s="23">
        <v>0</v>
      </c>
      <c r="Q57" s="23">
        <v>0</v>
      </c>
      <c r="R57" s="23">
        <v>0</v>
      </c>
      <c r="S57" s="23">
        <v>0</v>
      </c>
      <c r="T57" s="23">
        <v>0</v>
      </c>
      <c r="U57" s="23">
        <v>0</v>
      </c>
      <c r="V57" s="23">
        <v>0</v>
      </c>
      <c r="W57" s="23">
        <v>0</v>
      </c>
    </row>
    <row r="58" spans="1:23">
      <c r="A58" s="27" t="s">
        <v>121</v>
      </c>
      <c r="B58" s="27" t="s">
        <v>52</v>
      </c>
      <c r="C58" s="23">
        <v>0</v>
      </c>
      <c r="D58" s="23">
        <v>0</v>
      </c>
      <c r="E58" s="23">
        <v>0</v>
      </c>
      <c r="F58" s="23">
        <v>0</v>
      </c>
      <c r="G58" s="23">
        <v>0</v>
      </c>
      <c r="H58" s="23">
        <v>0</v>
      </c>
      <c r="I58" s="23">
        <v>0</v>
      </c>
      <c r="J58" s="23">
        <v>0</v>
      </c>
      <c r="K58" s="23">
        <v>0</v>
      </c>
      <c r="L58" s="23">
        <v>0</v>
      </c>
      <c r="M58" s="23">
        <v>0</v>
      </c>
      <c r="N58" s="23">
        <v>0</v>
      </c>
      <c r="O58" s="23">
        <v>0</v>
      </c>
      <c r="P58" s="23">
        <v>0</v>
      </c>
      <c r="Q58" s="23">
        <v>0</v>
      </c>
      <c r="R58" s="23">
        <v>0</v>
      </c>
      <c r="S58" s="23">
        <v>0</v>
      </c>
      <c r="T58" s="23">
        <v>0</v>
      </c>
      <c r="U58" s="23">
        <v>0</v>
      </c>
      <c r="V58" s="23">
        <v>0</v>
      </c>
      <c r="W58" s="23">
        <v>0</v>
      </c>
    </row>
    <row r="59" spans="1:23">
      <c r="A59" s="29" t="s">
        <v>118</v>
      </c>
      <c r="B59" s="29"/>
      <c r="C59" s="28">
        <v>211318.5536539442</v>
      </c>
      <c r="D59" s="28">
        <v>193549.51117790994</v>
      </c>
      <c r="E59" s="28">
        <v>192288.75430207944</v>
      </c>
      <c r="F59" s="28">
        <v>155567.12917388245</v>
      </c>
      <c r="G59" s="28">
        <v>131796.5498824341</v>
      </c>
      <c r="H59" s="28">
        <v>122949.81181868254</v>
      </c>
      <c r="I59" s="28">
        <v>113477.20150647906</v>
      </c>
      <c r="J59" s="28">
        <v>95081.15795499293</v>
      </c>
      <c r="K59" s="28">
        <v>83357.725066545783</v>
      </c>
      <c r="L59" s="28">
        <v>84442.218305534378</v>
      </c>
      <c r="M59" s="28">
        <v>67986.583281504485</v>
      </c>
      <c r="N59" s="28">
        <v>68404.600674338042</v>
      </c>
      <c r="O59" s="28">
        <v>60741.071988618482</v>
      </c>
      <c r="P59" s="28">
        <v>53066.196338434209</v>
      </c>
      <c r="Q59" s="28">
        <v>57766.08746952605</v>
      </c>
      <c r="R59" s="28">
        <v>49924.980041833194</v>
      </c>
      <c r="S59" s="28">
        <v>63777.388170414051</v>
      </c>
      <c r="T59" s="28">
        <v>49075.172450483231</v>
      </c>
      <c r="U59" s="28">
        <v>45754.645959973328</v>
      </c>
      <c r="V59" s="28">
        <v>43940.505388731777</v>
      </c>
      <c r="W59" s="28">
        <v>45176.511595847405</v>
      </c>
    </row>
    <row r="61" spans="1:23">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c r="A64" s="27" t="s">
        <v>122</v>
      </c>
      <c r="B64" s="27" t="s">
        <v>18</v>
      </c>
      <c r="C64" s="23">
        <v>64119.4685687909</v>
      </c>
      <c r="D64" s="23">
        <v>64275.774560202539</v>
      </c>
      <c r="E64" s="23">
        <v>37194.8698767518</v>
      </c>
      <c r="F64" s="23">
        <v>42232.876744830195</v>
      </c>
      <c r="G64" s="23">
        <v>41971.808738563945</v>
      </c>
      <c r="H64" s="23">
        <v>25087.442723713099</v>
      </c>
      <c r="I64" s="23">
        <v>22276.856726108599</v>
      </c>
      <c r="J64" s="23">
        <v>21702.074749682371</v>
      </c>
      <c r="K64" s="23">
        <v>28899.500764594799</v>
      </c>
      <c r="L64" s="23">
        <v>30068.4067538909</v>
      </c>
      <c r="M64" s="23">
        <v>21896.426732024131</v>
      </c>
      <c r="N64" s="23">
        <v>31856.70675333446</v>
      </c>
      <c r="O64" s="23">
        <v>27143.9007543023</v>
      </c>
      <c r="P64" s="23">
        <v>20016.63670501834</v>
      </c>
      <c r="Q64" s="23">
        <v>22733.340826537853</v>
      </c>
      <c r="R64" s="23">
        <v>14462.255813473939</v>
      </c>
      <c r="S64" s="23">
        <v>1.0108527E-3</v>
      </c>
      <c r="T64" s="23">
        <v>9.5596539999999995E-4</v>
      </c>
      <c r="U64" s="23">
        <v>1.0334286999999999E-3</v>
      </c>
      <c r="V64" s="23">
        <v>9.7932979999999998E-4</v>
      </c>
      <c r="W64" s="23">
        <v>1.0867005999999999E-3</v>
      </c>
    </row>
    <row r="65" spans="1:23">
      <c r="A65" s="27" t="s">
        <v>122</v>
      </c>
      <c r="B65" s="27" t="s">
        <v>28</v>
      </c>
      <c r="C65" s="23">
        <v>89040.218999999997</v>
      </c>
      <c r="D65" s="23">
        <v>70466.366999999998</v>
      </c>
      <c r="E65" s="23">
        <v>64555.338000000003</v>
      </c>
      <c r="F65" s="23">
        <v>6250.6035000000002</v>
      </c>
      <c r="G65" s="23">
        <v>6142.2955000000002</v>
      </c>
      <c r="H65" s="23">
        <v>6097.5680000000002</v>
      </c>
      <c r="I65" s="23">
        <v>5858.9080000000004</v>
      </c>
      <c r="J65" s="23">
        <v>5819.8459999999995</v>
      </c>
      <c r="K65" s="23">
        <v>5567.5559999999996</v>
      </c>
      <c r="L65" s="23">
        <v>5483.7719999999999</v>
      </c>
      <c r="M65" s="23">
        <v>5372.3064999999997</v>
      </c>
      <c r="N65" s="23">
        <v>4954.2939999999999</v>
      </c>
      <c r="O65" s="23">
        <v>4739.7375000000002</v>
      </c>
      <c r="P65" s="23">
        <v>4372.5114999999996</v>
      </c>
      <c r="Q65" s="23">
        <v>0</v>
      </c>
      <c r="R65" s="23">
        <v>0</v>
      </c>
      <c r="S65" s="23">
        <v>0</v>
      </c>
      <c r="T65" s="23">
        <v>0</v>
      </c>
      <c r="U65" s="23">
        <v>0</v>
      </c>
      <c r="V65" s="23">
        <v>0</v>
      </c>
      <c r="W65" s="23">
        <v>0</v>
      </c>
    </row>
    <row r="66" spans="1:23">
      <c r="A66" s="27" t="s">
        <v>122</v>
      </c>
      <c r="B66" s="27" t="s">
        <v>62</v>
      </c>
      <c r="C66" s="23">
        <v>2203.5278822244059</v>
      </c>
      <c r="D66" s="23">
        <v>2680.2355941751512</v>
      </c>
      <c r="E66" s="23">
        <v>5911.2859531599715</v>
      </c>
      <c r="F66" s="23">
        <v>2778.1010263176199</v>
      </c>
      <c r="G66" s="23">
        <v>2475.8323813406669</v>
      </c>
      <c r="H66" s="23">
        <v>1384.5854986821298</v>
      </c>
      <c r="I66" s="23">
        <v>714.56215227276004</v>
      </c>
      <c r="J66" s="23">
        <v>2559.0132623642889</v>
      </c>
      <c r="K66" s="23">
        <v>1059.1616915285697</v>
      </c>
      <c r="L66" s="23">
        <v>2338.2131064151704</v>
      </c>
      <c r="M66" s="23">
        <v>759.11804837269983</v>
      </c>
      <c r="N66" s="23">
        <v>3622.2952055063697</v>
      </c>
      <c r="O66" s="23">
        <v>1998.1808063720102</v>
      </c>
      <c r="P66" s="23">
        <v>2101.0056508578596</v>
      </c>
      <c r="Q66" s="23">
        <v>4985.7664750305603</v>
      </c>
      <c r="R66" s="23">
        <v>3067.0984161374795</v>
      </c>
      <c r="S66" s="23">
        <v>12578.08406942554</v>
      </c>
      <c r="T66" s="23">
        <v>9508.6567184130599</v>
      </c>
      <c r="U66" s="23">
        <v>9371.7752108148707</v>
      </c>
      <c r="V66" s="23">
        <v>13507.505428585813</v>
      </c>
      <c r="W66" s="23">
        <v>10627.32540513594</v>
      </c>
    </row>
    <row r="67" spans="1:23">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c r="A68" s="27" t="s">
        <v>122</v>
      </c>
      <c r="B68" s="27" t="s">
        <v>65</v>
      </c>
      <c r="C68" s="23">
        <v>0</v>
      </c>
      <c r="D68" s="23">
        <v>0</v>
      </c>
      <c r="E68" s="23">
        <v>0</v>
      </c>
      <c r="F68" s="23">
        <v>0</v>
      </c>
      <c r="G68" s="23">
        <v>0</v>
      </c>
      <c r="H68" s="23">
        <v>0</v>
      </c>
      <c r="I68" s="23">
        <v>0</v>
      </c>
      <c r="J68" s="23">
        <v>0</v>
      </c>
      <c r="K68" s="23">
        <v>0</v>
      </c>
      <c r="L68" s="23">
        <v>0</v>
      </c>
      <c r="M68" s="23">
        <v>0</v>
      </c>
      <c r="N68" s="23">
        <v>0</v>
      </c>
      <c r="O68" s="23">
        <v>0</v>
      </c>
      <c r="P68" s="23">
        <v>0</v>
      </c>
      <c r="Q68" s="23">
        <v>0</v>
      </c>
      <c r="R68" s="23">
        <v>0</v>
      </c>
      <c r="S68" s="23">
        <v>0</v>
      </c>
      <c r="T68" s="23">
        <v>0</v>
      </c>
      <c r="U68" s="23">
        <v>0</v>
      </c>
      <c r="V68" s="23">
        <v>0</v>
      </c>
      <c r="W68" s="23">
        <v>0</v>
      </c>
    </row>
    <row r="69" spans="1:23">
      <c r="A69" s="27" t="s">
        <v>122</v>
      </c>
      <c r="B69" s="27" t="s">
        <v>64</v>
      </c>
      <c r="C69" s="23">
        <v>0</v>
      </c>
      <c r="D69" s="23">
        <v>0</v>
      </c>
      <c r="E69" s="23">
        <v>0</v>
      </c>
      <c r="F69" s="23">
        <v>0</v>
      </c>
      <c r="G69" s="23">
        <v>0</v>
      </c>
      <c r="H69" s="23">
        <v>0</v>
      </c>
      <c r="I69" s="23">
        <v>0</v>
      </c>
      <c r="J69" s="23">
        <v>0</v>
      </c>
      <c r="K69" s="23">
        <v>0</v>
      </c>
      <c r="L69" s="23">
        <v>0</v>
      </c>
      <c r="M69" s="23">
        <v>0</v>
      </c>
      <c r="N69" s="23">
        <v>0</v>
      </c>
      <c r="O69" s="23">
        <v>0</v>
      </c>
      <c r="P69" s="23">
        <v>0</v>
      </c>
      <c r="Q69" s="23">
        <v>0</v>
      </c>
      <c r="R69" s="23">
        <v>0</v>
      </c>
      <c r="S69" s="23">
        <v>0</v>
      </c>
      <c r="T69" s="23">
        <v>0</v>
      </c>
      <c r="U69" s="23">
        <v>0</v>
      </c>
      <c r="V69" s="23">
        <v>0</v>
      </c>
      <c r="W69" s="23">
        <v>0</v>
      </c>
    </row>
    <row r="70" spans="1:23">
      <c r="A70" s="27" t="s">
        <v>122</v>
      </c>
      <c r="B70" s="27" t="s">
        <v>32</v>
      </c>
      <c r="C70" s="23">
        <v>0</v>
      </c>
      <c r="D70" s="23">
        <v>0</v>
      </c>
      <c r="E70" s="23">
        <v>0</v>
      </c>
      <c r="F70" s="23">
        <v>0</v>
      </c>
      <c r="G70" s="23">
        <v>0</v>
      </c>
      <c r="H70" s="23">
        <v>0</v>
      </c>
      <c r="I70" s="23">
        <v>0</v>
      </c>
      <c r="J70" s="23">
        <v>0</v>
      </c>
      <c r="K70" s="23">
        <v>0</v>
      </c>
      <c r="L70" s="23">
        <v>0</v>
      </c>
      <c r="M70" s="23">
        <v>0</v>
      </c>
      <c r="N70" s="23">
        <v>0</v>
      </c>
      <c r="O70" s="23">
        <v>0</v>
      </c>
      <c r="P70" s="23">
        <v>0</v>
      </c>
      <c r="Q70" s="23">
        <v>0</v>
      </c>
      <c r="R70" s="23">
        <v>0</v>
      </c>
      <c r="S70" s="23">
        <v>0</v>
      </c>
      <c r="T70" s="23">
        <v>0</v>
      </c>
      <c r="U70" s="23">
        <v>0</v>
      </c>
      <c r="V70" s="23">
        <v>0</v>
      </c>
      <c r="W70" s="23">
        <v>0</v>
      </c>
    </row>
    <row r="71" spans="1:23">
      <c r="A71" s="27" t="s">
        <v>122</v>
      </c>
      <c r="B71" s="27" t="s">
        <v>69</v>
      </c>
      <c r="C71" s="23">
        <v>0</v>
      </c>
      <c r="D71" s="23">
        <v>0</v>
      </c>
      <c r="E71" s="23">
        <v>0</v>
      </c>
      <c r="F71" s="23">
        <v>0</v>
      </c>
      <c r="G71" s="23">
        <v>0</v>
      </c>
      <c r="H71" s="23">
        <v>0</v>
      </c>
      <c r="I71" s="23">
        <v>0</v>
      </c>
      <c r="J71" s="23">
        <v>0</v>
      </c>
      <c r="K71" s="23">
        <v>0</v>
      </c>
      <c r="L71" s="23">
        <v>0</v>
      </c>
      <c r="M71" s="23">
        <v>0</v>
      </c>
      <c r="N71" s="23">
        <v>0</v>
      </c>
      <c r="O71" s="23">
        <v>0</v>
      </c>
      <c r="P71" s="23">
        <v>0</v>
      </c>
      <c r="Q71" s="23">
        <v>0</v>
      </c>
      <c r="R71" s="23">
        <v>0</v>
      </c>
      <c r="S71" s="23">
        <v>0</v>
      </c>
      <c r="T71" s="23">
        <v>0</v>
      </c>
      <c r="U71" s="23">
        <v>0</v>
      </c>
      <c r="V71" s="23">
        <v>0</v>
      </c>
      <c r="W71" s="23">
        <v>0</v>
      </c>
    </row>
    <row r="72" spans="1:23">
      <c r="A72" s="27" t="s">
        <v>122</v>
      </c>
      <c r="B72" s="27" t="s">
        <v>52</v>
      </c>
      <c r="C72" s="23">
        <v>0</v>
      </c>
      <c r="D72" s="23">
        <v>0</v>
      </c>
      <c r="E72" s="23">
        <v>0</v>
      </c>
      <c r="F72" s="23">
        <v>0</v>
      </c>
      <c r="G72" s="23">
        <v>0</v>
      </c>
      <c r="H72" s="23">
        <v>0</v>
      </c>
      <c r="I72" s="23">
        <v>0</v>
      </c>
      <c r="J72" s="23">
        <v>0</v>
      </c>
      <c r="K72" s="23">
        <v>0</v>
      </c>
      <c r="L72" s="23">
        <v>0</v>
      </c>
      <c r="M72" s="23">
        <v>0</v>
      </c>
      <c r="N72" s="23">
        <v>0</v>
      </c>
      <c r="O72" s="23">
        <v>0</v>
      </c>
      <c r="P72" s="23">
        <v>0</v>
      </c>
      <c r="Q72" s="23">
        <v>0</v>
      </c>
      <c r="R72" s="23">
        <v>0</v>
      </c>
      <c r="S72" s="23">
        <v>0</v>
      </c>
      <c r="T72" s="23">
        <v>0</v>
      </c>
      <c r="U72" s="23">
        <v>0</v>
      </c>
      <c r="V72" s="23">
        <v>0</v>
      </c>
      <c r="W72" s="23">
        <v>0</v>
      </c>
    </row>
    <row r="73" spans="1:23">
      <c r="A73" s="29" t="s">
        <v>118</v>
      </c>
      <c r="B73" s="29"/>
      <c r="C73" s="28">
        <v>155363.21545101531</v>
      </c>
      <c r="D73" s="28">
        <v>137422.37715437767</v>
      </c>
      <c r="E73" s="28">
        <v>107661.49382991178</v>
      </c>
      <c r="F73" s="28">
        <v>51261.581271147814</v>
      </c>
      <c r="G73" s="28">
        <v>50589.936619904613</v>
      </c>
      <c r="H73" s="28">
        <v>32569.596222395227</v>
      </c>
      <c r="I73" s="28">
        <v>28850.326878381358</v>
      </c>
      <c r="J73" s="28">
        <v>30080.934012046662</v>
      </c>
      <c r="K73" s="28">
        <v>35526.218456123366</v>
      </c>
      <c r="L73" s="28">
        <v>37890.391860306067</v>
      </c>
      <c r="M73" s="28">
        <v>28027.85128039683</v>
      </c>
      <c r="N73" s="28">
        <v>40433.295958840834</v>
      </c>
      <c r="O73" s="28">
        <v>33881.819060674308</v>
      </c>
      <c r="P73" s="28">
        <v>26490.1538558762</v>
      </c>
      <c r="Q73" s="28">
        <v>27719.107301568412</v>
      </c>
      <c r="R73" s="28">
        <v>17529.354229611417</v>
      </c>
      <c r="S73" s="28">
        <v>12578.085080278241</v>
      </c>
      <c r="T73" s="28">
        <v>9508.6576743784608</v>
      </c>
      <c r="U73" s="28">
        <v>9371.7762442435705</v>
      </c>
      <c r="V73" s="28">
        <v>13507.506407915613</v>
      </c>
      <c r="W73" s="28">
        <v>10627.32649183654</v>
      </c>
    </row>
    <row r="75" spans="1:23">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c r="A78" s="27" t="s">
        <v>123</v>
      </c>
      <c r="B78" s="27" t="s">
        <v>18</v>
      </c>
      <c r="C78" s="23">
        <v>8.3586558000000005E-4</v>
      </c>
      <c r="D78" s="23">
        <v>7.8604202999999991E-4</v>
      </c>
      <c r="E78" s="23">
        <v>8.1829747999999998E-4</v>
      </c>
      <c r="F78" s="23">
        <v>7.7655907000000006E-4</v>
      </c>
      <c r="G78" s="23">
        <v>32.958995773660007</v>
      </c>
      <c r="H78" s="23">
        <v>6.9290213000000004E-4</v>
      </c>
      <c r="I78" s="23">
        <v>6.774274300000001E-4</v>
      </c>
      <c r="J78" s="23">
        <v>6.4602364999999905E-4</v>
      </c>
      <c r="K78" s="23">
        <v>6.3952885000000007E-4</v>
      </c>
      <c r="L78" s="23">
        <v>6.2805805000000004E-4</v>
      </c>
      <c r="M78" s="23">
        <v>8.3255829500000003E-2</v>
      </c>
      <c r="N78" s="23">
        <v>56.121531140400002</v>
      </c>
      <c r="O78" s="23">
        <v>5.2858047999999999E-4</v>
      </c>
      <c r="P78" s="23">
        <v>5.2149006999999907E-4</v>
      </c>
      <c r="Q78" s="23">
        <v>5.1500504999999993E-4</v>
      </c>
      <c r="R78" s="23">
        <v>5.1097711000000002E-4</v>
      </c>
      <c r="S78" s="23">
        <v>9.6817870688600021</v>
      </c>
      <c r="T78" s="23">
        <v>5.5751941999999997E-4</v>
      </c>
      <c r="U78" s="23">
        <v>5.7594806999999989E-4</v>
      </c>
      <c r="V78" s="23">
        <v>5.5357827E-4</v>
      </c>
      <c r="W78" s="23">
        <v>29.706900002079898</v>
      </c>
    </row>
    <row r="79" spans="1:23">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c r="A80" s="27" t="s">
        <v>123</v>
      </c>
      <c r="B80" s="27" t="s">
        <v>62</v>
      </c>
      <c r="C80" s="23">
        <v>6.7008916999999999E-4</v>
      </c>
      <c r="D80" s="23">
        <v>6.1932480000000004E-4</v>
      </c>
      <c r="E80" s="23">
        <v>6.4797190999999995E-4</v>
      </c>
      <c r="F80" s="23">
        <v>6.4383899000000004E-4</v>
      </c>
      <c r="G80" s="23">
        <v>5.5405404999999991E-4</v>
      </c>
      <c r="H80" s="23">
        <v>5.7413777000000002E-4</v>
      </c>
      <c r="I80" s="23">
        <v>5.6993041999999904E-4</v>
      </c>
      <c r="J80" s="23">
        <v>5.3917723999999997E-4</v>
      </c>
      <c r="K80" s="23">
        <v>5.3669725000000002E-4</v>
      </c>
      <c r="L80" s="23">
        <v>5.4871809999999896E-4</v>
      </c>
      <c r="M80" s="23">
        <v>4.8134356E-4</v>
      </c>
      <c r="N80" s="23">
        <v>4.7612793999999995E-4</v>
      </c>
      <c r="O80" s="23">
        <v>4.6972331999999993E-4</v>
      </c>
      <c r="P80" s="23">
        <v>4.6319851999999993E-4</v>
      </c>
      <c r="Q80" s="23">
        <v>4.6565100999999999E-4</v>
      </c>
      <c r="R80" s="23">
        <v>4.5780584000000004E-4</v>
      </c>
      <c r="S80" s="23">
        <v>4.9208308999999903E-4</v>
      </c>
      <c r="T80" s="23">
        <v>4.9301206000000001E-4</v>
      </c>
      <c r="U80" s="23">
        <v>4.9012903000000005E-4</v>
      </c>
      <c r="V80" s="23">
        <v>3.1859666E-4</v>
      </c>
      <c r="W80" s="23">
        <v>3.1902992999999999E-4</v>
      </c>
    </row>
    <row r="81" spans="1:23">
      <c r="A81" s="27" t="s">
        <v>123</v>
      </c>
      <c r="B81" s="27" t="s">
        <v>61</v>
      </c>
      <c r="C81" s="23">
        <v>0</v>
      </c>
      <c r="D81" s="23">
        <v>0</v>
      </c>
      <c r="E81" s="23">
        <v>0</v>
      </c>
      <c r="F81" s="23">
        <v>0</v>
      </c>
      <c r="G81" s="23">
        <v>0</v>
      </c>
      <c r="H81" s="23">
        <v>0</v>
      </c>
      <c r="I81" s="23">
        <v>0</v>
      </c>
      <c r="J81" s="23">
        <v>0</v>
      </c>
      <c r="K81" s="23">
        <v>0</v>
      </c>
      <c r="L81" s="23">
        <v>0</v>
      </c>
      <c r="M81" s="23">
        <v>0</v>
      </c>
      <c r="N81" s="23">
        <v>0</v>
      </c>
      <c r="O81" s="23">
        <v>0</v>
      </c>
      <c r="P81" s="23">
        <v>0</v>
      </c>
      <c r="Q81" s="23">
        <v>0</v>
      </c>
      <c r="R81" s="23">
        <v>0</v>
      </c>
      <c r="S81" s="23">
        <v>0</v>
      </c>
      <c r="T81" s="23">
        <v>0</v>
      </c>
      <c r="U81" s="23">
        <v>0</v>
      </c>
      <c r="V81" s="23">
        <v>0</v>
      </c>
      <c r="W81" s="23">
        <v>0</v>
      </c>
    </row>
    <row r="82" spans="1:23">
      <c r="A82" s="27" t="s">
        <v>123</v>
      </c>
      <c r="B82" s="27" t="s">
        <v>65</v>
      </c>
      <c r="C82" s="23">
        <v>0</v>
      </c>
      <c r="D82" s="23">
        <v>0</v>
      </c>
      <c r="E82" s="23">
        <v>0</v>
      </c>
      <c r="F82" s="23">
        <v>0</v>
      </c>
      <c r="G82" s="23">
        <v>0</v>
      </c>
      <c r="H82" s="23">
        <v>0</v>
      </c>
      <c r="I82" s="23">
        <v>0</v>
      </c>
      <c r="J82" s="23">
        <v>0</v>
      </c>
      <c r="K82" s="23">
        <v>0</v>
      </c>
      <c r="L82" s="23">
        <v>0</v>
      </c>
      <c r="M82" s="23">
        <v>0</v>
      </c>
      <c r="N82" s="23">
        <v>0</v>
      </c>
      <c r="O82" s="23">
        <v>0</v>
      </c>
      <c r="P82" s="23">
        <v>0</v>
      </c>
      <c r="Q82" s="23">
        <v>0</v>
      </c>
      <c r="R82" s="23">
        <v>0</v>
      </c>
      <c r="S82" s="23">
        <v>0</v>
      </c>
      <c r="T82" s="23">
        <v>0</v>
      </c>
      <c r="U82" s="23">
        <v>0</v>
      </c>
      <c r="V82" s="23">
        <v>0</v>
      </c>
      <c r="W82" s="23">
        <v>0</v>
      </c>
    </row>
    <row r="83" spans="1:23">
      <c r="A83" s="27" t="s">
        <v>123</v>
      </c>
      <c r="B83" s="27" t="s">
        <v>64</v>
      </c>
      <c r="C83" s="23">
        <v>0</v>
      </c>
      <c r="D83" s="23">
        <v>0</v>
      </c>
      <c r="E83" s="23">
        <v>0</v>
      </c>
      <c r="F83" s="23">
        <v>0</v>
      </c>
      <c r="G83" s="23">
        <v>0</v>
      </c>
      <c r="H83" s="23">
        <v>0</v>
      </c>
      <c r="I83" s="23">
        <v>0</v>
      </c>
      <c r="J83" s="23">
        <v>0</v>
      </c>
      <c r="K83" s="23">
        <v>0</v>
      </c>
      <c r="L83" s="23">
        <v>0</v>
      </c>
      <c r="M83" s="23">
        <v>0</v>
      </c>
      <c r="N83" s="23">
        <v>0</v>
      </c>
      <c r="O83" s="23">
        <v>0</v>
      </c>
      <c r="P83" s="23">
        <v>0</v>
      </c>
      <c r="Q83" s="23">
        <v>0</v>
      </c>
      <c r="R83" s="23">
        <v>0</v>
      </c>
      <c r="S83" s="23">
        <v>0</v>
      </c>
      <c r="T83" s="23">
        <v>0</v>
      </c>
      <c r="U83" s="23">
        <v>0</v>
      </c>
      <c r="V83" s="23">
        <v>0</v>
      </c>
      <c r="W83" s="23">
        <v>0</v>
      </c>
    </row>
    <row r="84" spans="1:23">
      <c r="A84" s="27" t="s">
        <v>123</v>
      </c>
      <c r="B84" s="27" t="s">
        <v>32</v>
      </c>
      <c r="C84" s="23">
        <v>0</v>
      </c>
      <c r="D84" s="23">
        <v>0</v>
      </c>
      <c r="E84" s="23">
        <v>0</v>
      </c>
      <c r="F84" s="23">
        <v>0</v>
      </c>
      <c r="G84" s="23">
        <v>0</v>
      </c>
      <c r="H84" s="23">
        <v>0</v>
      </c>
      <c r="I84" s="23">
        <v>0</v>
      </c>
      <c r="J84" s="23">
        <v>0</v>
      </c>
      <c r="K84" s="23">
        <v>0</v>
      </c>
      <c r="L84" s="23">
        <v>0</v>
      </c>
      <c r="M84" s="23">
        <v>0</v>
      </c>
      <c r="N84" s="23">
        <v>0</v>
      </c>
      <c r="O84" s="23">
        <v>0</v>
      </c>
      <c r="P84" s="23">
        <v>0</v>
      </c>
      <c r="Q84" s="23">
        <v>0</v>
      </c>
      <c r="R84" s="23">
        <v>0</v>
      </c>
      <c r="S84" s="23">
        <v>0</v>
      </c>
      <c r="T84" s="23">
        <v>0</v>
      </c>
      <c r="U84" s="23">
        <v>0</v>
      </c>
      <c r="V84" s="23">
        <v>0</v>
      </c>
      <c r="W84" s="23">
        <v>0</v>
      </c>
    </row>
    <row r="85" spans="1:23">
      <c r="A85" s="27" t="s">
        <v>123</v>
      </c>
      <c r="B85" s="27" t="s">
        <v>69</v>
      </c>
      <c r="C85" s="23">
        <v>0</v>
      </c>
      <c r="D85" s="23">
        <v>0</v>
      </c>
      <c r="E85" s="23">
        <v>0</v>
      </c>
      <c r="F85" s="23">
        <v>0</v>
      </c>
      <c r="G85" s="23">
        <v>0</v>
      </c>
      <c r="H85" s="23">
        <v>0</v>
      </c>
      <c r="I85" s="23">
        <v>0</v>
      </c>
      <c r="J85" s="23">
        <v>0</v>
      </c>
      <c r="K85" s="23">
        <v>0</v>
      </c>
      <c r="L85" s="23">
        <v>0</v>
      </c>
      <c r="M85" s="23">
        <v>0</v>
      </c>
      <c r="N85" s="23">
        <v>0</v>
      </c>
      <c r="O85" s="23">
        <v>0</v>
      </c>
      <c r="P85" s="23">
        <v>0</v>
      </c>
      <c r="Q85" s="23">
        <v>0</v>
      </c>
      <c r="R85" s="23">
        <v>0</v>
      </c>
      <c r="S85" s="23">
        <v>0</v>
      </c>
      <c r="T85" s="23">
        <v>0</v>
      </c>
      <c r="U85" s="23">
        <v>0</v>
      </c>
      <c r="V85" s="23">
        <v>0</v>
      </c>
      <c r="W85" s="23">
        <v>0</v>
      </c>
    </row>
    <row r="86" spans="1:23">
      <c r="A86" s="27" t="s">
        <v>123</v>
      </c>
      <c r="B86" s="27" t="s">
        <v>52</v>
      </c>
      <c r="C86" s="23">
        <v>0</v>
      </c>
      <c r="D86" s="23">
        <v>0</v>
      </c>
      <c r="E86" s="23">
        <v>0</v>
      </c>
      <c r="F86" s="23">
        <v>0</v>
      </c>
      <c r="G86" s="23">
        <v>0</v>
      </c>
      <c r="H86" s="23">
        <v>0</v>
      </c>
      <c r="I86" s="23">
        <v>0</v>
      </c>
      <c r="J86" s="23">
        <v>0</v>
      </c>
      <c r="K86" s="23">
        <v>0</v>
      </c>
      <c r="L86" s="23">
        <v>0</v>
      </c>
      <c r="M86" s="23">
        <v>0</v>
      </c>
      <c r="N86" s="23">
        <v>0</v>
      </c>
      <c r="O86" s="23">
        <v>0</v>
      </c>
      <c r="P86" s="23">
        <v>0</v>
      </c>
      <c r="Q86" s="23">
        <v>0</v>
      </c>
      <c r="R86" s="23">
        <v>0</v>
      </c>
      <c r="S86" s="23">
        <v>0</v>
      </c>
      <c r="T86" s="23">
        <v>0</v>
      </c>
      <c r="U86" s="23">
        <v>0</v>
      </c>
      <c r="V86" s="23">
        <v>0</v>
      </c>
      <c r="W86" s="23">
        <v>0</v>
      </c>
    </row>
    <row r="87" spans="1:23">
      <c r="A87" s="29" t="s">
        <v>118</v>
      </c>
      <c r="B87" s="29"/>
      <c r="C87" s="28">
        <v>1.5059547499999999E-3</v>
      </c>
      <c r="D87" s="28">
        <v>1.4053668300000001E-3</v>
      </c>
      <c r="E87" s="28">
        <v>1.4662693899999998E-3</v>
      </c>
      <c r="F87" s="28">
        <v>1.42039806E-3</v>
      </c>
      <c r="G87" s="28">
        <v>32.959549827710006</v>
      </c>
      <c r="H87" s="28">
        <v>1.2670399000000001E-3</v>
      </c>
      <c r="I87" s="28">
        <v>1.2473578499999991E-3</v>
      </c>
      <c r="J87" s="28">
        <v>1.185200889999999E-3</v>
      </c>
      <c r="K87" s="28">
        <v>1.1762261000000001E-3</v>
      </c>
      <c r="L87" s="28">
        <v>1.176776149999999E-3</v>
      </c>
      <c r="M87" s="28">
        <v>8.3737173060000003E-2</v>
      </c>
      <c r="N87" s="28">
        <v>56.122007268339999</v>
      </c>
      <c r="O87" s="28">
        <v>9.9830379999999992E-4</v>
      </c>
      <c r="P87" s="28">
        <v>9.84688589999999E-4</v>
      </c>
      <c r="Q87" s="28">
        <v>9.8065605999999987E-4</v>
      </c>
      <c r="R87" s="28">
        <v>9.6878295000000006E-4</v>
      </c>
      <c r="S87" s="28">
        <v>9.6822791519500022</v>
      </c>
      <c r="T87" s="28">
        <v>1.05053148E-3</v>
      </c>
      <c r="U87" s="28">
        <v>1.0660770999999999E-3</v>
      </c>
      <c r="V87" s="28">
        <v>8.7217493000000005E-4</v>
      </c>
      <c r="W87" s="28">
        <v>29.707219032009899</v>
      </c>
    </row>
    <row r="90" spans="1:23" collapsed="1">
      <c r="A90" s="16" t="s">
        <v>124</v>
      </c>
      <c r="B90" s="7"/>
      <c r="C90" s="7"/>
      <c r="D90" s="7"/>
      <c r="E90" s="7"/>
      <c r="F90" s="7"/>
      <c r="G90" s="7"/>
      <c r="H90" s="7"/>
      <c r="I90" s="7"/>
      <c r="J90" s="7"/>
      <c r="K90" s="7"/>
      <c r="L90" s="7"/>
      <c r="M90" s="7"/>
      <c r="N90" s="7"/>
      <c r="O90" s="7"/>
      <c r="P90" s="7"/>
      <c r="Q90" s="7"/>
      <c r="R90" s="7"/>
      <c r="S90" s="7"/>
      <c r="T90" s="7"/>
      <c r="U90" s="7"/>
      <c r="V90" s="7"/>
      <c r="W90" s="7"/>
    </row>
    <row r="91" spans="1:23">
      <c r="A91" s="17" t="s">
        <v>96</v>
      </c>
      <c r="B91" s="17" t="s">
        <v>97</v>
      </c>
      <c r="C91" s="17" t="s">
        <v>75</v>
      </c>
      <c r="D91" s="17" t="s">
        <v>98</v>
      </c>
      <c r="E91" s="17" t="s">
        <v>99</v>
      </c>
      <c r="F91" s="17" t="s">
        <v>100</v>
      </c>
      <c r="G91" s="17" t="s">
        <v>101</v>
      </c>
      <c r="H91" s="17" t="s">
        <v>102</v>
      </c>
      <c r="I91" s="17" t="s">
        <v>103</v>
      </c>
      <c r="J91" s="17" t="s">
        <v>104</v>
      </c>
      <c r="K91" s="17" t="s">
        <v>105</v>
      </c>
      <c r="L91" s="17" t="s">
        <v>106</v>
      </c>
      <c r="M91" s="17" t="s">
        <v>107</v>
      </c>
      <c r="N91" s="17" t="s">
        <v>108</v>
      </c>
      <c r="O91" s="17" t="s">
        <v>109</v>
      </c>
      <c r="P91" s="17" t="s">
        <v>110</v>
      </c>
      <c r="Q91" s="17" t="s">
        <v>111</v>
      </c>
      <c r="R91" s="17" t="s">
        <v>112</v>
      </c>
      <c r="S91" s="17" t="s">
        <v>113</v>
      </c>
      <c r="T91" s="17" t="s">
        <v>114</v>
      </c>
      <c r="U91" s="17" t="s">
        <v>115</v>
      </c>
      <c r="V91" s="17" t="s">
        <v>116</v>
      </c>
      <c r="W91" s="17" t="s">
        <v>117</v>
      </c>
    </row>
    <row r="92" spans="1:23">
      <c r="A92" s="27" t="s">
        <v>36</v>
      </c>
      <c r="B92" s="27" t="s">
        <v>66</v>
      </c>
      <c r="C92" s="23">
        <v>0</v>
      </c>
      <c r="D92" s="23">
        <v>0</v>
      </c>
      <c r="E92" s="23">
        <v>0</v>
      </c>
      <c r="F92" s="23">
        <v>0</v>
      </c>
      <c r="G92" s="23">
        <v>0</v>
      </c>
      <c r="H92" s="23">
        <v>0</v>
      </c>
      <c r="I92" s="23">
        <v>0</v>
      </c>
      <c r="J92" s="23">
        <v>0</v>
      </c>
      <c r="K92" s="23">
        <v>0</v>
      </c>
      <c r="L92" s="23">
        <v>0</v>
      </c>
      <c r="M92" s="23">
        <v>0</v>
      </c>
      <c r="N92" s="23">
        <v>0</v>
      </c>
      <c r="O92" s="23">
        <v>0</v>
      </c>
      <c r="P92" s="23">
        <v>0</v>
      </c>
      <c r="Q92" s="23">
        <v>0</v>
      </c>
      <c r="R92" s="23">
        <v>0</v>
      </c>
      <c r="S92" s="23">
        <v>0</v>
      </c>
      <c r="T92" s="23">
        <v>0</v>
      </c>
      <c r="U92" s="23">
        <v>0</v>
      </c>
      <c r="V92" s="23">
        <v>0</v>
      </c>
      <c r="W92" s="23">
        <v>0</v>
      </c>
    </row>
    <row r="93" spans="1:23">
      <c r="A93" s="27" t="s">
        <v>36</v>
      </c>
      <c r="B93" s="27" t="s">
        <v>68</v>
      </c>
      <c r="C93" s="23">
        <v>0</v>
      </c>
      <c r="D93" s="23">
        <v>0</v>
      </c>
      <c r="E93" s="23">
        <v>0</v>
      </c>
      <c r="F93" s="23">
        <v>0</v>
      </c>
      <c r="G93" s="23">
        <v>0</v>
      </c>
      <c r="H93" s="23">
        <v>0</v>
      </c>
      <c r="I93" s="23">
        <v>0</v>
      </c>
      <c r="J93" s="23">
        <v>0</v>
      </c>
      <c r="K93" s="23">
        <v>0</v>
      </c>
      <c r="L93" s="23">
        <v>0</v>
      </c>
      <c r="M93" s="23">
        <v>0</v>
      </c>
      <c r="N93" s="23">
        <v>0</v>
      </c>
      <c r="O93" s="23">
        <v>0</v>
      </c>
      <c r="P93" s="23">
        <v>0</v>
      </c>
      <c r="Q93" s="23">
        <v>0</v>
      </c>
      <c r="R93" s="23">
        <v>0</v>
      </c>
      <c r="S93" s="23">
        <v>0</v>
      </c>
      <c r="T93" s="23">
        <v>0</v>
      </c>
      <c r="U93" s="23">
        <v>0</v>
      </c>
      <c r="V93" s="23">
        <v>0</v>
      </c>
      <c r="W93" s="23">
        <v>0</v>
      </c>
    </row>
    <row r="94" spans="1:23">
      <c r="A94" s="27" t="s">
        <v>36</v>
      </c>
      <c r="B94" s="27" t="s">
        <v>72</v>
      </c>
      <c r="C94" s="23">
        <v>0</v>
      </c>
      <c r="D94" s="23">
        <v>0</v>
      </c>
      <c r="E94" s="23">
        <v>0</v>
      </c>
      <c r="F94" s="23">
        <v>0</v>
      </c>
      <c r="G94" s="23">
        <v>0</v>
      </c>
      <c r="H94" s="23">
        <v>0</v>
      </c>
      <c r="I94" s="23">
        <v>0</v>
      </c>
      <c r="J94" s="23">
        <v>0</v>
      </c>
      <c r="K94" s="23">
        <v>0</v>
      </c>
      <c r="L94" s="23">
        <v>0</v>
      </c>
      <c r="M94" s="23">
        <v>0</v>
      </c>
      <c r="N94" s="23">
        <v>0</v>
      </c>
      <c r="O94" s="23">
        <v>0</v>
      </c>
      <c r="P94" s="23">
        <v>0</v>
      </c>
      <c r="Q94" s="23">
        <v>0</v>
      </c>
      <c r="R94" s="23">
        <v>0</v>
      </c>
      <c r="S94" s="23">
        <v>0</v>
      </c>
      <c r="T94" s="23">
        <v>0</v>
      </c>
      <c r="U94" s="23">
        <v>0</v>
      </c>
      <c r="V94" s="23">
        <v>0</v>
      </c>
      <c r="W94" s="23">
        <v>0</v>
      </c>
    </row>
    <row r="95" spans="1:23">
      <c r="A95" s="7"/>
      <c r="B95" s="7"/>
      <c r="C95" s="7"/>
      <c r="D95" s="7"/>
      <c r="E95" s="7"/>
      <c r="F95" s="7"/>
      <c r="G95" s="7"/>
      <c r="H95" s="7"/>
      <c r="I95" s="7"/>
      <c r="J95" s="7"/>
      <c r="K95" s="7"/>
      <c r="L95" s="7"/>
      <c r="M95" s="7"/>
      <c r="N95" s="7"/>
      <c r="O95" s="7"/>
      <c r="P95" s="7"/>
      <c r="Q95" s="7"/>
      <c r="R95" s="7"/>
      <c r="S95" s="7"/>
      <c r="T95" s="7"/>
      <c r="U95" s="7"/>
      <c r="V95" s="7"/>
      <c r="W95" s="7"/>
    </row>
    <row r="96" spans="1:23">
      <c r="A96" s="17" t="s">
        <v>96</v>
      </c>
      <c r="B96" s="17" t="s">
        <v>97</v>
      </c>
      <c r="C96" s="17" t="s">
        <v>75</v>
      </c>
      <c r="D96" s="17" t="s">
        <v>98</v>
      </c>
      <c r="E96" s="17" t="s">
        <v>99</v>
      </c>
      <c r="F96" s="17" t="s">
        <v>100</v>
      </c>
      <c r="G96" s="17" t="s">
        <v>101</v>
      </c>
      <c r="H96" s="17" t="s">
        <v>102</v>
      </c>
      <c r="I96" s="17" t="s">
        <v>103</v>
      </c>
      <c r="J96" s="17" t="s">
        <v>104</v>
      </c>
      <c r="K96" s="17" t="s">
        <v>105</v>
      </c>
      <c r="L96" s="17" t="s">
        <v>106</v>
      </c>
      <c r="M96" s="17" t="s">
        <v>107</v>
      </c>
      <c r="N96" s="17" t="s">
        <v>108</v>
      </c>
      <c r="O96" s="17" t="s">
        <v>109</v>
      </c>
      <c r="P96" s="17" t="s">
        <v>110</v>
      </c>
      <c r="Q96" s="17" t="s">
        <v>111</v>
      </c>
      <c r="R96" s="17" t="s">
        <v>112</v>
      </c>
      <c r="S96" s="17" t="s">
        <v>113</v>
      </c>
      <c r="T96" s="17" t="s">
        <v>114</v>
      </c>
      <c r="U96" s="17" t="s">
        <v>115</v>
      </c>
      <c r="V96" s="17" t="s">
        <v>116</v>
      </c>
      <c r="W96" s="17" t="s">
        <v>117</v>
      </c>
    </row>
    <row r="97" spans="1:23">
      <c r="A97" s="27" t="s">
        <v>119</v>
      </c>
      <c r="B97" s="27" t="s">
        <v>66</v>
      </c>
      <c r="C97" s="23">
        <v>0</v>
      </c>
      <c r="D97" s="23">
        <v>0</v>
      </c>
      <c r="E97" s="23">
        <v>0</v>
      </c>
      <c r="F97" s="23">
        <v>0</v>
      </c>
      <c r="G97" s="23">
        <v>0</v>
      </c>
      <c r="H97" s="23">
        <v>0</v>
      </c>
      <c r="I97" s="23">
        <v>0</v>
      </c>
      <c r="J97" s="23">
        <v>0</v>
      </c>
      <c r="K97" s="23">
        <v>0</v>
      </c>
      <c r="L97" s="23">
        <v>0</v>
      </c>
      <c r="M97" s="23">
        <v>0</v>
      </c>
      <c r="N97" s="23">
        <v>0</v>
      </c>
      <c r="O97" s="23">
        <v>0</v>
      </c>
      <c r="P97" s="23">
        <v>0</v>
      </c>
      <c r="Q97" s="23">
        <v>0</v>
      </c>
      <c r="R97" s="23">
        <v>0</v>
      </c>
      <c r="S97" s="23">
        <v>0</v>
      </c>
      <c r="T97" s="23">
        <v>0</v>
      </c>
      <c r="U97" s="23">
        <v>0</v>
      </c>
      <c r="V97" s="23">
        <v>0</v>
      </c>
      <c r="W97" s="23">
        <v>0</v>
      </c>
    </row>
    <row r="98" spans="1:23">
      <c r="A98" s="27" t="s">
        <v>119</v>
      </c>
      <c r="B98" s="27" t="s">
        <v>68</v>
      </c>
      <c r="C98" s="23">
        <v>0</v>
      </c>
      <c r="D98" s="23">
        <v>0</v>
      </c>
      <c r="E98" s="23">
        <v>0</v>
      </c>
      <c r="F98" s="23">
        <v>0</v>
      </c>
      <c r="G98" s="23">
        <v>0</v>
      </c>
      <c r="H98" s="23">
        <v>0</v>
      </c>
      <c r="I98" s="23">
        <v>0</v>
      </c>
      <c r="J98" s="23">
        <v>0</v>
      </c>
      <c r="K98" s="23">
        <v>0</v>
      </c>
      <c r="L98" s="23">
        <v>0</v>
      </c>
      <c r="M98" s="23">
        <v>0</v>
      </c>
      <c r="N98" s="23">
        <v>0</v>
      </c>
      <c r="O98" s="23">
        <v>0</v>
      </c>
      <c r="P98" s="23">
        <v>0</v>
      </c>
      <c r="Q98" s="23">
        <v>0</v>
      </c>
      <c r="R98" s="23">
        <v>0</v>
      </c>
      <c r="S98" s="23">
        <v>0</v>
      </c>
      <c r="T98" s="23">
        <v>0</v>
      </c>
      <c r="U98" s="23">
        <v>0</v>
      </c>
      <c r="V98" s="23">
        <v>0</v>
      </c>
      <c r="W98" s="23">
        <v>0</v>
      </c>
    </row>
    <row r="99" spans="1:23">
      <c r="A99" s="27" t="s">
        <v>119</v>
      </c>
      <c r="B99" s="27" t="s">
        <v>72</v>
      </c>
      <c r="C99" s="23">
        <v>0</v>
      </c>
      <c r="D99" s="23">
        <v>0</v>
      </c>
      <c r="E99" s="23">
        <v>0</v>
      </c>
      <c r="F99" s="23">
        <v>0</v>
      </c>
      <c r="G99" s="23">
        <v>0</v>
      </c>
      <c r="H99" s="23">
        <v>0</v>
      </c>
      <c r="I99" s="23">
        <v>0</v>
      </c>
      <c r="J99" s="23">
        <v>0</v>
      </c>
      <c r="K99" s="23">
        <v>0</v>
      </c>
      <c r="L99" s="23">
        <v>0</v>
      </c>
      <c r="M99" s="23">
        <v>0</v>
      </c>
      <c r="N99" s="23">
        <v>0</v>
      </c>
      <c r="O99" s="23">
        <v>0</v>
      </c>
      <c r="P99" s="23">
        <v>0</v>
      </c>
      <c r="Q99" s="23">
        <v>0</v>
      </c>
      <c r="R99" s="23">
        <v>0</v>
      </c>
      <c r="S99" s="23">
        <v>0</v>
      </c>
      <c r="T99" s="23">
        <v>0</v>
      </c>
      <c r="U99" s="23">
        <v>0</v>
      </c>
      <c r="V99" s="23">
        <v>0</v>
      </c>
      <c r="W99" s="23">
        <v>0</v>
      </c>
    </row>
    <row r="100" spans="1:23">
      <c r="A100" s="7"/>
      <c r="B100" s="7"/>
      <c r="C100" s="7"/>
      <c r="D100" s="7"/>
      <c r="E100" s="7"/>
      <c r="F100" s="7"/>
      <c r="G100" s="7"/>
      <c r="H100" s="7"/>
      <c r="I100" s="7"/>
      <c r="J100" s="7"/>
      <c r="K100" s="7"/>
      <c r="L100" s="7"/>
      <c r="M100" s="7"/>
      <c r="N100" s="7"/>
      <c r="O100" s="7"/>
      <c r="P100" s="7"/>
      <c r="Q100" s="7"/>
      <c r="R100" s="7"/>
      <c r="S100" s="7"/>
      <c r="T100" s="7"/>
      <c r="U100" s="7"/>
      <c r="V100" s="7"/>
      <c r="W100" s="7"/>
    </row>
    <row r="101" spans="1:23">
      <c r="A101" s="17" t="s">
        <v>96</v>
      </c>
      <c r="B101" s="17" t="s">
        <v>97</v>
      </c>
      <c r="C101" s="17" t="s">
        <v>75</v>
      </c>
      <c r="D101" s="17" t="s">
        <v>98</v>
      </c>
      <c r="E101" s="17" t="s">
        <v>99</v>
      </c>
      <c r="F101" s="17" t="s">
        <v>100</v>
      </c>
      <c r="G101" s="17" t="s">
        <v>101</v>
      </c>
      <c r="H101" s="17" t="s">
        <v>102</v>
      </c>
      <c r="I101" s="17" t="s">
        <v>103</v>
      </c>
      <c r="J101" s="17" t="s">
        <v>104</v>
      </c>
      <c r="K101" s="17" t="s">
        <v>105</v>
      </c>
      <c r="L101" s="17" t="s">
        <v>106</v>
      </c>
      <c r="M101" s="17" t="s">
        <v>107</v>
      </c>
      <c r="N101" s="17" t="s">
        <v>108</v>
      </c>
      <c r="O101" s="17" t="s">
        <v>109</v>
      </c>
      <c r="P101" s="17" t="s">
        <v>110</v>
      </c>
      <c r="Q101" s="17" t="s">
        <v>111</v>
      </c>
      <c r="R101" s="17" t="s">
        <v>112</v>
      </c>
      <c r="S101" s="17" t="s">
        <v>113</v>
      </c>
      <c r="T101" s="17" t="s">
        <v>114</v>
      </c>
      <c r="U101" s="17" t="s">
        <v>115</v>
      </c>
      <c r="V101" s="17" t="s">
        <v>116</v>
      </c>
      <c r="W101" s="17" t="s">
        <v>117</v>
      </c>
    </row>
    <row r="102" spans="1:23">
      <c r="A102" s="27" t="s">
        <v>120</v>
      </c>
      <c r="B102" s="27" t="s">
        <v>66</v>
      </c>
      <c r="C102" s="23">
        <v>0</v>
      </c>
      <c r="D102" s="23">
        <v>0</v>
      </c>
      <c r="E102" s="23">
        <v>0</v>
      </c>
      <c r="F102" s="23">
        <v>0</v>
      </c>
      <c r="G102" s="23">
        <v>0</v>
      </c>
      <c r="H102" s="23">
        <v>0</v>
      </c>
      <c r="I102" s="23">
        <v>0</v>
      </c>
      <c r="J102" s="23">
        <v>0</v>
      </c>
      <c r="K102" s="23">
        <v>0</v>
      </c>
      <c r="L102" s="23">
        <v>0</v>
      </c>
      <c r="M102" s="23">
        <v>0</v>
      </c>
      <c r="N102" s="23">
        <v>0</v>
      </c>
      <c r="O102" s="23">
        <v>0</v>
      </c>
      <c r="P102" s="23">
        <v>0</v>
      </c>
      <c r="Q102" s="23">
        <v>0</v>
      </c>
      <c r="R102" s="23">
        <v>0</v>
      </c>
      <c r="S102" s="23">
        <v>0</v>
      </c>
      <c r="T102" s="23">
        <v>0</v>
      </c>
      <c r="U102" s="23">
        <v>0</v>
      </c>
      <c r="V102" s="23">
        <v>0</v>
      </c>
      <c r="W102" s="23">
        <v>0</v>
      </c>
    </row>
    <row r="103" spans="1:23">
      <c r="A103" s="27" t="s">
        <v>120</v>
      </c>
      <c r="B103" s="27" t="s">
        <v>68</v>
      </c>
      <c r="C103" s="23">
        <v>0</v>
      </c>
      <c r="D103" s="23">
        <v>0</v>
      </c>
      <c r="E103" s="23">
        <v>0</v>
      </c>
      <c r="F103" s="23">
        <v>0</v>
      </c>
      <c r="G103" s="23">
        <v>0</v>
      </c>
      <c r="H103" s="23">
        <v>0</v>
      </c>
      <c r="I103" s="23">
        <v>0</v>
      </c>
      <c r="J103" s="23">
        <v>0</v>
      </c>
      <c r="K103" s="23">
        <v>0</v>
      </c>
      <c r="L103" s="23">
        <v>0</v>
      </c>
      <c r="M103" s="23">
        <v>0</v>
      </c>
      <c r="N103" s="23">
        <v>0</v>
      </c>
      <c r="O103" s="23">
        <v>0</v>
      </c>
      <c r="P103" s="23">
        <v>0</v>
      </c>
      <c r="Q103" s="23">
        <v>0</v>
      </c>
      <c r="R103" s="23">
        <v>0</v>
      </c>
      <c r="S103" s="23">
        <v>0</v>
      </c>
      <c r="T103" s="23">
        <v>0</v>
      </c>
      <c r="U103" s="23">
        <v>0</v>
      </c>
      <c r="V103" s="23">
        <v>0</v>
      </c>
      <c r="W103" s="23">
        <v>0</v>
      </c>
    </row>
    <row r="104" spans="1:23">
      <c r="A104" s="27" t="s">
        <v>120</v>
      </c>
      <c r="B104" s="27" t="s">
        <v>72</v>
      </c>
      <c r="C104" s="23">
        <v>0</v>
      </c>
      <c r="D104" s="23">
        <v>0</v>
      </c>
      <c r="E104" s="23">
        <v>0</v>
      </c>
      <c r="F104" s="23">
        <v>0</v>
      </c>
      <c r="G104" s="23">
        <v>0</v>
      </c>
      <c r="H104" s="23">
        <v>0</v>
      </c>
      <c r="I104" s="23">
        <v>0</v>
      </c>
      <c r="J104" s="23">
        <v>0</v>
      </c>
      <c r="K104" s="23">
        <v>0</v>
      </c>
      <c r="L104" s="23">
        <v>0</v>
      </c>
      <c r="M104" s="23">
        <v>0</v>
      </c>
      <c r="N104" s="23">
        <v>0</v>
      </c>
      <c r="O104" s="23">
        <v>0</v>
      </c>
      <c r="P104" s="23">
        <v>0</v>
      </c>
      <c r="Q104" s="23">
        <v>0</v>
      </c>
      <c r="R104" s="23">
        <v>0</v>
      </c>
      <c r="S104" s="23">
        <v>0</v>
      </c>
      <c r="T104" s="23">
        <v>0</v>
      </c>
      <c r="U104" s="23">
        <v>0</v>
      </c>
      <c r="V104" s="23">
        <v>0</v>
      </c>
      <c r="W104" s="23">
        <v>0</v>
      </c>
    </row>
    <row r="105" spans="1:23">
      <c r="A105" s="7"/>
      <c r="B105" s="7"/>
      <c r="C105" s="7"/>
      <c r="D105" s="7"/>
      <c r="E105" s="7"/>
      <c r="F105" s="7"/>
      <c r="G105" s="7"/>
      <c r="H105" s="7"/>
      <c r="I105" s="7"/>
      <c r="J105" s="7"/>
      <c r="K105" s="7"/>
      <c r="L105" s="7"/>
      <c r="M105" s="7"/>
      <c r="N105" s="7"/>
      <c r="O105" s="7"/>
      <c r="P105" s="7"/>
      <c r="Q105" s="7"/>
      <c r="R105" s="7"/>
      <c r="S105" s="7"/>
      <c r="T105" s="7"/>
      <c r="U105" s="7"/>
      <c r="V105" s="7"/>
      <c r="W105" s="7"/>
    </row>
    <row r="106" spans="1:23">
      <c r="A106" s="17" t="s">
        <v>96</v>
      </c>
      <c r="B106" s="17" t="s">
        <v>97</v>
      </c>
      <c r="C106" s="17" t="s">
        <v>75</v>
      </c>
      <c r="D106" s="17" t="s">
        <v>98</v>
      </c>
      <c r="E106" s="17" t="s">
        <v>99</v>
      </c>
      <c r="F106" s="17" t="s">
        <v>100</v>
      </c>
      <c r="G106" s="17" t="s">
        <v>101</v>
      </c>
      <c r="H106" s="17" t="s">
        <v>102</v>
      </c>
      <c r="I106" s="17" t="s">
        <v>103</v>
      </c>
      <c r="J106" s="17" t="s">
        <v>104</v>
      </c>
      <c r="K106" s="17" t="s">
        <v>105</v>
      </c>
      <c r="L106" s="17" t="s">
        <v>106</v>
      </c>
      <c r="M106" s="17" t="s">
        <v>107</v>
      </c>
      <c r="N106" s="17" t="s">
        <v>108</v>
      </c>
      <c r="O106" s="17" t="s">
        <v>109</v>
      </c>
      <c r="P106" s="17" t="s">
        <v>110</v>
      </c>
      <c r="Q106" s="17" t="s">
        <v>111</v>
      </c>
      <c r="R106" s="17" t="s">
        <v>112</v>
      </c>
      <c r="S106" s="17" t="s">
        <v>113</v>
      </c>
      <c r="T106" s="17" t="s">
        <v>114</v>
      </c>
      <c r="U106" s="17" t="s">
        <v>115</v>
      </c>
      <c r="V106" s="17" t="s">
        <v>116</v>
      </c>
      <c r="W106" s="17" t="s">
        <v>117</v>
      </c>
    </row>
    <row r="107" spans="1:23">
      <c r="A107" s="27" t="s">
        <v>121</v>
      </c>
      <c r="B107" s="27" t="s">
        <v>66</v>
      </c>
      <c r="C107" s="23">
        <v>0</v>
      </c>
      <c r="D107" s="23">
        <v>0</v>
      </c>
      <c r="E107" s="23">
        <v>0</v>
      </c>
      <c r="F107" s="23">
        <v>0</v>
      </c>
      <c r="G107" s="23">
        <v>0</v>
      </c>
      <c r="H107" s="23">
        <v>0</v>
      </c>
      <c r="I107" s="23">
        <v>0</v>
      </c>
      <c r="J107" s="23">
        <v>0</v>
      </c>
      <c r="K107" s="23">
        <v>0</v>
      </c>
      <c r="L107" s="23">
        <v>0</v>
      </c>
      <c r="M107" s="23">
        <v>0</v>
      </c>
      <c r="N107" s="23">
        <v>0</v>
      </c>
      <c r="O107" s="23">
        <v>0</v>
      </c>
      <c r="P107" s="23">
        <v>0</v>
      </c>
      <c r="Q107" s="23">
        <v>0</v>
      </c>
      <c r="R107" s="23">
        <v>0</v>
      </c>
      <c r="S107" s="23">
        <v>0</v>
      </c>
      <c r="T107" s="23">
        <v>0</v>
      </c>
      <c r="U107" s="23">
        <v>0</v>
      </c>
      <c r="V107" s="23">
        <v>0</v>
      </c>
      <c r="W107" s="23">
        <v>0</v>
      </c>
    </row>
    <row r="108" spans="1:23">
      <c r="A108" s="27" t="s">
        <v>121</v>
      </c>
      <c r="B108" s="27" t="s">
        <v>68</v>
      </c>
      <c r="C108" s="23">
        <v>0</v>
      </c>
      <c r="D108" s="23">
        <v>0</v>
      </c>
      <c r="E108" s="23">
        <v>0</v>
      </c>
      <c r="F108" s="23">
        <v>0</v>
      </c>
      <c r="G108" s="23">
        <v>0</v>
      </c>
      <c r="H108" s="23">
        <v>0</v>
      </c>
      <c r="I108" s="23">
        <v>0</v>
      </c>
      <c r="J108" s="23">
        <v>0</v>
      </c>
      <c r="K108" s="23">
        <v>0</v>
      </c>
      <c r="L108" s="23">
        <v>0</v>
      </c>
      <c r="M108" s="23">
        <v>0</v>
      </c>
      <c r="N108" s="23">
        <v>0</v>
      </c>
      <c r="O108" s="23">
        <v>0</v>
      </c>
      <c r="P108" s="23">
        <v>0</v>
      </c>
      <c r="Q108" s="23">
        <v>0</v>
      </c>
      <c r="R108" s="23">
        <v>0</v>
      </c>
      <c r="S108" s="23">
        <v>0</v>
      </c>
      <c r="T108" s="23">
        <v>0</v>
      </c>
      <c r="U108" s="23">
        <v>0</v>
      </c>
      <c r="V108" s="23">
        <v>0</v>
      </c>
      <c r="W108" s="23">
        <v>0</v>
      </c>
    </row>
    <row r="109" spans="1:23">
      <c r="A109" s="27" t="s">
        <v>121</v>
      </c>
      <c r="B109" s="27" t="s">
        <v>72</v>
      </c>
      <c r="C109" s="23">
        <v>0</v>
      </c>
      <c r="D109" s="23">
        <v>0</v>
      </c>
      <c r="E109" s="23">
        <v>0</v>
      </c>
      <c r="F109" s="23">
        <v>0</v>
      </c>
      <c r="G109" s="23">
        <v>0</v>
      </c>
      <c r="H109" s="23">
        <v>0</v>
      </c>
      <c r="I109" s="23">
        <v>0</v>
      </c>
      <c r="J109" s="23">
        <v>0</v>
      </c>
      <c r="K109" s="23">
        <v>0</v>
      </c>
      <c r="L109" s="23">
        <v>0</v>
      </c>
      <c r="M109" s="23">
        <v>0</v>
      </c>
      <c r="N109" s="23">
        <v>0</v>
      </c>
      <c r="O109" s="23">
        <v>0</v>
      </c>
      <c r="P109" s="23">
        <v>0</v>
      </c>
      <c r="Q109" s="23">
        <v>0</v>
      </c>
      <c r="R109" s="23">
        <v>0</v>
      </c>
      <c r="S109" s="23">
        <v>0</v>
      </c>
      <c r="T109" s="23">
        <v>0</v>
      </c>
      <c r="U109" s="23">
        <v>0</v>
      </c>
      <c r="V109" s="23">
        <v>0</v>
      </c>
      <c r="W109" s="23">
        <v>0</v>
      </c>
    </row>
    <row r="110" spans="1:23">
      <c r="A110" s="7"/>
      <c r="B110" s="7"/>
      <c r="C110" s="7"/>
      <c r="D110" s="7"/>
      <c r="E110" s="7"/>
      <c r="F110" s="7"/>
      <c r="G110" s="7"/>
      <c r="H110" s="7"/>
      <c r="I110" s="7"/>
      <c r="J110" s="7"/>
      <c r="K110" s="7"/>
      <c r="L110" s="7"/>
      <c r="M110" s="7"/>
      <c r="N110" s="7"/>
      <c r="O110" s="7"/>
      <c r="P110" s="7"/>
      <c r="Q110" s="7"/>
      <c r="R110" s="7"/>
      <c r="S110" s="7"/>
      <c r="T110" s="7"/>
      <c r="U110" s="7"/>
      <c r="V110" s="7"/>
      <c r="W110" s="7"/>
    </row>
    <row r="111" spans="1:23">
      <c r="A111" s="17" t="s">
        <v>96</v>
      </c>
      <c r="B111" s="17" t="s">
        <v>97</v>
      </c>
      <c r="C111" s="17" t="s">
        <v>75</v>
      </c>
      <c r="D111" s="17" t="s">
        <v>98</v>
      </c>
      <c r="E111" s="17" t="s">
        <v>99</v>
      </c>
      <c r="F111" s="17" t="s">
        <v>100</v>
      </c>
      <c r="G111" s="17" t="s">
        <v>101</v>
      </c>
      <c r="H111" s="17" t="s">
        <v>102</v>
      </c>
      <c r="I111" s="17" t="s">
        <v>103</v>
      </c>
      <c r="J111" s="17" t="s">
        <v>104</v>
      </c>
      <c r="K111" s="17" t="s">
        <v>105</v>
      </c>
      <c r="L111" s="17" t="s">
        <v>106</v>
      </c>
      <c r="M111" s="17" t="s">
        <v>107</v>
      </c>
      <c r="N111" s="17" t="s">
        <v>108</v>
      </c>
      <c r="O111" s="17" t="s">
        <v>109</v>
      </c>
      <c r="P111" s="17" t="s">
        <v>110</v>
      </c>
      <c r="Q111" s="17" t="s">
        <v>111</v>
      </c>
      <c r="R111" s="17" t="s">
        <v>112</v>
      </c>
      <c r="S111" s="17" t="s">
        <v>113</v>
      </c>
      <c r="T111" s="17" t="s">
        <v>114</v>
      </c>
      <c r="U111" s="17" t="s">
        <v>115</v>
      </c>
      <c r="V111" s="17" t="s">
        <v>116</v>
      </c>
      <c r="W111" s="17" t="s">
        <v>117</v>
      </c>
    </row>
    <row r="112" spans="1:23">
      <c r="A112" s="27" t="s">
        <v>122</v>
      </c>
      <c r="B112" s="27" t="s">
        <v>66</v>
      </c>
      <c r="C112" s="23">
        <v>0</v>
      </c>
      <c r="D112" s="23">
        <v>0</v>
      </c>
      <c r="E112" s="23">
        <v>0</v>
      </c>
      <c r="F112" s="23">
        <v>0</v>
      </c>
      <c r="G112" s="23">
        <v>0</v>
      </c>
      <c r="H112" s="23">
        <v>0</v>
      </c>
      <c r="I112" s="23">
        <v>0</v>
      </c>
      <c r="J112" s="23">
        <v>0</v>
      </c>
      <c r="K112" s="23">
        <v>0</v>
      </c>
      <c r="L112" s="23">
        <v>0</v>
      </c>
      <c r="M112" s="23">
        <v>0</v>
      </c>
      <c r="N112" s="23">
        <v>0</v>
      </c>
      <c r="O112" s="23">
        <v>0</v>
      </c>
      <c r="P112" s="23">
        <v>0</v>
      </c>
      <c r="Q112" s="23">
        <v>0</v>
      </c>
      <c r="R112" s="23">
        <v>0</v>
      </c>
      <c r="S112" s="23">
        <v>0</v>
      </c>
      <c r="T112" s="23">
        <v>0</v>
      </c>
      <c r="U112" s="23">
        <v>0</v>
      </c>
      <c r="V112" s="23">
        <v>0</v>
      </c>
      <c r="W112" s="23">
        <v>0</v>
      </c>
    </row>
    <row r="113" spans="1:23">
      <c r="A113" s="27" t="s">
        <v>122</v>
      </c>
      <c r="B113" s="27" t="s">
        <v>68</v>
      </c>
      <c r="C113" s="23">
        <v>0</v>
      </c>
      <c r="D113" s="23">
        <v>0</v>
      </c>
      <c r="E113" s="23">
        <v>0</v>
      </c>
      <c r="F113" s="23">
        <v>0</v>
      </c>
      <c r="G113" s="23">
        <v>0</v>
      </c>
      <c r="H113" s="23">
        <v>0</v>
      </c>
      <c r="I113" s="23">
        <v>0</v>
      </c>
      <c r="J113" s="23">
        <v>0</v>
      </c>
      <c r="K113" s="23">
        <v>0</v>
      </c>
      <c r="L113" s="23">
        <v>0</v>
      </c>
      <c r="M113" s="23">
        <v>0</v>
      </c>
      <c r="N113" s="23">
        <v>0</v>
      </c>
      <c r="O113" s="23">
        <v>0</v>
      </c>
      <c r="P113" s="23">
        <v>0</v>
      </c>
      <c r="Q113" s="23">
        <v>0</v>
      </c>
      <c r="R113" s="23">
        <v>0</v>
      </c>
      <c r="S113" s="23">
        <v>0</v>
      </c>
      <c r="T113" s="23">
        <v>0</v>
      </c>
      <c r="U113" s="23">
        <v>0</v>
      </c>
      <c r="V113" s="23">
        <v>0</v>
      </c>
      <c r="W113" s="23">
        <v>0</v>
      </c>
    </row>
    <row r="114" spans="1:23">
      <c r="A114" s="27" t="s">
        <v>122</v>
      </c>
      <c r="B114" s="27" t="s">
        <v>72</v>
      </c>
      <c r="C114" s="23">
        <v>0</v>
      </c>
      <c r="D114" s="23">
        <v>0</v>
      </c>
      <c r="E114" s="23">
        <v>0</v>
      </c>
      <c r="F114" s="23">
        <v>0</v>
      </c>
      <c r="G114" s="23">
        <v>0</v>
      </c>
      <c r="H114" s="23">
        <v>0</v>
      </c>
      <c r="I114" s="23">
        <v>0</v>
      </c>
      <c r="J114" s="23">
        <v>0</v>
      </c>
      <c r="K114" s="23">
        <v>0</v>
      </c>
      <c r="L114" s="23">
        <v>0</v>
      </c>
      <c r="M114" s="23">
        <v>0</v>
      </c>
      <c r="N114" s="23">
        <v>0</v>
      </c>
      <c r="O114" s="23">
        <v>0</v>
      </c>
      <c r="P114" s="23">
        <v>0</v>
      </c>
      <c r="Q114" s="23">
        <v>0</v>
      </c>
      <c r="R114" s="23">
        <v>0</v>
      </c>
      <c r="S114" s="23">
        <v>0</v>
      </c>
      <c r="T114" s="23">
        <v>0</v>
      </c>
      <c r="U114" s="23">
        <v>0</v>
      </c>
      <c r="V114" s="23">
        <v>0</v>
      </c>
      <c r="W114" s="23">
        <v>0</v>
      </c>
    </row>
    <row r="115" spans="1:23">
      <c r="A115" s="7"/>
      <c r="B115" s="7"/>
      <c r="C115" s="7"/>
      <c r="D115" s="7"/>
      <c r="E115" s="7"/>
      <c r="F115" s="7"/>
      <c r="G115" s="7"/>
      <c r="H115" s="7"/>
      <c r="I115" s="7"/>
      <c r="J115" s="7"/>
      <c r="K115" s="7"/>
      <c r="L115" s="7"/>
      <c r="M115" s="7"/>
      <c r="N115" s="7"/>
      <c r="O115" s="7"/>
      <c r="P115" s="7"/>
      <c r="Q115" s="7"/>
      <c r="R115" s="7"/>
      <c r="S115" s="7"/>
      <c r="T115" s="7"/>
      <c r="U115" s="7"/>
      <c r="V115" s="7"/>
      <c r="W115" s="7"/>
    </row>
    <row r="116" spans="1:23">
      <c r="A116" s="17" t="s">
        <v>96</v>
      </c>
      <c r="B116" s="17" t="s">
        <v>97</v>
      </c>
      <c r="C116" s="17" t="s">
        <v>75</v>
      </c>
      <c r="D116" s="17" t="s">
        <v>98</v>
      </c>
      <c r="E116" s="17" t="s">
        <v>99</v>
      </c>
      <c r="F116" s="17" t="s">
        <v>100</v>
      </c>
      <c r="G116" s="17" t="s">
        <v>101</v>
      </c>
      <c r="H116" s="17" t="s">
        <v>102</v>
      </c>
      <c r="I116" s="17" t="s">
        <v>103</v>
      </c>
      <c r="J116" s="17" t="s">
        <v>104</v>
      </c>
      <c r="K116" s="17" t="s">
        <v>105</v>
      </c>
      <c r="L116" s="17" t="s">
        <v>106</v>
      </c>
      <c r="M116" s="17" t="s">
        <v>107</v>
      </c>
      <c r="N116" s="17" t="s">
        <v>108</v>
      </c>
      <c r="O116" s="17" t="s">
        <v>109</v>
      </c>
      <c r="P116" s="17" t="s">
        <v>110</v>
      </c>
      <c r="Q116" s="17" t="s">
        <v>111</v>
      </c>
      <c r="R116" s="17" t="s">
        <v>112</v>
      </c>
      <c r="S116" s="17" t="s">
        <v>113</v>
      </c>
      <c r="T116" s="17" t="s">
        <v>114</v>
      </c>
      <c r="U116" s="17" t="s">
        <v>115</v>
      </c>
      <c r="V116" s="17" t="s">
        <v>116</v>
      </c>
      <c r="W116" s="17" t="s">
        <v>117</v>
      </c>
    </row>
    <row r="117" spans="1:23">
      <c r="A117" s="27" t="s">
        <v>123</v>
      </c>
      <c r="B117" s="27" t="s">
        <v>66</v>
      </c>
      <c r="C117" s="23">
        <v>0</v>
      </c>
      <c r="D117" s="23">
        <v>0</v>
      </c>
      <c r="E117" s="23">
        <v>0</v>
      </c>
      <c r="F117" s="23">
        <v>0</v>
      </c>
      <c r="G117" s="23">
        <v>0</v>
      </c>
      <c r="H117" s="23">
        <v>0</v>
      </c>
      <c r="I117" s="23">
        <v>0</v>
      </c>
      <c r="J117" s="23">
        <v>0</v>
      </c>
      <c r="K117" s="23">
        <v>0</v>
      </c>
      <c r="L117" s="23">
        <v>0</v>
      </c>
      <c r="M117" s="23">
        <v>0</v>
      </c>
      <c r="N117" s="23">
        <v>0</v>
      </c>
      <c r="O117" s="23">
        <v>0</v>
      </c>
      <c r="P117" s="23">
        <v>0</v>
      </c>
      <c r="Q117" s="23">
        <v>0</v>
      </c>
      <c r="R117" s="23">
        <v>0</v>
      </c>
      <c r="S117" s="23">
        <v>0</v>
      </c>
      <c r="T117" s="23">
        <v>0</v>
      </c>
      <c r="U117" s="23">
        <v>0</v>
      </c>
      <c r="V117" s="23">
        <v>0</v>
      </c>
      <c r="W117" s="23">
        <v>0</v>
      </c>
    </row>
    <row r="118" spans="1:23">
      <c r="A118" s="27" t="s">
        <v>123</v>
      </c>
      <c r="B118" s="27" t="s">
        <v>68</v>
      </c>
      <c r="C118" s="23">
        <v>0</v>
      </c>
      <c r="D118" s="23">
        <v>0</v>
      </c>
      <c r="E118" s="23">
        <v>0</v>
      </c>
      <c r="F118" s="23">
        <v>0</v>
      </c>
      <c r="G118" s="23">
        <v>0</v>
      </c>
      <c r="H118" s="23">
        <v>0</v>
      </c>
      <c r="I118" s="23">
        <v>0</v>
      </c>
      <c r="J118" s="23">
        <v>0</v>
      </c>
      <c r="K118" s="23">
        <v>0</v>
      </c>
      <c r="L118" s="23">
        <v>0</v>
      </c>
      <c r="M118" s="23">
        <v>0</v>
      </c>
      <c r="N118" s="23">
        <v>0</v>
      </c>
      <c r="O118" s="23">
        <v>0</v>
      </c>
      <c r="P118" s="23">
        <v>0</v>
      </c>
      <c r="Q118" s="23">
        <v>0</v>
      </c>
      <c r="R118" s="23">
        <v>0</v>
      </c>
      <c r="S118" s="23">
        <v>0</v>
      </c>
      <c r="T118" s="23">
        <v>0</v>
      </c>
      <c r="U118" s="23">
        <v>0</v>
      </c>
      <c r="V118" s="23">
        <v>0</v>
      </c>
      <c r="W118" s="23">
        <v>0</v>
      </c>
    </row>
    <row r="119" spans="1:23">
      <c r="A119" s="27" t="s">
        <v>123</v>
      </c>
      <c r="B119" s="27" t="s">
        <v>72</v>
      </c>
      <c r="C119" s="23">
        <v>0</v>
      </c>
      <c r="D119" s="23">
        <v>0</v>
      </c>
      <c r="E119" s="23">
        <v>0</v>
      </c>
      <c r="F119" s="23">
        <v>0</v>
      </c>
      <c r="G119" s="23">
        <v>0</v>
      </c>
      <c r="H119" s="23">
        <v>0</v>
      </c>
      <c r="I119" s="23">
        <v>0</v>
      </c>
      <c r="J119" s="23">
        <v>0</v>
      </c>
      <c r="K119" s="23">
        <v>0</v>
      </c>
      <c r="L119" s="23">
        <v>0</v>
      </c>
      <c r="M119" s="23">
        <v>0</v>
      </c>
      <c r="N119" s="23">
        <v>0</v>
      </c>
      <c r="O119" s="23">
        <v>0</v>
      </c>
      <c r="P119" s="23">
        <v>0</v>
      </c>
      <c r="Q119" s="23">
        <v>0</v>
      </c>
      <c r="R119" s="23">
        <v>0</v>
      </c>
      <c r="S119" s="23">
        <v>0</v>
      </c>
      <c r="T119" s="23">
        <v>0</v>
      </c>
      <c r="U119" s="23">
        <v>0</v>
      </c>
      <c r="V119" s="23">
        <v>0</v>
      </c>
      <c r="W119" s="23">
        <v>0</v>
      </c>
    </row>
    <row r="121" spans="1:23" collapsed="1"/>
    <row r="122" spans="1:23">
      <c r="A122" s="7" t="s">
        <v>93</v>
      </c>
    </row>
  </sheetData>
  <sheetProtection algorithmName="SHA-512" hashValue="q/x5jf83UYH8CtaPkqd+a9gNH3HrqZIOQhcCURiIARF1Oxz+t/JpXyApSVcY7Og78lL98Tt2AlqgZN9pavfz2Q==" saltValue="lFnHKC1jcIi8EYZh0cw3xA=="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57E188"/>
  </sheetPr>
  <dimension ref="A1:W90"/>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134</v>
      </c>
      <c r="B1" s="17"/>
      <c r="C1" s="17"/>
      <c r="D1" s="17"/>
      <c r="E1" s="17"/>
      <c r="F1" s="17"/>
      <c r="G1" s="17"/>
      <c r="H1" s="17"/>
      <c r="I1" s="17"/>
      <c r="J1" s="17"/>
      <c r="K1" s="17"/>
      <c r="L1" s="17"/>
      <c r="M1" s="17"/>
      <c r="N1" s="17"/>
      <c r="O1" s="17"/>
      <c r="P1" s="17"/>
      <c r="Q1" s="17"/>
      <c r="R1" s="17"/>
      <c r="S1" s="17"/>
      <c r="T1" s="17"/>
      <c r="U1" s="17"/>
      <c r="V1" s="17"/>
      <c r="W1" s="17"/>
    </row>
    <row r="2" spans="1:23">
      <c r="A2" s="26" t="s">
        <v>135</v>
      </c>
      <c r="B2" s="16" t="s">
        <v>136</v>
      </c>
    </row>
    <row r="3" spans="1:23">
      <c r="B3" s="16"/>
    </row>
    <row r="4" spans="1:23">
      <c r="A4" s="16" t="s">
        <v>95</v>
      </c>
      <c r="B4" s="1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0</v>
      </c>
      <c r="D6" s="23">
        <v>0</v>
      </c>
      <c r="E6" s="23">
        <v>0</v>
      </c>
      <c r="F6" s="23">
        <v>0</v>
      </c>
      <c r="G6" s="23">
        <v>0</v>
      </c>
      <c r="H6" s="23">
        <v>0</v>
      </c>
      <c r="I6" s="23">
        <v>0</v>
      </c>
      <c r="J6" s="23">
        <v>0</v>
      </c>
      <c r="K6" s="23">
        <v>0</v>
      </c>
      <c r="L6" s="23">
        <v>0</v>
      </c>
      <c r="M6" s="23">
        <v>0</v>
      </c>
      <c r="N6" s="23">
        <v>0</v>
      </c>
      <c r="O6" s="23">
        <v>0</v>
      </c>
      <c r="P6" s="23">
        <v>0</v>
      </c>
      <c r="Q6" s="23">
        <v>0</v>
      </c>
      <c r="R6" s="23">
        <v>0</v>
      </c>
      <c r="S6" s="23">
        <v>0</v>
      </c>
      <c r="T6" s="23">
        <v>0</v>
      </c>
      <c r="U6" s="23">
        <v>0</v>
      </c>
      <c r="V6" s="23">
        <v>0</v>
      </c>
      <c r="W6" s="23">
        <v>0</v>
      </c>
    </row>
    <row r="7" spans="1:23">
      <c r="A7" s="27" t="s">
        <v>36</v>
      </c>
      <c r="B7" s="27" t="s">
        <v>67</v>
      </c>
      <c r="C7" s="23">
        <v>0</v>
      </c>
      <c r="D7" s="23">
        <v>0</v>
      </c>
      <c r="E7" s="23">
        <v>0</v>
      </c>
      <c r="F7" s="23">
        <v>0</v>
      </c>
      <c r="G7" s="23">
        <v>0</v>
      </c>
      <c r="H7" s="23">
        <v>0</v>
      </c>
      <c r="I7" s="23">
        <v>0</v>
      </c>
      <c r="J7" s="23">
        <v>0</v>
      </c>
      <c r="K7" s="23">
        <v>0</v>
      </c>
      <c r="L7" s="23">
        <v>0</v>
      </c>
      <c r="M7" s="23">
        <v>0</v>
      </c>
      <c r="N7" s="23">
        <v>0</v>
      </c>
      <c r="O7" s="23">
        <v>0</v>
      </c>
      <c r="P7" s="23">
        <v>0</v>
      </c>
      <c r="Q7" s="23">
        <v>0</v>
      </c>
      <c r="R7" s="23">
        <v>0</v>
      </c>
      <c r="S7" s="23">
        <v>0</v>
      </c>
      <c r="T7" s="23">
        <v>0</v>
      </c>
      <c r="U7" s="23">
        <v>0</v>
      </c>
      <c r="V7" s="23">
        <v>0</v>
      </c>
      <c r="W7" s="23">
        <v>0</v>
      </c>
    </row>
    <row r="8" spans="1:23">
      <c r="A8" s="27" t="s">
        <v>36</v>
      </c>
      <c r="B8" s="27" t="s">
        <v>18</v>
      </c>
      <c r="C8" s="23">
        <v>1.1126313738480599E-3</v>
      </c>
      <c r="D8" s="23">
        <v>1.0506434121551639E-3</v>
      </c>
      <c r="E8" s="23">
        <v>1.0880106379064171E-3</v>
      </c>
      <c r="F8" s="23">
        <v>1.6298331749492931E-3</v>
      </c>
      <c r="G8" s="23">
        <v>1.539030381868644E-3</v>
      </c>
      <c r="H8" s="23">
        <v>1.4532864790830101E-3</v>
      </c>
      <c r="I8" s="23">
        <v>1.4549375975894949E-3</v>
      </c>
      <c r="J8" s="23">
        <v>1.4831572296565181E-3</v>
      </c>
      <c r="K8" s="23">
        <v>1.4354138020390029E-3</v>
      </c>
      <c r="L8" s="23">
        <v>1.355442683242927E-3</v>
      </c>
      <c r="M8" s="23">
        <v>1.2833328587790172E-3</v>
      </c>
      <c r="N8" s="23">
        <v>1.3335333458353129E-3</v>
      </c>
      <c r="O8" s="23">
        <v>1.2898916617146339E-3</v>
      </c>
      <c r="P8" s="23">
        <v>1.2180280087620702E-3</v>
      </c>
      <c r="Q8" s="23">
        <v>1.2846906735690163E-3</v>
      </c>
      <c r="R8" s="23">
        <v>1.273680692661831E-3</v>
      </c>
      <c r="S8" s="23">
        <v>1.7121171714438799E-3</v>
      </c>
      <c r="T8" s="23">
        <v>1.6167300952461669E-3</v>
      </c>
      <c r="U8" s="23">
        <v>1.6637869947530028E-3</v>
      </c>
      <c r="V8" s="23">
        <v>1.566676900059642E-3</v>
      </c>
      <c r="W8" s="23">
        <v>1.6005502349836348E-3</v>
      </c>
    </row>
    <row r="9" spans="1:23">
      <c r="A9" s="27" t="s">
        <v>36</v>
      </c>
      <c r="B9" s="27" t="s">
        <v>28</v>
      </c>
      <c r="C9" s="23">
        <v>0</v>
      </c>
      <c r="D9" s="23">
        <v>0</v>
      </c>
      <c r="E9" s="23">
        <v>0</v>
      </c>
      <c r="F9" s="23">
        <v>0</v>
      </c>
      <c r="G9" s="23">
        <v>0</v>
      </c>
      <c r="H9" s="23">
        <v>0</v>
      </c>
      <c r="I9" s="23">
        <v>0</v>
      </c>
      <c r="J9" s="23">
        <v>0</v>
      </c>
      <c r="K9" s="23">
        <v>0</v>
      </c>
      <c r="L9" s="23">
        <v>0</v>
      </c>
      <c r="M9" s="23">
        <v>0</v>
      </c>
      <c r="N9" s="23">
        <v>0</v>
      </c>
      <c r="O9" s="23">
        <v>0</v>
      </c>
      <c r="P9" s="23">
        <v>0</v>
      </c>
      <c r="Q9" s="23">
        <v>0</v>
      </c>
      <c r="R9" s="23">
        <v>0</v>
      </c>
      <c r="S9" s="23">
        <v>0</v>
      </c>
      <c r="T9" s="23">
        <v>0</v>
      </c>
      <c r="U9" s="23">
        <v>0</v>
      </c>
      <c r="V9" s="23">
        <v>0</v>
      </c>
      <c r="W9" s="23">
        <v>0</v>
      </c>
    </row>
    <row r="10" spans="1:23">
      <c r="A10" s="27" t="s">
        <v>36</v>
      </c>
      <c r="B10" s="27" t="s">
        <v>62</v>
      </c>
      <c r="C10" s="23">
        <v>1.019247013507966E-3</v>
      </c>
      <c r="D10" s="23">
        <v>1.0144938365836929E-3</v>
      </c>
      <c r="E10" s="23">
        <v>1.0265779097074958E-3</v>
      </c>
      <c r="F10" s="23">
        <v>1.054706544401478E-3</v>
      </c>
      <c r="G10" s="23">
        <v>1.0356628229440991E-3</v>
      </c>
      <c r="H10" s="23">
        <v>1.0195417223045271E-3</v>
      </c>
      <c r="I10" s="23">
        <v>1.0219253268329192E-3</v>
      </c>
      <c r="J10" s="23">
        <v>1.2260277620522678E-3</v>
      </c>
      <c r="K10" s="23">
        <v>1.2319841191276001E-3</v>
      </c>
      <c r="L10" s="23">
        <v>1.1950468126035929E-3</v>
      </c>
      <c r="M10" s="23">
        <v>1.162255669215321E-3</v>
      </c>
      <c r="N10" s="23">
        <v>1.4148039788482369E-3</v>
      </c>
      <c r="O10" s="23">
        <v>1.37854965109575E-3</v>
      </c>
      <c r="P10" s="23">
        <v>1.3550854646825329E-3</v>
      </c>
      <c r="Q10" s="23">
        <v>1.5413275050567071E-3</v>
      </c>
      <c r="R10" s="23">
        <v>2.9463024794104996E-3</v>
      </c>
      <c r="S10" s="23">
        <v>3.5437461949990113E-3</v>
      </c>
      <c r="T10" s="23">
        <v>3.3463136863099911E-3</v>
      </c>
      <c r="U10" s="23">
        <v>3.6055210145780137E-3</v>
      </c>
      <c r="V10" s="23">
        <v>3.3950779180465648E-3</v>
      </c>
      <c r="W10" s="23">
        <v>4.2442821859037597E-3</v>
      </c>
    </row>
    <row r="11" spans="1:23">
      <c r="A11" s="27" t="s">
        <v>36</v>
      </c>
      <c r="B11" s="27" t="s">
        <v>61</v>
      </c>
      <c r="C11" s="23">
        <v>0</v>
      </c>
      <c r="D11" s="23">
        <v>0</v>
      </c>
      <c r="E11" s="23">
        <v>0</v>
      </c>
      <c r="F11" s="23">
        <v>0</v>
      </c>
      <c r="G11" s="23">
        <v>0</v>
      </c>
      <c r="H11" s="23">
        <v>0</v>
      </c>
      <c r="I11" s="23">
        <v>0</v>
      </c>
      <c r="J11" s="23">
        <v>0</v>
      </c>
      <c r="K11" s="23">
        <v>0</v>
      </c>
      <c r="L11" s="23">
        <v>0</v>
      </c>
      <c r="M11" s="23">
        <v>0</v>
      </c>
      <c r="N11" s="23">
        <v>0</v>
      </c>
      <c r="O11" s="23">
        <v>0</v>
      </c>
      <c r="P11" s="23">
        <v>0</v>
      </c>
      <c r="Q11" s="23">
        <v>0</v>
      </c>
      <c r="R11" s="23">
        <v>0</v>
      </c>
      <c r="S11" s="23">
        <v>0</v>
      </c>
      <c r="T11" s="23">
        <v>0</v>
      </c>
      <c r="U11" s="23">
        <v>0</v>
      </c>
      <c r="V11" s="23">
        <v>0</v>
      </c>
      <c r="W11" s="23">
        <v>0</v>
      </c>
    </row>
    <row r="12" spans="1:23">
      <c r="A12" s="27" t="s">
        <v>36</v>
      </c>
      <c r="B12" s="27" t="s">
        <v>65</v>
      </c>
      <c r="C12" s="23">
        <v>92749.45326383473</v>
      </c>
      <c r="D12" s="23">
        <v>87582.111543527193</v>
      </c>
      <c r="E12" s="23">
        <v>99424.459974030586</v>
      </c>
      <c r="F12" s="23">
        <v>156617.8219994524</v>
      </c>
      <c r="G12" s="23">
        <v>431922.38255669217</v>
      </c>
      <c r="H12" s="23">
        <v>472004.0630266607</v>
      </c>
      <c r="I12" s="23">
        <v>470284.67328618967</v>
      </c>
      <c r="J12" s="23">
        <v>635672.33410652622</v>
      </c>
      <c r="K12" s="23">
        <v>680196.21642635344</v>
      </c>
      <c r="L12" s="23">
        <v>659651.57615603262</v>
      </c>
      <c r="M12" s="23">
        <v>680532.89194379887</v>
      </c>
      <c r="N12" s="23">
        <v>924736.38370852952</v>
      </c>
      <c r="O12" s="23">
        <v>937582.1465730858</v>
      </c>
      <c r="P12" s="23">
        <v>974729.78264080104</v>
      </c>
      <c r="Q12" s="23">
        <v>1039488.8345457945</v>
      </c>
      <c r="R12" s="23">
        <v>1042106.0386615719</v>
      </c>
      <c r="S12" s="23">
        <v>1092204.0172232995</v>
      </c>
      <c r="T12" s="23">
        <v>1052609.9309328608</v>
      </c>
      <c r="U12" s="23">
        <v>1040472.0979939168</v>
      </c>
      <c r="V12" s="23">
        <v>1007189.4308312561</v>
      </c>
      <c r="W12" s="23">
        <v>1037656.9122665444</v>
      </c>
    </row>
    <row r="13" spans="1:23">
      <c r="A13" s="27" t="s">
        <v>36</v>
      </c>
      <c r="B13" s="27" t="s">
        <v>64</v>
      </c>
      <c r="C13" s="23">
        <v>3.3176012227187968E-3</v>
      </c>
      <c r="D13" s="23">
        <v>6.3131639690819676E-3</v>
      </c>
      <c r="E13" s="23">
        <v>5.9773023710590944E-3</v>
      </c>
      <c r="F13" s="23">
        <v>5.8306031835534435E-3</v>
      </c>
      <c r="G13" s="23">
        <v>92731.263764445408</v>
      </c>
      <c r="H13" s="23">
        <v>128294.0546448637</v>
      </c>
      <c r="I13" s="23">
        <v>123540.40994862847</v>
      </c>
      <c r="J13" s="23">
        <v>116329.73879502474</v>
      </c>
      <c r="K13" s="23">
        <v>151449.06678003294</v>
      </c>
      <c r="L13" s="23">
        <v>174147.16115032037</v>
      </c>
      <c r="M13" s="23">
        <v>223305.24883219559</v>
      </c>
      <c r="N13" s="23">
        <v>248979.13329208951</v>
      </c>
      <c r="O13" s="23">
        <v>259310.86097460013</v>
      </c>
      <c r="P13" s="23">
        <v>244863.89130031169</v>
      </c>
      <c r="Q13" s="23">
        <v>276515.01572000945</v>
      </c>
      <c r="R13" s="23">
        <v>316098.30557409837</v>
      </c>
      <c r="S13" s="23">
        <v>302146.32619673765</v>
      </c>
      <c r="T13" s="23">
        <v>291741.57988900691</v>
      </c>
      <c r="U13" s="23">
        <v>287725.83325883269</v>
      </c>
      <c r="V13" s="23">
        <v>303551.79204237612</v>
      </c>
      <c r="W13" s="23">
        <v>332333.13525679521</v>
      </c>
    </row>
    <row r="14" spans="1:23">
      <c r="A14" s="27" t="s">
        <v>36</v>
      </c>
      <c r="B14" s="27" t="s">
        <v>32</v>
      </c>
      <c r="C14" s="23">
        <v>6.4038007952871602E-3</v>
      </c>
      <c r="D14" s="23">
        <v>6.0470262446879908E-3</v>
      </c>
      <c r="E14" s="23">
        <v>5.7253232273461897E-3</v>
      </c>
      <c r="F14" s="23">
        <v>5.3911538399720399E-3</v>
      </c>
      <c r="G14" s="23">
        <v>5.0907968254499053E-3</v>
      </c>
      <c r="H14" s="23">
        <v>6.4662487719855492E-3</v>
      </c>
      <c r="I14" s="23">
        <v>8.18460175291621E-3</v>
      </c>
      <c r="J14" s="23">
        <v>19289.728025591867</v>
      </c>
      <c r="K14" s="23">
        <v>18215.040622358527</v>
      </c>
      <c r="L14" s="23">
        <v>24294.386101912332</v>
      </c>
      <c r="M14" s="23">
        <v>32297.583119606727</v>
      </c>
      <c r="N14" s="23">
        <v>30412.473252356616</v>
      </c>
      <c r="O14" s="23">
        <v>35026.666142927592</v>
      </c>
      <c r="P14" s="23">
        <v>33075.227696977345</v>
      </c>
      <c r="Q14" s="23">
        <v>46793.113885864084</v>
      </c>
      <c r="R14" s="23">
        <v>69978.728003572003</v>
      </c>
      <c r="S14" s="23">
        <v>66080.006676177654</v>
      </c>
      <c r="T14" s="23">
        <v>51528.486212804499</v>
      </c>
      <c r="U14" s="23">
        <v>97871.806853484624</v>
      </c>
      <c r="V14" s="23">
        <v>88162.309221744508</v>
      </c>
      <c r="W14" s="23">
        <v>97858.897904002064</v>
      </c>
    </row>
    <row r="15" spans="1:23">
      <c r="A15" s="27" t="s">
        <v>36</v>
      </c>
      <c r="B15" s="27" t="s">
        <v>69</v>
      </c>
      <c r="C15" s="23">
        <v>0</v>
      </c>
      <c r="D15" s="23">
        <v>0</v>
      </c>
      <c r="E15" s="23">
        <v>6.9808925917024716E-3</v>
      </c>
      <c r="F15" s="23">
        <v>33.681623753704756</v>
      </c>
      <c r="G15" s="23">
        <v>31.805478126149072</v>
      </c>
      <c r="H15" s="23">
        <v>8787.8102275353322</v>
      </c>
      <c r="I15" s="23">
        <v>30023.124009741441</v>
      </c>
      <c r="J15" s="23">
        <v>61742.166399738489</v>
      </c>
      <c r="K15" s="23">
        <v>76554.006024705872</v>
      </c>
      <c r="L15" s="23">
        <v>72288.957876067128</v>
      </c>
      <c r="M15" s="23">
        <v>87951.858124894934</v>
      </c>
      <c r="N15" s="23">
        <v>89276.424898212121</v>
      </c>
      <c r="O15" s="23">
        <v>84302.573148140611</v>
      </c>
      <c r="P15" s="23">
        <v>79605.829328113861</v>
      </c>
      <c r="Q15" s="23">
        <v>113042.07556238753</v>
      </c>
      <c r="R15" s="23">
        <v>222310.1315982863</v>
      </c>
      <c r="S15" s="23">
        <v>237275.12258640543</v>
      </c>
      <c r="T15" s="23">
        <v>224055.82861782573</v>
      </c>
      <c r="U15" s="23">
        <v>229869.07785984495</v>
      </c>
      <c r="V15" s="23">
        <v>216452.3316126141</v>
      </c>
      <c r="W15" s="23">
        <v>298370.16890092468</v>
      </c>
    </row>
    <row r="16" spans="1:23">
      <c r="A16" s="27" t="s">
        <v>36</v>
      </c>
      <c r="B16" s="27" t="s">
        <v>52</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row>
    <row r="17" spans="1:23">
      <c r="A17" s="29" t="s">
        <v>118</v>
      </c>
      <c r="B17" s="29"/>
      <c r="C17" s="28">
        <v>92749.458713314336</v>
      </c>
      <c r="D17" s="28">
        <v>87582.119921828416</v>
      </c>
      <c r="E17" s="28">
        <v>99424.468065921508</v>
      </c>
      <c r="F17" s="28">
        <v>156617.83051459529</v>
      </c>
      <c r="G17" s="28">
        <v>524653.64889583073</v>
      </c>
      <c r="H17" s="28">
        <v>600298.12014435255</v>
      </c>
      <c r="I17" s="28">
        <v>593825.08571168105</v>
      </c>
      <c r="J17" s="28">
        <v>752002.07561073592</v>
      </c>
      <c r="K17" s="28">
        <v>831645.28587378433</v>
      </c>
      <c r="L17" s="28">
        <v>833798.73985684244</v>
      </c>
      <c r="M17" s="28">
        <v>903838.14322158298</v>
      </c>
      <c r="N17" s="28">
        <v>1173715.5197489564</v>
      </c>
      <c r="O17" s="28">
        <v>1196893.0102161271</v>
      </c>
      <c r="P17" s="28">
        <v>1219593.6765142262</v>
      </c>
      <c r="Q17" s="28">
        <v>1316003.853091822</v>
      </c>
      <c r="R17" s="28">
        <v>1358204.3484556535</v>
      </c>
      <c r="S17" s="28">
        <v>1394350.3486759004</v>
      </c>
      <c r="T17" s="28">
        <v>1344351.5157849116</v>
      </c>
      <c r="U17" s="28">
        <v>1328197.9365220575</v>
      </c>
      <c r="V17" s="28">
        <v>1310741.227835387</v>
      </c>
      <c r="W17" s="28">
        <v>1369990.0533681721</v>
      </c>
    </row>
    <row r="18" spans="1:23">
      <c r="A18" s="7"/>
      <c r="B18" s="7"/>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0</v>
      </c>
      <c r="D20" s="23">
        <v>0</v>
      </c>
      <c r="E20" s="23">
        <v>0</v>
      </c>
      <c r="F20" s="23">
        <v>0</v>
      </c>
      <c r="G20" s="23">
        <v>0</v>
      </c>
      <c r="H20" s="23">
        <v>0</v>
      </c>
      <c r="I20" s="23">
        <v>0</v>
      </c>
      <c r="J20" s="23">
        <v>0</v>
      </c>
      <c r="K20" s="23">
        <v>0</v>
      </c>
      <c r="L20" s="23">
        <v>0</v>
      </c>
      <c r="M20" s="23">
        <v>0</v>
      </c>
      <c r="N20" s="23">
        <v>0</v>
      </c>
      <c r="O20" s="23">
        <v>0</v>
      </c>
      <c r="P20" s="23">
        <v>0</v>
      </c>
      <c r="Q20" s="23">
        <v>0</v>
      </c>
      <c r="R20" s="23">
        <v>0</v>
      </c>
      <c r="S20" s="23">
        <v>0</v>
      </c>
      <c r="T20" s="23">
        <v>0</v>
      </c>
      <c r="U20" s="23">
        <v>0</v>
      </c>
      <c r="V20" s="23">
        <v>0</v>
      </c>
      <c r="W20" s="23">
        <v>0</v>
      </c>
    </row>
    <row r="21" spans="1:23">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c r="A22" s="27" t="s">
        <v>119</v>
      </c>
      <c r="B22" s="27" t="s">
        <v>18</v>
      </c>
      <c r="C22" s="23">
        <v>2.27149909465448E-4</v>
      </c>
      <c r="D22" s="23">
        <v>2.1449472085810999E-4</v>
      </c>
      <c r="E22" s="23">
        <v>2.2201853443267299E-4</v>
      </c>
      <c r="F22" s="23">
        <v>2.6707261722796896E-4</v>
      </c>
      <c r="G22" s="23">
        <v>2.5219321731612696E-4</v>
      </c>
      <c r="H22" s="23">
        <v>2.3814279247493899E-4</v>
      </c>
      <c r="I22" s="23">
        <v>2.2547354782519299E-4</v>
      </c>
      <c r="J22" s="23">
        <v>2.2915598862242601E-4</v>
      </c>
      <c r="K22" s="23">
        <v>2.3978811491309299E-4</v>
      </c>
      <c r="L22" s="23">
        <v>2.2642881476120499E-4</v>
      </c>
      <c r="M22" s="23">
        <v>2.1438275609132702E-4</v>
      </c>
      <c r="N22" s="23">
        <v>2.6982953160722598E-4</v>
      </c>
      <c r="O22" s="23">
        <v>2.5479653589811501E-4</v>
      </c>
      <c r="P22" s="23">
        <v>2.4060107253264301E-4</v>
      </c>
      <c r="Q22" s="23">
        <v>2.9031927655098397E-4</v>
      </c>
      <c r="R22" s="23">
        <v>2.7924579083388402E-4</v>
      </c>
      <c r="S22" s="23">
        <v>4.4126671680550498E-4</v>
      </c>
      <c r="T22" s="23">
        <v>4.1668245198912899E-4</v>
      </c>
      <c r="U22" s="23">
        <v>3.9451486139928599E-4</v>
      </c>
      <c r="V22" s="23">
        <v>3.7148825061963497E-4</v>
      </c>
      <c r="W22" s="23">
        <v>3.6722388962426202E-4</v>
      </c>
    </row>
    <row r="23" spans="1:23">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c r="A24" s="27" t="s">
        <v>119</v>
      </c>
      <c r="B24" s="27" t="s">
        <v>62</v>
      </c>
      <c r="C24" s="23">
        <v>2.0272855059821801E-4</v>
      </c>
      <c r="D24" s="23">
        <v>2.0227516526659601E-4</v>
      </c>
      <c r="E24" s="23">
        <v>2.03632415524345E-4</v>
      </c>
      <c r="F24" s="23">
        <v>2.2497284567567598E-4</v>
      </c>
      <c r="G24" s="23">
        <v>2.12438947686215E-4</v>
      </c>
      <c r="H24" s="23">
        <v>2.00603349966453E-4</v>
      </c>
      <c r="I24" s="23">
        <v>2.0042414068603001E-4</v>
      </c>
      <c r="J24" s="23">
        <v>2.00760092515517E-4</v>
      </c>
      <c r="K24" s="23">
        <v>2.3007332592506099E-4</v>
      </c>
      <c r="L24" s="23">
        <v>2.1725526520053302E-4</v>
      </c>
      <c r="M24" s="23">
        <v>2.0569724121977001E-4</v>
      </c>
      <c r="N24" s="23">
        <v>4.1414826690395503E-4</v>
      </c>
      <c r="O24" s="23">
        <v>3.9107485057988299E-4</v>
      </c>
      <c r="P24" s="23">
        <v>3.6928692204703998E-4</v>
      </c>
      <c r="Q24" s="23">
        <v>3.7066035473975003E-4</v>
      </c>
      <c r="R24" s="23">
        <v>1.0615213026936099E-3</v>
      </c>
      <c r="S24" s="23">
        <v>1.3407206296100001E-3</v>
      </c>
      <c r="T24" s="23">
        <v>1.26602514556869E-3</v>
      </c>
      <c r="U24" s="23">
        <v>1.1986723521658399E-3</v>
      </c>
      <c r="V24" s="23">
        <v>1.1287095588562199E-3</v>
      </c>
      <c r="W24" s="23">
        <v>1.06582583425406E-3</v>
      </c>
    </row>
    <row r="25" spans="1:23">
      <c r="A25" s="27" t="s">
        <v>119</v>
      </c>
      <c r="B25" s="27" t="s">
        <v>61</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row>
    <row r="26" spans="1:23">
      <c r="A26" s="27" t="s">
        <v>119</v>
      </c>
      <c r="B26" s="27" t="s">
        <v>65</v>
      </c>
      <c r="C26" s="23">
        <v>4.9458249015030308E-3</v>
      </c>
      <c r="D26" s="23">
        <v>5.2539177002335286E-3</v>
      </c>
      <c r="E26" s="23">
        <v>6.1050776394503594E-3</v>
      </c>
      <c r="F26" s="23">
        <v>7.5515011792156556E-2</v>
      </c>
      <c r="G26" s="23">
        <v>117992.49086149682</v>
      </c>
      <c r="H26" s="23">
        <v>111418.78342162342</v>
      </c>
      <c r="I26" s="23">
        <v>105491.28164390675</v>
      </c>
      <c r="J26" s="23">
        <v>116925.9013696092</v>
      </c>
      <c r="K26" s="23">
        <v>110411.61729556102</v>
      </c>
      <c r="L26" s="23">
        <v>104260.26277007785</v>
      </c>
      <c r="M26" s="23">
        <v>98713.596379421302</v>
      </c>
      <c r="N26" s="23">
        <v>271140.14969033055</v>
      </c>
      <c r="O26" s="23">
        <v>311906.31946799951</v>
      </c>
      <c r="P26" s="23">
        <v>294529.10232546536</v>
      </c>
      <c r="Q26" s="23">
        <v>292855.11016231676</v>
      </c>
      <c r="R26" s="23">
        <v>275762.06426113396</v>
      </c>
      <c r="S26" s="23">
        <v>265024.927831523</v>
      </c>
      <c r="T26" s="23">
        <v>250259.61093515088</v>
      </c>
      <c r="U26" s="23">
        <v>255848.23247565352</v>
      </c>
      <c r="V26" s="23">
        <v>240915.1637866995</v>
      </c>
      <c r="W26" s="23">
        <v>307264.35841427435</v>
      </c>
    </row>
    <row r="27" spans="1:23">
      <c r="A27" s="27" t="s">
        <v>119</v>
      </c>
      <c r="B27" s="27" t="s">
        <v>64</v>
      </c>
      <c r="C27" s="23">
        <v>7.5157898748327736E-4</v>
      </c>
      <c r="D27" s="23">
        <v>1.5521283818776617E-3</v>
      </c>
      <c r="E27" s="23">
        <v>1.4695548385280676E-3</v>
      </c>
      <c r="F27" s="23">
        <v>1.471271064547162E-3</v>
      </c>
      <c r="G27" s="23">
        <v>92731.252097484496</v>
      </c>
      <c r="H27" s="23">
        <v>128294.03028639048</v>
      </c>
      <c r="I27" s="23">
        <v>121468.76198127691</v>
      </c>
      <c r="J27" s="23">
        <v>114379.00649789018</v>
      </c>
      <c r="K27" s="23">
        <v>137935.43287801609</v>
      </c>
      <c r="L27" s="23">
        <v>140824.61955607153</v>
      </c>
      <c r="M27" s="23">
        <v>133332.72139477776</v>
      </c>
      <c r="N27" s="23">
        <v>158878.05240556883</v>
      </c>
      <c r="O27" s="23">
        <v>150026.48950141037</v>
      </c>
      <c r="P27" s="23">
        <v>141668.07313573748</v>
      </c>
      <c r="Q27" s="23">
        <v>173582.0138274708</v>
      </c>
      <c r="R27" s="23">
        <v>210873.54973022666</v>
      </c>
      <c r="S27" s="23">
        <v>202783.94951993454</v>
      </c>
      <c r="T27" s="23">
        <v>194752.13901121172</v>
      </c>
      <c r="U27" s="23">
        <v>195896.24987425149</v>
      </c>
      <c r="V27" s="23">
        <v>192418.24732523589</v>
      </c>
      <c r="W27" s="23">
        <v>181698.0616685462</v>
      </c>
    </row>
    <row r="28" spans="1:23">
      <c r="A28" s="27" t="s">
        <v>119</v>
      </c>
      <c r="B28" s="27" t="s">
        <v>32</v>
      </c>
      <c r="C28" s="23">
        <v>1.2349448822468001E-3</v>
      </c>
      <c r="D28" s="23">
        <v>1.16614247575992E-3</v>
      </c>
      <c r="E28" s="23">
        <v>1.1041034605610101E-3</v>
      </c>
      <c r="F28" s="23">
        <v>1.03966036060622E-3</v>
      </c>
      <c r="G28" s="23">
        <v>9.8173782838066907E-4</v>
      </c>
      <c r="H28" s="23">
        <v>1.2230057196750499E-3</v>
      </c>
      <c r="I28" s="23">
        <v>1.57787737655456E-3</v>
      </c>
      <c r="J28" s="23">
        <v>1.84754719084651E-3</v>
      </c>
      <c r="K28" s="23">
        <v>1.74461491050292E-3</v>
      </c>
      <c r="L28" s="23">
        <v>3.3998536967701706E-2</v>
      </c>
      <c r="M28" s="23">
        <v>8111.6698023332001</v>
      </c>
      <c r="N28" s="23">
        <v>7638.2167997495299</v>
      </c>
      <c r="O28" s="23">
        <v>13521.230397063799</v>
      </c>
      <c r="P28" s="23">
        <v>12767.922939091301</v>
      </c>
      <c r="Q28" s="23">
        <v>17653.0110582456</v>
      </c>
      <c r="R28" s="23">
        <v>23971.202917270701</v>
      </c>
      <c r="S28" s="23">
        <v>22635.696562114103</v>
      </c>
      <c r="T28" s="23">
        <v>21374.595220569001</v>
      </c>
      <c r="U28" s="23">
        <v>30623.627899111401</v>
      </c>
      <c r="V28" s="23">
        <v>28836.2033423309</v>
      </c>
      <c r="W28" s="23">
        <v>22671.497426449299</v>
      </c>
    </row>
    <row r="29" spans="1:23">
      <c r="A29" s="27" t="s">
        <v>119</v>
      </c>
      <c r="B29" s="27" t="s">
        <v>69</v>
      </c>
      <c r="C29" s="23">
        <v>0</v>
      </c>
      <c r="D29" s="23">
        <v>0</v>
      </c>
      <c r="E29" s="23">
        <v>1.8465697620920381E-3</v>
      </c>
      <c r="F29" s="23">
        <v>2.19007310354078E-3</v>
      </c>
      <c r="G29" s="23">
        <v>2.06805769858469E-3</v>
      </c>
      <c r="H29" s="23">
        <v>2.1937032566994603E-3</v>
      </c>
      <c r="I29" s="23">
        <v>2.3640887837678803E-3</v>
      </c>
      <c r="J29" s="23">
        <v>2.3533672354101201E-3</v>
      </c>
      <c r="K29" s="23">
        <v>3.2792603369269598E-3</v>
      </c>
      <c r="L29" s="23">
        <v>3.09656311219975E-3</v>
      </c>
      <c r="M29" s="23">
        <v>3.2371297884067102E-3</v>
      </c>
      <c r="N29" s="23">
        <v>1.3629164174597221E-2</v>
      </c>
      <c r="O29" s="23">
        <v>1.286984340887121E-2</v>
      </c>
      <c r="P29" s="23">
        <v>1.21528266331681E-2</v>
      </c>
      <c r="Q29" s="23">
        <v>16156.725541431424</v>
      </c>
      <c r="R29" s="23">
        <v>131079.65911690891</v>
      </c>
      <c r="S29" s="23">
        <v>124853.0713273798</v>
      </c>
      <c r="T29" s="23">
        <v>117897.1400238122</v>
      </c>
      <c r="U29" s="23">
        <v>111624.98836663214</v>
      </c>
      <c r="V29" s="23">
        <v>105109.78346082805</v>
      </c>
      <c r="W29" s="23">
        <v>117298.35189993317</v>
      </c>
    </row>
    <row r="30" spans="1:23">
      <c r="A30" s="27" t="s">
        <v>119</v>
      </c>
      <c r="B30" s="27" t="s">
        <v>52</v>
      </c>
      <c r="C30" s="23">
        <v>0</v>
      </c>
      <c r="D30" s="23">
        <v>0</v>
      </c>
      <c r="E30" s="23">
        <v>0</v>
      </c>
      <c r="F30" s="23">
        <v>0</v>
      </c>
      <c r="G30" s="23">
        <v>0</v>
      </c>
      <c r="H30" s="23">
        <v>0</v>
      </c>
      <c r="I30" s="23">
        <v>0</v>
      </c>
      <c r="J30" s="23">
        <v>0</v>
      </c>
      <c r="K30" s="23">
        <v>0</v>
      </c>
      <c r="L30" s="23">
        <v>0</v>
      </c>
      <c r="M30" s="23">
        <v>0</v>
      </c>
      <c r="N30" s="23">
        <v>0</v>
      </c>
      <c r="O30" s="23">
        <v>0</v>
      </c>
      <c r="P30" s="23">
        <v>0</v>
      </c>
      <c r="Q30" s="23">
        <v>0</v>
      </c>
      <c r="R30" s="23">
        <v>0</v>
      </c>
      <c r="S30" s="23">
        <v>0</v>
      </c>
      <c r="T30" s="23">
        <v>0</v>
      </c>
      <c r="U30" s="23">
        <v>0</v>
      </c>
      <c r="V30" s="23">
        <v>0</v>
      </c>
      <c r="W30" s="23">
        <v>0</v>
      </c>
    </row>
    <row r="31" spans="1:23">
      <c r="A31" s="29" t="s">
        <v>118</v>
      </c>
      <c r="B31" s="29"/>
      <c r="C31" s="28">
        <v>6.1272823490499742E-3</v>
      </c>
      <c r="D31" s="28">
        <v>7.2228159682358965E-3</v>
      </c>
      <c r="E31" s="28">
        <v>8.0002834279354444E-3</v>
      </c>
      <c r="F31" s="28">
        <v>7.7478328319607354E-2</v>
      </c>
      <c r="G31" s="28">
        <v>210723.74342361349</v>
      </c>
      <c r="H31" s="28">
        <v>239712.81414676004</v>
      </c>
      <c r="I31" s="28">
        <v>226960.04405108135</v>
      </c>
      <c r="J31" s="28">
        <v>231304.90829741547</v>
      </c>
      <c r="K31" s="28">
        <v>248347.05064343853</v>
      </c>
      <c r="L31" s="28">
        <v>245084.88276983346</v>
      </c>
      <c r="M31" s="28">
        <v>232046.31819427907</v>
      </c>
      <c r="N31" s="28">
        <v>430018.20277987717</v>
      </c>
      <c r="O31" s="28">
        <v>461932.80961528129</v>
      </c>
      <c r="P31" s="28">
        <v>436197.17607109086</v>
      </c>
      <c r="Q31" s="28">
        <v>466437.12465076719</v>
      </c>
      <c r="R31" s="28">
        <v>486635.61533212767</v>
      </c>
      <c r="S31" s="28">
        <v>467808.87913344486</v>
      </c>
      <c r="T31" s="28">
        <v>445011.7516290702</v>
      </c>
      <c r="U31" s="28">
        <v>451744.48394309223</v>
      </c>
      <c r="V31" s="28">
        <v>433333.41261213319</v>
      </c>
      <c r="W31" s="28">
        <v>488962.42151587026</v>
      </c>
    </row>
    <row r="33" spans="1:23">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c r="A34" s="27" t="s">
        <v>120</v>
      </c>
      <c r="B34" s="27" t="s">
        <v>60</v>
      </c>
      <c r="C34" s="23">
        <v>0</v>
      </c>
      <c r="D34" s="23">
        <v>0</v>
      </c>
      <c r="E34" s="23">
        <v>0</v>
      </c>
      <c r="F34" s="23">
        <v>0</v>
      </c>
      <c r="G34" s="23">
        <v>0</v>
      </c>
      <c r="H34" s="23">
        <v>0</v>
      </c>
      <c r="I34" s="23">
        <v>0</v>
      </c>
      <c r="J34" s="23">
        <v>0</v>
      </c>
      <c r="K34" s="23">
        <v>0</v>
      </c>
      <c r="L34" s="23">
        <v>0</v>
      </c>
      <c r="M34" s="23">
        <v>0</v>
      </c>
      <c r="N34" s="23">
        <v>0</v>
      </c>
      <c r="O34" s="23">
        <v>0</v>
      </c>
      <c r="P34" s="23">
        <v>0</v>
      </c>
      <c r="Q34" s="23">
        <v>0</v>
      </c>
      <c r="R34" s="23">
        <v>0</v>
      </c>
      <c r="S34" s="23">
        <v>0</v>
      </c>
      <c r="T34" s="23">
        <v>0</v>
      </c>
      <c r="U34" s="23">
        <v>0</v>
      </c>
      <c r="V34" s="23">
        <v>0</v>
      </c>
      <c r="W34" s="23">
        <v>0</v>
      </c>
    </row>
    <row r="35" spans="1:23">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c r="A36" s="27" t="s">
        <v>120</v>
      </c>
      <c r="B36" s="27" t="s">
        <v>18</v>
      </c>
      <c r="C36" s="23">
        <v>2.3737519658783399E-4</v>
      </c>
      <c r="D36" s="23">
        <v>2.24150327202711E-4</v>
      </c>
      <c r="E36" s="23">
        <v>2.2446048490465801E-4</v>
      </c>
      <c r="F36" s="23">
        <v>2.7088494002707901E-4</v>
      </c>
      <c r="G36" s="23">
        <v>2.5579314441510898E-4</v>
      </c>
      <c r="H36" s="23">
        <v>2.4154215706206499E-4</v>
      </c>
      <c r="I36" s="23">
        <v>2.2869206552982298E-4</v>
      </c>
      <c r="J36" s="23">
        <v>2.7897080731847799E-4</v>
      </c>
      <c r="K36" s="23">
        <v>2.6342852429109401E-4</v>
      </c>
      <c r="L36" s="23">
        <v>2.4875214749965402E-4</v>
      </c>
      <c r="M36" s="23">
        <v>2.3551848302016102E-4</v>
      </c>
      <c r="N36" s="23">
        <v>2.5991542050939797E-4</v>
      </c>
      <c r="O36" s="23">
        <v>2.6285071080166299E-4</v>
      </c>
      <c r="P36" s="23">
        <v>2.4820652569678699E-4</v>
      </c>
      <c r="Q36" s="23">
        <v>2.4719350958282802E-4</v>
      </c>
      <c r="R36" s="23">
        <v>2.6686702976755502E-4</v>
      </c>
      <c r="S36" s="23">
        <v>4.0083104737399501E-4</v>
      </c>
      <c r="T36" s="23">
        <v>3.7849957246329803E-4</v>
      </c>
      <c r="U36" s="23">
        <v>3.6463849420143501E-4</v>
      </c>
      <c r="V36" s="23">
        <v>3.4335567445803201E-4</v>
      </c>
      <c r="W36" s="23">
        <v>3.7228666853985097E-4</v>
      </c>
    </row>
    <row r="37" spans="1:23">
      <c r="A37" s="27" t="s">
        <v>120</v>
      </c>
      <c r="B37" s="27" t="s">
        <v>28</v>
      </c>
      <c r="C37" s="23">
        <v>0</v>
      </c>
      <c r="D37" s="23">
        <v>0</v>
      </c>
      <c r="E37" s="23">
        <v>0</v>
      </c>
      <c r="F37" s="23">
        <v>0</v>
      </c>
      <c r="G37" s="23">
        <v>0</v>
      </c>
      <c r="H37" s="23">
        <v>0</v>
      </c>
      <c r="I37" s="23">
        <v>0</v>
      </c>
      <c r="J37" s="23">
        <v>0</v>
      </c>
      <c r="K37" s="23">
        <v>0</v>
      </c>
      <c r="L37" s="23">
        <v>0</v>
      </c>
      <c r="M37" s="23">
        <v>0</v>
      </c>
      <c r="N37" s="23">
        <v>0</v>
      </c>
      <c r="O37" s="23">
        <v>0</v>
      </c>
      <c r="P37" s="23">
        <v>0</v>
      </c>
      <c r="Q37" s="23">
        <v>0</v>
      </c>
      <c r="R37" s="23">
        <v>0</v>
      </c>
      <c r="S37" s="23">
        <v>0</v>
      </c>
      <c r="T37" s="23">
        <v>0</v>
      </c>
      <c r="U37" s="23">
        <v>0</v>
      </c>
      <c r="V37" s="23">
        <v>0</v>
      </c>
      <c r="W37" s="23">
        <v>0</v>
      </c>
    </row>
    <row r="38" spans="1:23">
      <c r="A38" s="27" t="s">
        <v>120</v>
      </c>
      <c r="B38" s="27" t="s">
        <v>62</v>
      </c>
      <c r="C38" s="23">
        <v>2.0447074919162001E-4</v>
      </c>
      <c r="D38" s="23">
        <v>2.0369427027816999E-4</v>
      </c>
      <c r="E38" s="23">
        <v>2.0449099663774999E-4</v>
      </c>
      <c r="F38" s="23">
        <v>2.0778681760622999E-4</v>
      </c>
      <c r="G38" s="23">
        <v>2.0705828191452201E-4</v>
      </c>
      <c r="H38" s="23">
        <v>2.0548979623381499E-4</v>
      </c>
      <c r="I38" s="23">
        <v>2.0619089492688201E-4</v>
      </c>
      <c r="J38" s="23">
        <v>4.1128344140828896E-4</v>
      </c>
      <c r="K38" s="23">
        <v>3.8836963292672102E-4</v>
      </c>
      <c r="L38" s="23">
        <v>3.6673242001470003E-4</v>
      </c>
      <c r="M38" s="23">
        <v>3.4722218121270598E-4</v>
      </c>
      <c r="N38" s="23">
        <v>3.8973586045902597E-4</v>
      </c>
      <c r="O38" s="23">
        <v>3.7657116759715899E-4</v>
      </c>
      <c r="P38" s="23">
        <v>3.5559128184135E-4</v>
      </c>
      <c r="Q38" s="23">
        <v>3.36673753839997E-4</v>
      </c>
      <c r="R38" s="23">
        <v>8.8131426021640898E-4</v>
      </c>
      <c r="S38" s="23">
        <v>1.1881766392227799E-3</v>
      </c>
      <c r="T38" s="23">
        <v>1.12197982891551E-3</v>
      </c>
      <c r="U38" s="23">
        <v>1.0622902754468401E-3</v>
      </c>
      <c r="V38" s="23">
        <v>1.0002876816257501E-3</v>
      </c>
      <c r="W38" s="23">
        <v>9.4455871698579492E-4</v>
      </c>
    </row>
    <row r="39" spans="1:23">
      <c r="A39" s="27" t="s">
        <v>120</v>
      </c>
      <c r="B39" s="27" t="s">
        <v>61</v>
      </c>
      <c r="C39" s="23">
        <v>0</v>
      </c>
      <c r="D39" s="23">
        <v>0</v>
      </c>
      <c r="E39" s="23">
        <v>0</v>
      </c>
      <c r="F39" s="23">
        <v>0</v>
      </c>
      <c r="G39" s="23">
        <v>0</v>
      </c>
      <c r="H39" s="23">
        <v>0</v>
      </c>
      <c r="I39" s="23">
        <v>0</v>
      </c>
      <c r="J39" s="23">
        <v>0</v>
      </c>
      <c r="K39" s="23">
        <v>0</v>
      </c>
      <c r="L39" s="23">
        <v>0</v>
      </c>
      <c r="M39" s="23">
        <v>0</v>
      </c>
      <c r="N39" s="23">
        <v>0</v>
      </c>
      <c r="O39" s="23">
        <v>0</v>
      </c>
      <c r="P39" s="23">
        <v>0</v>
      </c>
      <c r="Q39" s="23">
        <v>0</v>
      </c>
      <c r="R39" s="23">
        <v>0</v>
      </c>
      <c r="S39" s="23">
        <v>0</v>
      </c>
      <c r="T39" s="23">
        <v>0</v>
      </c>
      <c r="U39" s="23">
        <v>0</v>
      </c>
      <c r="V39" s="23">
        <v>0</v>
      </c>
      <c r="W39" s="23">
        <v>0</v>
      </c>
    </row>
    <row r="40" spans="1:23">
      <c r="A40" s="27" t="s">
        <v>120</v>
      </c>
      <c r="B40" s="27" t="s">
        <v>65</v>
      </c>
      <c r="C40" s="23">
        <v>92749.432275603162</v>
      </c>
      <c r="D40" s="23">
        <v>87582.090067593919</v>
      </c>
      <c r="E40" s="23">
        <v>82922.705738112316</v>
      </c>
      <c r="F40" s="23">
        <v>125624.42186910023</v>
      </c>
      <c r="G40" s="23">
        <v>270148.31550698675</v>
      </c>
      <c r="H40" s="23">
        <v>292782.78446873429</v>
      </c>
      <c r="I40" s="23">
        <v>277385.84744338965</v>
      </c>
      <c r="J40" s="23">
        <v>352492.0844658385</v>
      </c>
      <c r="K40" s="23">
        <v>332853.7151527867</v>
      </c>
      <c r="L40" s="23">
        <v>314309.45707306976</v>
      </c>
      <c r="M40" s="23">
        <v>342028.32525475428</v>
      </c>
      <c r="N40" s="23">
        <v>386552.80666104745</v>
      </c>
      <c r="O40" s="23">
        <v>365016.81593078771</v>
      </c>
      <c r="P40" s="23">
        <v>400604.08576602803</v>
      </c>
      <c r="Q40" s="23">
        <v>438872.84482548776</v>
      </c>
      <c r="R40" s="23">
        <v>462142.83594271867</v>
      </c>
      <c r="S40" s="23">
        <v>464256.41780391242</v>
      </c>
      <c r="T40" s="23">
        <v>438391.32922297658</v>
      </c>
      <c r="U40" s="23">
        <v>415068.82198562304</v>
      </c>
      <c r="V40" s="23">
        <v>404255.03793197597</v>
      </c>
      <c r="W40" s="23">
        <v>388542.47883366578</v>
      </c>
    </row>
    <row r="41" spans="1:23">
      <c r="A41" s="27" t="s">
        <v>120</v>
      </c>
      <c r="B41" s="27" t="s">
        <v>64</v>
      </c>
      <c r="C41" s="23">
        <v>1.0911347349612059E-3</v>
      </c>
      <c r="D41" s="23">
        <v>2.1963804202494554E-3</v>
      </c>
      <c r="E41" s="23">
        <v>2.0795325383595122E-3</v>
      </c>
      <c r="F41" s="23">
        <v>1.9581566637103692E-3</v>
      </c>
      <c r="G41" s="23">
        <v>4.7692614477172959E-3</v>
      </c>
      <c r="H41" s="23">
        <v>1.208237988692455E-2</v>
      </c>
      <c r="I41" s="23">
        <v>1.1439594837048529E-2</v>
      </c>
      <c r="J41" s="23">
        <v>1.0771901110998947E-2</v>
      </c>
      <c r="K41" s="23">
        <v>1.0171766862475205E-2</v>
      </c>
      <c r="L41" s="23">
        <v>2877.7189095969852</v>
      </c>
      <c r="M41" s="23">
        <v>24184.8081934074</v>
      </c>
      <c r="N41" s="23">
        <v>23565.331082117886</v>
      </c>
      <c r="O41" s="23">
        <v>33430.245001572024</v>
      </c>
      <c r="P41" s="23">
        <v>31567.747866178033</v>
      </c>
      <c r="Q41" s="23">
        <v>29888.337384927836</v>
      </c>
      <c r="R41" s="23">
        <v>28143.847697561258</v>
      </c>
      <c r="S41" s="23">
        <v>26575.871282395659</v>
      </c>
      <c r="T41" s="23">
        <v>25095.251605882677</v>
      </c>
      <c r="U41" s="23">
        <v>23760.17915726417</v>
      </c>
      <c r="V41" s="23">
        <v>39226.109632889151</v>
      </c>
      <c r="W41" s="23">
        <v>73426.637483545928</v>
      </c>
    </row>
    <row r="42" spans="1:23">
      <c r="A42" s="27" t="s">
        <v>120</v>
      </c>
      <c r="B42" s="27" t="s">
        <v>32</v>
      </c>
      <c r="C42" s="23">
        <v>1.2455755212105498E-3</v>
      </c>
      <c r="D42" s="23">
        <v>1.17618085060426E-3</v>
      </c>
      <c r="E42" s="23">
        <v>1.1136077918365E-3</v>
      </c>
      <c r="F42" s="23">
        <v>1.04860995349689E-3</v>
      </c>
      <c r="G42" s="23">
        <v>9.9018881316598087E-4</v>
      </c>
      <c r="H42" s="23">
        <v>1.2883568438695799E-3</v>
      </c>
      <c r="I42" s="23">
        <v>1.6871268890520099E-3</v>
      </c>
      <c r="J42" s="23">
        <v>19289.721055633701</v>
      </c>
      <c r="K42" s="23">
        <v>18215.034040717201</v>
      </c>
      <c r="L42" s="23">
        <v>24294.338375614301</v>
      </c>
      <c r="M42" s="23">
        <v>24185.902536534802</v>
      </c>
      <c r="N42" s="23">
        <v>22774.246301106698</v>
      </c>
      <c r="O42" s="23">
        <v>21505.4261599333</v>
      </c>
      <c r="P42" s="23">
        <v>20307.295706015899</v>
      </c>
      <c r="Q42" s="23">
        <v>19226.943473641102</v>
      </c>
      <c r="R42" s="23">
        <v>31689.376270241701</v>
      </c>
      <c r="S42" s="23">
        <v>29923.867782295802</v>
      </c>
      <c r="T42" s="23">
        <v>17386.7124891042</v>
      </c>
      <c r="U42" s="23">
        <v>31897.067906819801</v>
      </c>
      <c r="V42" s="23">
        <v>26038.3348742626</v>
      </c>
      <c r="W42" s="23">
        <v>23922.322460888099</v>
      </c>
    </row>
    <row r="43" spans="1:23">
      <c r="A43" s="27" t="s">
        <v>120</v>
      </c>
      <c r="B43" s="27" t="s">
        <v>69</v>
      </c>
      <c r="C43" s="23">
        <v>0</v>
      </c>
      <c r="D43" s="23">
        <v>0</v>
      </c>
      <c r="E43" s="23">
        <v>9.4823034480610803E-4</v>
      </c>
      <c r="F43" s="23">
        <v>1.11798744069715E-3</v>
      </c>
      <c r="G43" s="23">
        <v>1.12100875144797E-3</v>
      </c>
      <c r="H43" s="23">
        <v>1.22444980445624E-3</v>
      </c>
      <c r="I43" s="23">
        <v>1.2961578195608101E-3</v>
      </c>
      <c r="J43" s="23">
        <v>3.4178832454332701E-3</v>
      </c>
      <c r="K43" s="23">
        <v>3.22746293133054E-3</v>
      </c>
      <c r="L43" s="23">
        <v>3.0476514922007699E-3</v>
      </c>
      <c r="M43" s="23">
        <v>2.8855158173790398E-3</v>
      </c>
      <c r="N43" s="23">
        <v>6.6538222046984502E-3</v>
      </c>
      <c r="O43" s="23">
        <v>6.2831182270551801E-3</v>
      </c>
      <c r="P43" s="23">
        <v>5.9330672567831401E-3</v>
      </c>
      <c r="Q43" s="23">
        <v>5.6174268806105402E-3</v>
      </c>
      <c r="R43" s="23">
        <v>2.5087723541128197E-2</v>
      </c>
      <c r="S43" s="23">
        <v>26274.319470968203</v>
      </c>
      <c r="T43" s="23">
        <v>24810.499964207102</v>
      </c>
      <c r="U43" s="23">
        <v>23490.576355928501</v>
      </c>
      <c r="V43" s="23">
        <v>22119.504156470401</v>
      </c>
      <c r="W43" s="23">
        <v>71963.015770993792</v>
      </c>
    </row>
    <row r="44" spans="1:23">
      <c r="A44" s="27" t="s">
        <v>120</v>
      </c>
      <c r="B44" s="27" t="s">
        <v>52</v>
      </c>
      <c r="C44" s="23">
        <v>0</v>
      </c>
      <c r="D44" s="23">
        <v>0</v>
      </c>
      <c r="E44" s="23">
        <v>0</v>
      </c>
      <c r="F44" s="23">
        <v>0</v>
      </c>
      <c r="G44" s="23">
        <v>0</v>
      </c>
      <c r="H44" s="23">
        <v>0</v>
      </c>
      <c r="I44" s="23">
        <v>0</v>
      </c>
      <c r="J44" s="23">
        <v>0</v>
      </c>
      <c r="K44" s="23">
        <v>0</v>
      </c>
      <c r="L44" s="23">
        <v>0</v>
      </c>
      <c r="M44" s="23">
        <v>0</v>
      </c>
      <c r="N44" s="23">
        <v>0</v>
      </c>
      <c r="O44" s="23">
        <v>0</v>
      </c>
      <c r="P44" s="23">
        <v>0</v>
      </c>
      <c r="Q44" s="23">
        <v>0</v>
      </c>
      <c r="R44" s="23">
        <v>0</v>
      </c>
      <c r="S44" s="23">
        <v>0</v>
      </c>
      <c r="T44" s="23">
        <v>0</v>
      </c>
      <c r="U44" s="23">
        <v>0</v>
      </c>
      <c r="V44" s="23">
        <v>0</v>
      </c>
      <c r="W44" s="23">
        <v>0</v>
      </c>
    </row>
    <row r="45" spans="1:23">
      <c r="A45" s="29" t="s">
        <v>118</v>
      </c>
      <c r="B45" s="29"/>
      <c r="C45" s="28">
        <v>92749.433808583839</v>
      </c>
      <c r="D45" s="28">
        <v>87582.092691818936</v>
      </c>
      <c r="E45" s="28">
        <v>82922.708246596332</v>
      </c>
      <c r="F45" s="28">
        <v>125624.42430592865</v>
      </c>
      <c r="G45" s="28">
        <v>270148.32073909964</v>
      </c>
      <c r="H45" s="28">
        <v>292782.79699814611</v>
      </c>
      <c r="I45" s="28">
        <v>277385.85931786743</v>
      </c>
      <c r="J45" s="28">
        <v>352492.09592799388</v>
      </c>
      <c r="K45" s="28">
        <v>332853.72597635171</v>
      </c>
      <c r="L45" s="28">
        <v>317187.17659815127</v>
      </c>
      <c r="M45" s="28">
        <v>366213.13403090229</v>
      </c>
      <c r="N45" s="28">
        <v>410118.13839281659</v>
      </c>
      <c r="O45" s="28">
        <v>398447.06157178158</v>
      </c>
      <c r="P45" s="28">
        <v>432171.83423600387</v>
      </c>
      <c r="Q45" s="28">
        <v>468761.18279428285</v>
      </c>
      <c r="R45" s="28">
        <v>490286.68478846119</v>
      </c>
      <c r="S45" s="28">
        <v>490832.29067531577</v>
      </c>
      <c r="T45" s="28">
        <v>463486.58232933865</v>
      </c>
      <c r="U45" s="28">
        <v>438829.00256981602</v>
      </c>
      <c r="V45" s="28">
        <v>443481.14890850848</v>
      </c>
      <c r="W45" s="28">
        <v>461969.11763405707</v>
      </c>
    </row>
    <row r="47" spans="1:23">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c r="A49" s="27" t="s">
        <v>121</v>
      </c>
      <c r="B49" s="27" t="s">
        <v>67</v>
      </c>
      <c r="C49" s="23">
        <v>0</v>
      </c>
      <c r="D49" s="23">
        <v>0</v>
      </c>
      <c r="E49" s="23">
        <v>0</v>
      </c>
      <c r="F49" s="23">
        <v>0</v>
      </c>
      <c r="G49" s="23">
        <v>0</v>
      </c>
      <c r="H49" s="23">
        <v>0</v>
      </c>
      <c r="I49" s="23">
        <v>0</v>
      </c>
      <c r="J49" s="23">
        <v>0</v>
      </c>
      <c r="K49" s="23">
        <v>0</v>
      </c>
      <c r="L49" s="23">
        <v>0</v>
      </c>
      <c r="M49" s="23">
        <v>0</v>
      </c>
      <c r="N49" s="23">
        <v>0</v>
      </c>
      <c r="O49" s="23">
        <v>0</v>
      </c>
      <c r="P49" s="23">
        <v>0</v>
      </c>
      <c r="Q49" s="23">
        <v>0</v>
      </c>
      <c r="R49" s="23">
        <v>0</v>
      </c>
      <c r="S49" s="23">
        <v>0</v>
      </c>
      <c r="T49" s="23">
        <v>0</v>
      </c>
      <c r="U49" s="23">
        <v>0</v>
      </c>
      <c r="V49" s="23">
        <v>0</v>
      </c>
      <c r="W49" s="23">
        <v>0</v>
      </c>
    </row>
    <row r="50" spans="1:23">
      <c r="A50" s="27" t="s">
        <v>121</v>
      </c>
      <c r="B50" s="27" t="s">
        <v>18</v>
      </c>
      <c r="C50" s="23">
        <v>2.27356424332764E-4</v>
      </c>
      <c r="D50" s="23">
        <v>2.1468973017562301E-4</v>
      </c>
      <c r="E50" s="23">
        <v>2.1912859386261199E-4</v>
      </c>
      <c r="F50" s="23">
        <v>6.5532575537296199E-4</v>
      </c>
      <c r="G50" s="23">
        <v>6.18815632815539E-4</v>
      </c>
      <c r="H50" s="23">
        <v>5.8433959641790705E-4</v>
      </c>
      <c r="I50" s="23">
        <v>6.3221886455556997E-4</v>
      </c>
      <c r="J50" s="23">
        <v>6.1506389161824603E-4</v>
      </c>
      <c r="K50" s="23">
        <v>5.80796875741773E-4</v>
      </c>
      <c r="L50" s="23">
        <v>5.4843897596377296E-4</v>
      </c>
      <c r="M50" s="23">
        <v>5.1926191169183002E-4</v>
      </c>
      <c r="N50" s="23">
        <v>4.8895420188638402E-4</v>
      </c>
      <c r="O50" s="23">
        <v>4.6171312721554505E-4</v>
      </c>
      <c r="P50" s="23">
        <v>4.3598973282306201E-4</v>
      </c>
      <c r="Q50" s="23">
        <v>4.1279499099397998E-4</v>
      </c>
      <c r="R50" s="23">
        <v>3.8870142565731802E-4</v>
      </c>
      <c r="S50" s="23">
        <v>4.6966093652835698E-4</v>
      </c>
      <c r="T50" s="23">
        <v>4.43494746335931E-4</v>
      </c>
      <c r="U50" s="23">
        <v>4.8808555418938397E-4</v>
      </c>
      <c r="V50" s="23">
        <v>4.5959751182863201E-4</v>
      </c>
      <c r="W50" s="23">
        <v>4.33991984583026E-4</v>
      </c>
    </row>
    <row r="51" spans="1:23">
      <c r="A51" s="27" t="s">
        <v>121</v>
      </c>
      <c r="B51" s="27" t="s">
        <v>28</v>
      </c>
      <c r="C51" s="23">
        <v>0</v>
      </c>
      <c r="D51" s="23">
        <v>0</v>
      </c>
      <c r="E51" s="23">
        <v>0</v>
      </c>
      <c r="F51" s="23">
        <v>0</v>
      </c>
      <c r="G51" s="23">
        <v>0</v>
      </c>
      <c r="H51" s="23">
        <v>0</v>
      </c>
      <c r="I51" s="23">
        <v>0</v>
      </c>
      <c r="J51" s="23">
        <v>0</v>
      </c>
      <c r="K51" s="23">
        <v>0</v>
      </c>
      <c r="L51" s="23">
        <v>0</v>
      </c>
      <c r="M51" s="23">
        <v>0</v>
      </c>
      <c r="N51" s="23">
        <v>0</v>
      </c>
      <c r="O51" s="23">
        <v>0</v>
      </c>
      <c r="P51" s="23">
        <v>0</v>
      </c>
      <c r="Q51" s="23">
        <v>0</v>
      </c>
      <c r="R51" s="23">
        <v>0</v>
      </c>
      <c r="S51" s="23">
        <v>0</v>
      </c>
      <c r="T51" s="23">
        <v>0</v>
      </c>
      <c r="U51" s="23">
        <v>0</v>
      </c>
      <c r="V51" s="23">
        <v>0</v>
      </c>
      <c r="W51" s="23">
        <v>0</v>
      </c>
    </row>
    <row r="52" spans="1:23">
      <c r="A52" s="27" t="s">
        <v>121</v>
      </c>
      <c r="B52" s="27" t="s">
        <v>62</v>
      </c>
      <c r="C52" s="23">
        <v>2.04350022312032E-4</v>
      </c>
      <c r="D52" s="23">
        <v>2.0301129758205498E-4</v>
      </c>
      <c r="E52" s="23">
        <v>2.0582550891916303E-4</v>
      </c>
      <c r="F52" s="23">
        <v>2.1096973847668199E-4</v>
      </c>
      <c r="G52" s="23">
        <v>2.0875895324805899E-4</v>
      </c>
      <c r="H52" s="23">
        <v>2.07591827655748E-4</v>
      </c>
      <c r="I52" s="23">
        <v>2.08689887740791E-4</v>
      </c>
      <c r="J52" s="23">
        <v>2.08988322280202E-4</v>
      </c>
      <c r="K52" s="23">
        <v>2.0875423182865899E-4</v>
      </c>
      <c r="L52" s="23">
        <v>2.07032519416115E-4</v>
      </c>
      <c r="M52" s="23">
        <v>2.06823809027776E-4</v>
      </c>
      <c r="N52" s="23">
        <v>2.0779421326870402E-4</v>
      </c>
      <c r="O52" s="23">
        <v>2.07742971595817E-4</v>
      </c>
      <c r="P52" s="23">
        <v>2.1667202304653698E-4</v>
      </c>
      <c r="Q52" s="23">
        <v>3.10851279804229E-4</v>
      </c>
      <c r="R52" s="23">
        <v>3.4644805121062001E-4</v>
      </c>
      <c r="S52" s="23">
        <v>3.2714641274185404E-4</v>
      </c>
      <c r="T52" s="23">
        <v>3.08920125242092E-4</v>
      </c>
      <c r="U52" s="23">
        <v>5.3089877896742802E-4</v>
      </c>
      <c r="V52" s="23">
        <v>4.9991186125458102E-4</v>
      </c>
      <c r="W52" s="23">
        <v>9.248727541446819E-4</v>
      </c>
    </row>
    <row r="53" spans="1:23">
      <c r="A53" s="27" t="s">
        <v>121</v>
      </c>
      <c r="B53" s="27" t="s">
        <v>61</v>
      </c>
      <c r="C53" s="23">
        <v>0</v>
      </c>
      <c r="D53" s="23">
        <v>0</v>
      </c>
      <c r="E53" s="23">
        <v>0</v>
      </c>
      <c r="F53" s="23">
        <v>0</v>
      </c>
      <c r="G53" s="23">
        <v>0</v>
      </c>
      <c r="H53" s="23">
        <v>0</v>
      </c>
      <c r="I53" s="23">
        <v>0</v>
      </c>
      <c r="J53" s="23">
        <v>0</v>
      </c>
      <c r="K53" s="23">
        <v>0</v>
      </c>
      <c r="L53" s="23">
        <v>0</v>
      </c>
      <c r="M53" s="23">
        <v>0</v>
      </c>
      <c r="N53" s="23">
        <v>0</v>
      </c>
      <c r="O53" s="23">
        <v>0</v>
      </c>
      <c r="P53" s="23">
        <v>0</v>
      </c>
      <c r="Q53" s="23">
        <v>0</v>
      </c>
      <c r="R53" s="23">
        <v>0</v>
      </c>
      <c r="S53" s="23">
        <v>0</v>
      </c>
      <c r="T53" s="23">
        <v>0</v>
      </c>
      <c r="U53" s="23">
        <v>0</v>
      </c>
      <c r="V53" s="23">
        <v>0</v>
      </c>
      <c r="W53" s="23">
        <v>0</v>
      </c>
    </row>
    <row r="54" spans="1:23">
      <c r="A54" s="27" t="s">
        <v>121</v>
      </c>
      <c r="B54" s="27" t="s">
        <v>65</v>
      </c>
      <c r="C54" s="23">
        <v>3.6351635067384354E-3</v>
      </c>
      <c r="D54" s="23">
        <v>3.7217254727907123E-3</v>
      </c>
      <c r="E54" s="23">
        <v>3.6610423283950613E-3</v>
      </c>
      <c r="F54" s="23">
        <v>6.2757284811117723E-3</v>
      </c>
      <c r="G54" s="23">
        <v>6.369405427309645E-3</v>
      </c>
      <c r="H54" s="23">
        <v>7.7917268589477373E-3</v>
      </c>
      <c r="I54" s="23">
        <v>1.5966031285037045E-2</v>
      </c>
      <c r="J54" s="23">
        <v>18964.007494927813</v>
      </c>
      <c r="K54" s="23">
        <v>73671.402444171879</v>
      </c>
      <c r="L54" s="23">
        <v>69566.952770734468</v>
      </c>
      <c r="M54" s="23">
        <v>65865.986440178764</v>
      </c>
      <c r="N54" s="23">
        <v>62021.597129361704</v>
      </c>
      <c r="O54" s="23">
        <v>58566.192117809114</v>
      </c>
      <c r="P54" s="23">
        <v>80868.137392009157</v>
      </c>
      <c r="Q54" s="23">
        <v>93104.166473933394</v>
      </c>
      <c r="R54" s="23">
        <v>87669.966394228642</v>
      </c>
      <c r="S54" s="23">
        <v>135129.0283356123</v>
      </c>
      <c r="T54" s="23">
        <v>142801.27822091937</v>
      </c>
      <c r="U54" s="23">
        <v>135204.27617368213</v>
      </c>
      <c r="V54" s="23">
        <v>138663.20848399051</v>
      </c>
      <c r="W54" s="23">
        <v>130937.8738783414</v>
      </c>
    </row>
    <row r="55" spans="1:23">
      <c r="A55" s="27" t="s">
        <v>121</v>
      </c>
      <c r="B55" s="27" t="s">
        <v>64</v>
      </c>
      <c r="C55" s="23">
        <v>3.1695133491950066E-4</v>
      </c>
      <c r="D55" s="23">
        <v>4.1826822735579306E-4</v>
      </c>
      <c r="E55" s="23">
        <v>3.9601627319621566E-4</v>
      </c>
      <c r="F55" s="23">
        <v>4.8758988062599896E-4</v>
      </c>
      <c r="G55" s="23">
        <v>1.197694834913782E-3</v>
      </c>
      <c r="H55" s="23">
        <v>1.681962330218767E-3</v>
      </c>
      <c r="I55" s="23">
        <v>5.1427121880154095E-2</v>
      </c>
      <c r="J55" s="23">
        <v>4.8431918305749076E-2</v>
      </c>
      <c r="K55" s="23">
        <v>11671.628348906819</v>
      </c>
      <c r="L55" s="23">
        <v>28705.450239294736</v>
      </c>
      <c r="M55" s="23">
        <v>64140.881346480564</v>
      </c>
      <c r="N55" s="23">
        <v>64985.032730492712</v>
      </c>
      <c r="O55" s="23">
        <v>69191.185326168212</v>
      </c>
      <c r="P55" s="23">
        <v>65336.341173562003</v>
      </c>
      <c r="Q55" s="23">
        <v>67087.655928940163</v>
      </c>
      <c r="R55" s="23">
        <v>63171.957242945035</v>
      </c>
      <c r="S55" s="23">
        <v>59652.462978268304</v>
      </c>
      <c r="T55" s="23">
        <v>56329.051868276554</v>
      </c>
      <c r="U55" s="23">
        <v>53332.334938521621</v>
      </c>
      <c r="V55" s="23">
        <v>50219.491700516453</v>
      </c>
      <c r="W55" s="23">
        <v>56702.849597471934</v>
      </c>
    </row>
    <row r="56" spans="1:23">
      <c r="A56" s="27" t="s">
        <v>121</v>
      </c>
      <c r="B56" s="27" t="s">
        <v>32</v>
      </c>
      <c r="C56" s="23">
        <v>1.31759518020044E-3</v>
      </c>
      <c r="D56" s="23">
        <v>1.24418808286637E-3</v>
      </c>
      <c r="E56" s="23">
        <v>1.1779970256090299E-3</v>
      </c>
      <c r="F56" s="23">
        <v>1.1092409870859701E-3</v>
      </c>
      <c r="G56" s="23">
        <v>1.0474419137973402E-3</v>
      </c>
      <c r="H56" s="23">
        <v>1.35829746790894E-3</v>
      </c>
      <c r="I56" s="23">
        <v>1.6889353823011698E-3</v>
      </c>
      <c r="J56" s="23">
        <v>1.7592177696937501E-3</v>
      </c>
      <c r="K56" s="23">
        <v>1.66120658083065E-3</v>
      </c>
      <c r="L56" s="23">
        <v>4.61013959874375E-3</v>
      </c>
      <c r="M56" s="23">
        <v>3.6204214221696E-3</v>
      </c>
      <c r="N56" s="23">
        <v>3.4091086349886E-3</v>
      </c>
      <c r="O56" s="23">
        <v>3.2191771802052198E-3</v>
      </c>
      <c r="P56" s="23">
        <v>3.0398273646063201E-3</v>
      </c>
      <c r="Q56" s="23">
        <v>5.5465897294058606E-3</v>
      </c>
      <c r="R56" s="23">
        <v>5.0148295690712295E-3</v>
      </c>
      <c r="S56" s="23">
        <v>4.5090375980332605E-3</v>
      </c>
      <c r="T56" s="23">
        <v>4.16267087800216E-3</v>
      </c>
      <c r="U56" s="23">
        <v>3.5829078830104104E-2</v>
      </c>
      <c r="V56" s="23">
        <v>3.2024199829497904E-2</v>
      </c>
      <c r="W56" s="23">
        <v>0.19026335804241198</v>
      </c>
    </row>
    <row r="57" spans="1:23">
      <c r="A57" s="27" t="s">
        <v>121</v>
      </c>
      <c r="B57" s="27" t="s">
        <v>69</v>
      </c>
      <c r="C57" s="23">
        <v>0</v>
      </c>
      <c r="D57" s="23">
        <v>0</v>
      </c>
      <c r="E57" s="23">
        <v>1.1065258524465701E-3</v>
      </c>
      <c r="F57" s="23">
        <v>33.675306242166499</v>
      </c>
      <c r="G57" s="23">
        <v>31.799156025301503</v>
      </c>
      <c r="H57" s="23">
        <v>8787.8035507369004</v>
      </c>
      <c r="I57" s="23">
        <v>30023.117104891098</v>
      </c>
      <c r="J57" s="23">
        <v>61742.157394224298</v>
      </c>
      <c r="K57" s="23">
        <v>76553.996197882807</v>
      </c>
      <c r="L57" s="23">
        <v>72288.948226657492</v>
      </c>
      <c r="M57" s="23">
        <v>87951.848377640097</v>
      </c>
      <c r="N57" s="23">
        <v>89276.400748359287</v>
      </c>
      <c r="O57" s="23">
        <v>84302.550253267502</v>
      </c>
      <c r="P57" s="23">
        <v>79605.807577713204</v>
      </c>
      <c r="Q57" s="23">
        <v>96885.339746754398</v>
      </c>
      <c r="R57" s="23">
        <v>91230.442487143097</v>
      </c>
      <c r="S57" s="23">
        <v>86147.726587662211</v>
      </c>
      <c r="T57" s="23">
        <v>81348.183719140507</v>
      </c>
      <c r="U57" s="23">
        <v>94753.507805667803</v>
      </c>
      <c r="V57" s="23">
        <v>89223.038974889103</v>
      </c>
      <c r="W57" s="23">
        <v>109108.795866624</v>
      </c>
    </row>
    <row r="58" spans="1:23">
      <c r="A58" s="27" t="s">
        <v>121</v>
      </c>
      <c r="B58" s="27" t="s">
        <v>52</v>
      </c>
      <c r="C58" s="23">
        <v>0</v>
      </c>
      <c r="D58" s="23">
        <v>0</v>
      </c>
      <c r="E58" s="23">
        <v>0</v>
      </c>
      <c r="F58" s="23">
        <v>0</v>
      </c>
      <c r="G58" s="23">
        <v>0</v>
      </c>
      <c r="H58" s="23">
        <v>0</v>
      </c>
      <c r="I58" s="23">
        <v>0</v>
      </c>
      <c r="J58" s="23">
        <v>0</v>
      </c>
      <c r="K58" s="23">
        <v>0</v>
      </c>
      <c r="L58" s="23">
        <v>0</v>
      </c>
      <c r="M58" s="23">
        <v>0</v>
      </c>
      <c r="N58" s="23">
        <v>0</v>
      </c>
      <c r="O58" s="23">
        <v>0</v>
      </c>
      <c r="P58" s="23">
        <v>0</v>
      </c>
      <c r="Q58" s="23">
        <v>0</v>
      </c>
      <c r="R58" s="23">
        <v>0</v>
      </c>
      <c r="S58" s="23">
        <v>0</v>
      </c>
      <c r="T58" s="23">
        <v>0</v>
      </c>
      <c r="U58" s="23">
        <v>0</v>
      </c>
      <c r="V58" s="23">
        <v>0</v>
      </c>
      <c r="W58" s="23">
        <v>0</v>
      </c>
    </row>
    <row r="59" spans="1:23">
      <c r="A59" s="29" t="s">
        <v>118</v>
      </c>
      <c r="B59" s="29"/>
      <c r="C59" s="28">
        <v>4.3838212883027319E-3</v>
      </c>
      <c r="D59" s="28">
        <v>4.5576947279041841E-3</v>
      </c>
      <c r="E59" s="28">
        <v>4.4820127043730517E-3</v>
      </c>
      <c r="F59" s="28">
        <v>7.6296138555874155E-3</v>
      </c>
      <c r="G59" s="28">
        <v>8.3946748482870252E-3</v>
      </c>
      <c r="H59" s="28">
        <v>1.026562061324016E-2</v>
      </c>
      <c r="I59" s="28">
        <v>6.8234061917487501E-2</v>
      </c>
      <c r="J59" s="28">
        <v>18964.056750898333</v>
      </c>
      <c r="K59" s="28">
        <v>85343.031582629803</v>
      </c>
      <c r="L59" s="28">
        <v>98272.403765500698</v>
      </c>
      <c r="M59" s="28">
        <v>130006.86851274504</v>
      </c>
      <c r="N59" s="28">
        <v>127006.63055660283</v>
      </c>
      <c r="O59" s="28">
        <v>127757.37811343343</v>
      </c>
      <c r="P59" s="28">
        <v>146204.47921823291</v>
      </c>
      <c r="Q59" s="28">
        <v>160191.82312651983</v>
      </c>
      <c r="R59" s="28">
        <v>150841.92437232315</v>
      </c>
      <c r="S59" s="28">
        <v>194781.49211068795</v>
      </c>
      <c r="T59" s="28">
        <v>199130.33084161079</v>
      </c>
      <c r="U59" s="28">
        <v>188536.61213118807</v>
      </c>
      <c r="V59" s="28">
        <v>188882.70114401635</v>
      </c>
      <c r="W59" s="28">
        <v>187640.72483467808</v>
      </c>
    </row>
    <row r="61" spans="1:23">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c r="A64" s="27" t="s">
        <v>122</v>
      </c>
      <c r="B64" s="27" t="s">
        <v>18</v>
      </c>
      <c r="C64" s="23">
        <v>2.2370035486584698E-4</v>
      </c>
      <c r="D64" s="23">
        <v>2.1123735107677298E-4</v>
      </c>
      <c r="E64" s="23">
        <v>2.4623077168658102E-4</v>
      </c>
      <c r="F64" s="23">
        <v>2.7066023816377298E-4</v>
      </c>
      <c r="G64" s="23">
        <v>2.5558096135256905E-4</v>
      </c>
      <c r="H64" s="23">
        <v>2.4134179534113101E-4</v>
      </c>
      <c r="I64" s="23">
        <v>2.28502363092904E-4</v>
      </c>
      <c r="J64" s="23">
        <v>2.2809011448306099E-4</v>
      </c>
      <c r="K64" s="23">
        <v>2.26871082589009E-4</v>
      </c>
      <c r="L64" s="23">
        <v>2.14231428245887E-4</v>
      </c>
      <c r="M64" s="23">
        <v>2.0283427300173902E-4</v>
      </c>
      <c r="N64" s="23">
        <v>2.09997061429269E-4</v>
      </c>
      <c r="O64" s="23">
        <v>2.1153494184309498E-4</v>
      </c>
      <c r="P64" s="23">
        <v>1.9974970894396499E-4</v>
      </c>
      <c r="Q64" s="23">
        <v>2.4011650062521E-4</v>
      </c>
      <c r="R64" s="23">
        <v>2.44886078780429E-4</v>
      </c>
      <c r="S64" s="23">
        <v>2.9174158336132299E-4</v>
      </c>
      <c r="T64" s="23">
        <v>2.7548780289216301E-4</v>
      </c>
      <c r="U64" s="23">
        <v>3.0611125866393302E-4</v>
      </c>
      <c r="V64" s="23">
        <v>2.8824449241963301E-4</v>
      </c>
      <c r="W64" s="23">
        <v>3.2480961141324898E-4</v>
      </c>
    </row>
    <row r="65" spans="1:23">
      <c r="A65" s="27" t="s">
        <v>122</v>
      </c>
      <c r="B65" s="27" t="s">
        <v>28</v>
      </c>
      <c r="C65" s="23">
        <v>0</v>
      </c>
      <c r="D65" s="23">
        <v>0</v>
      </c>
      <c r="E65" s="23">
        <v>0</v>
      </c>
      <c r="F65" s="23">
        <v>0</v>
      </c>
      <c r="G65" s="23">
        <v>0</v>
      </c>
      <c r="H65" s="23">
        <v>0</v>
      </c>
      <c r="I65" s="23">
        <v>0</v>
      </c>
      <c r="J65" s="23">
        <v>0</v>
      </c>
      <c r="K65" s="23">
        <v>0</v>
      </c>
      <c r="L65" s="23">
        <v>0</v>
      </c>
      <c r="M65" s="23">
        <v>0</v>
      </c>
      <c r="N65" s="23">
        <v>0</v>
      </c>
      <c r="O65" s="23">
        <v>0</v>
      </c>
      <c r="P65" s="23">
        <v>0</v>
      </c>
      <c r="Q65" s="23">
        <v>0</v>
      </c>
      <c r="R65" s="23">
        <v>0</v>
      </c>
      <c r="S65" s="23">
        <v>0</v>
      </c>
      <c r="T65" s="23">
        <v>0</v>
      </c>
      <c r="U65" s="23">
        <v>0</v>
      </c>
      <c r="V65" s="23">
        <v>0</v>
      </c>
      <c r="W65" s="23">
        <v>0</v>
      </c>
    </row>
    <row r="66" spans="1:23">
      <c r="A66" s="27" t="s">
        <v>122</v>
      </c>
      <c r="B66" s="27" t="s">
        <v>62</v>
      </c>
      <c r="C66" s="23">
        <v>2.04962066809036E-4</v>
      </c>
      <c r="D66" s="23">
        <v>2.0413649513833902E-4</v>
      </c>
      <c r="E66" s="23">
        <v>2.0995654720395402E-4</v>
      </c>
      <c r="F66" s="23">
        <v>2.08715277582056E-4</v>
      </c>
      <c r="G66" s="23">
        <v>2.0766406566750801E-4</v>
      </c>
      <c r="H66" s="23">
        <v>2.0634923197266901E-4</v>
      </c>
      <c r="I66" s="23">
        <v>2.0670732325914101E-4</v>
      </c>
      <c r="J66" s="23">
        <v>2.0637574713724599E-4</v>
      </c>
      <c r="K66" s="23">
        <v>2.06149826100669E-4</v>
      </c>
      <c r="L66" s="23">
        <v>2.0572056835814901E-4</v>
      </c>
      <c r="M66" s="23">
        <v>2.0535958143302299E-4</v>
      </c>
      <c r="N66" s="23">
        <v>2.0627720201451399E-4</v>
      </c>
      <c r="O66" s="23">
        <v>2.06126149895243E-4</v>
      </c>
      <c r="P66" s="23">
        <v>2.16281807945576E-4</v>
      </c>
      <c r="Q66" s="23">
        <v>3.2509764980250401E-4</v>
      </c>
      <c r="R66" s="23">
        <v>4.5910461648086798E-4</v>
      </c>
      <c r="S66" s="23">
        <v>4.3352654988274502E-4</v>
      </c>
      <c r="T66" s="23">
        <v>4.0937351249890604E-4</v>
      </c>
      <c r="U66" s="23">
        <v>5.5296501415251498E-4</v>
      </c>
      <c r="V66" s="23">
        <v>5.2069015862364501E-4</v>
      </c>
      <c r="W66" s="23">
        <v>1.0772225598360602E-3</v>
      </c>
    </row>
    <row r="67" spans="1:23">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c r="A68" s="27" t="s">
        <v>122</v>
      </c>
      <c r="B68" s="27" t="s">
        <v>65</v>
      </c>
      <c r="C68" s="23">
        <v>7.300271382805275E-3</v>
      </c>
      <c r="D68" s="23">
        <v>7.6066802799939085E-3</v>
      </c>
      <c r="E68" s="23">
        <v>8.9946334273000271E-3</v>
      </c>
      <c r="F68" s="23">
        <v>1.6736394531317873E-2</v>
      </c>
      <c r="G68" s="23">
        <v>1.6021651835351796E-2</v>
      </c>
      <c r="H68" s="23">
        <v>12864.718566819094</v>
      </c>
      <c r="I68" s="23">
        <v>22609.734722956233</v>
      </c>
      <c r="J68" s="23">
        <v>74481.474927349103</v>
      </c>
      <c r="K68" s="23">
        <v>83426.795605683961</v>
      </c>
      <c r="L68" s="23">
        <v>85751.167515036243</v>
      </c>
      <c r="M68" s="23">
        <v>82944.871454493215</v>
      </c>
      <c r="N68" s="23">
        <v>110306.90580111361</v>
      </c>
      <c r="O68" s="23">
        <v>104161.38422883049</v>
      </c>
      <c r="P68" s="23">
        <v>98358.247759475664</v>
      </c>
      <c r="Q68" s="23">
        <v>112191.3634534767</v>
      </c>
      <c r="R68" s="23">
        <v>113156.31915263561</v>
      </c>
      <c r="S68" s="23">
        <v>123705.6788022127</v>
      </c>
      <c r="T68" s="23">
        <v>116813.67249368137</v>
      </c>
      <c r="U68" s="23">
        <v>129704.72799533267</v>
      </c>
      <c r="V68" s="23">
        <v>122134.26467429129</v>
      </c>
      <c r="W68" s="23">
        <v>115329.80650370391</v>
      </c>
    </row>
    <row r="69" spans="1:23">
      <c r="A69" s="27" t="s">
        <v>122</v>
      </c>
      <c r="B69" s="27" t="s">
        <v>64</v>
      </c>
      <c r="C69" s="23">
        <v>1.0297514887160799E-3</v>
      </c>
      <c r="D69" s="23">
        <v>1.9188334238676261E-3</v>
      </c>
      <c r="E69" s="23">
        <v>1.8167510982324822E-3</v>
      </c>
      <c r="F69" s="23">
        <v>1.710712962497557E-3</v>
      </c>
      <c r="G69" s="23">
        <v>5.2183118267243164E-3</v>
      </c>
      <c r="H69" s="23">
        <v>9.9068285060160566E-3</v>
      </c>
      <c r="I69" s="23">
        <v>2071.5842842814004</v>
      </c>
      <c r="J69" s="23">
        <v>1950.6723246097174</v>
      </c>
      <c r="K69" s="23">
        <v>1841.9946554646017</v>
      </c>
      <c r="L69" s="23">
        <v>1739.3717599193531</v>
      </c>
      <c r="M69" s="23">
        <v>1646.8368418420366</v>
      </c>
      <c r="N69" s="23">
        <v>1550.7160798395059</v>
      </c>
      <c r="O69" s="23">
        <v>6662.940141595237</v>
      </c>
      <c r="P69" s="23">
        <v>6291.7281769075853</v>
      </c>
      <c r="Q69" s="23">
        <v>5957.0070045414759</v>
      </c>
      <c r="R69" s="23">
        <v>13908.949390866192</v>
      </c>
      <c r="S69" s="23">
        <v>13134.040987905722</v>
      </c>
      <c r="T69" s="23">
        <v>15565.135654147854</v>
      </c>
      <c r="U69" s="23">
        <v>14737.067298070473</v>
      </c>
      <c r="V69" s="23">
        <v>18936.96127349481</v>
      </c>
      <c r="W69" s="23">
        <v>17907.869690129388</v>
      </c>
    </row>
    <row r="70" spans="1:23">
      <c r="A70" s="27" t="s">
        <v>122</v>
      </c>
      <c r="B70" s="27" t="s">
        <v>32</v>
      </c>
      <c r="C70" s="23">
        <v>1.3794873111372E-3</v>
      </c>
      <c r="D70" s="23">
        <v>1.3026320214082601E-3</v>
      </c>
      <c r="E70" s="23">
        <v>1.2333317348184301E-3</v>
      </c>
      <c r="F70" s="23">
        <v>1.1613459806718599E-3</v>
      </c>
      <c r="G70" s="23">
        <v>1.0966439851555002E-3</v>
      </c>
      <c r="H70" s="23">
        <v>1.4221532315145699E-3</v>
      </c>
      <c r="I70" s="23">
        <v>1.8354564315064398E-3</v>
      </c>
      <c r="J70" s="23">
        <v>1.9458580053280099E-3</v>
      </c>
      <c r="K70" s="23">
        <v>1.83744854076571E-3</v>
      </c>
      <c r="L70" s="23">
        <v>7.1722596960605602E-3</v>
      </c>
      <c r="M70" s="23">
        <v>6.0112663818970994E-3</v>
      </c>
      <c r="N70" s="23">
        <v>5.6604073780618701E-3</v>
      </c>
      <c r="O70" s="23">
        <v>5.3450494581211792E-3</v>
      </c>
      <c r="P70" s="23">
        <v>5.0472610541228901E-3</v>
      </c>
      <c r="Q70" s="23">
        <v>9913.1528939325108</v>
      </c>
      <c r="R70" s="23">
        <v>14318.143045671201</v>
      </c>
      <c r="S70" s="23">
        <v>13520.436968709</v>
      </c>
      <c r="T70" s="23">
        <v>12767.1735923786</v>
      </c>
      <c r="U70" s="23">
        <v>35351.074187332801</v>
      </c>
      <c r="V70" s="23">
        <v>33287.738393998799</v>
      </c>
      <c r="W70" s="23">
        <v>51264.887199055098</v>
      </c>
    </row>
    <row r="71" spans="1:23">
      <c r="A71" s="27" t="s">
        <v>122</v>
      </c>
      <c r="B71" s="27" t="s">
        <v>69</v>
      </c>
      <c r="C71" s="23">
        <v>0</v>
      </c>
      <c r="D71" s="23">
        <v>0</v>
      </c>
      <c r="E71" s="23">
        <v>1.2331036240525199E-3</v>
      </c>
      <c r="F71" s="23">
        <v>1.1611311840249801E-3</v>
      </c>
      <c r="G71" s="23">
        <v>1.1837571017087301E-3</v>
      </c>
      <c r="H71" s="23">
        <v>1.2761670895845699E-3</v>
      </c>
      <c r="I71" s="23">
        <v>1.2549461573009E-3</v>
      </c>
      <c r="J71" s="23">
        <v>1.2660827784744099E-3</v>
      </c>
      <c r="K71" s="23">
        <v>1.35177772455311E-3</v>
      </c>
      <c r="L71" s="23">
        <v>1.46242106728886E-3</v>
      </c>
      <c r="M71" s="23">
        <v>1.5460375893603798E-3</v>
      </c>
      <c r="N71" s="23">
        <v>1.7607267623801399E-3</v>
      </c>
      <c r="O71" s="23">
        <v>1.6626315031024901E-3</v>
      </c>
      <c r="P71" s="23">
        <v>1.57000141883004E-3</v>
      </c>
      <c r="Q71" s="23">
        <v>2.5430857710981602E-3</v>
      </c>
      <c r="R71" s="23">
        <v>2.78506264256651E-3</v>
      </c>
      <c r="S71" s="23">
        <v>2.6298986228762804E-3</v>
      </c>
      <c r="T71" s="23">
        <v>2.4833792464477402E-3</v>
      </c>
      <c r="U71" s="23">
        <v>2.6747521343275199E-3</v>
      </c>
      <c r="V71" s="23">
        <v>2.5186351350571998E-3</v>
      </c>
      <c r="W71" s="23">
        <v>3.0009644634811702E-3</v>
      </c>
    </row>
    <row r="72" spans="1:23">
      <c r="A72" s="27" t="s">
        <v>122</v>
      </c>
      <c r="B72" s="27" t="s">
        <v>52</v>
      </c>
      <c r="C72" s="23">
        <v>0</v>
      </c>
      <c r="D72" s="23">
        <v>0</v>
      </c>
      <c r="E72" s="23">
        <v>0</v>
      </c>
      <c r="F72" s="23">
        <v>0</v>
      </c>
      <c r="G72" s="23">
        <v>0</v>
      </c>
      <c r="H72" s="23">
        <v>0</v>
      </c>
      <c r="I72" s="23">
        <v>0</v>
      </c>
      <c r="J72" s="23">
        <v>0</v>
      </c>
      <c r="K72" s="23">
        <v>0</v>
      </c>
      <c r="L72" s="23">
        <v>0</v>
      </c>
      <c r="M72" s="23">
        <v>0</v>
      </c>
      <c r="N72" s="23">
        <v>0</v>
      </c>
      <c r="O72" s="23">
        <v>0</v>
      </c>
      <c r="P72" s="23">
        <v>0</v>
      </c>
      <c r="Q72" s="23">
        <v>0</v>
      </c>
      <c r="R72" s="23">
        <v>0</v>
      </c>
      <c r="S72" s="23">
        <v>0</v>
      </c>
      <c r="T72" s="23">
        <v>0</v>
      </c>
      <c r="U72" s="23">
        <v>0</v>
      </c>
      <c r="V72" s="23">
        <v>0</v>
      </c>
      <c r="W72" s="23">
        <v>0</v>
      </c>
    </row>
    <row r="73" spans="1:23">
      <c r="A73" s="29" t="s">
        <v>118</v>
      </c>
      <c r="B73" s="29"/>
      <c r="C73" s="28">
        <v>8.7586852931962385E-3</v>
      </c>
      <c r="D73" s="28">
        <v>9.9408875500766464E-3</v>
      </c>
      <c r="E73" s="28">
        <v>1.1267571844423046E-2</v>
      </c>
      <c r="F73" s="28">
        <v>1.8926483009561259E-2</v>
      </c>
      <c r="G73" s="28">
        <v>2.1703208689096191E-2</v>
      </c>
      <c r="H73" s="28">
        <v>12864.728921338627</v>
      </c>
      <c r="I73" s="28">
        <v>24681.319442447322</v>
      </c>
      <c r="J73" s="28">
        <v>76432.147686424694</v>
      </c>
      <c r="K73" s="28">
        <v>85268.790694169467</v>
      </c>
      <c r="L73" s="28">
        <v>87490.53969490758</v>
      </c>
      <c r="M73" s="28">
        <v>84591.708704529112</v>
      </c>
      <c r="N73" s="28">
        <v>111857.62229722738</v>
      </c>
      <c r="O73" s="28">
        <v>110824.32478808681</v>
      </c>
      <c r="P73" s="28">
        <v>104649.97635241476</v>
      </c>
      <c r="Q73" s="28">
        <v>118148.37102323234</v>
      </c>
      <c r="R73" s="28">
        <v>127065.2692474925</v>
      </c>
      <c r="S73" s="28">
        <v>136839.72051538655</v>
      </c>
      <c r="T73" s="28">
        <v>132378.80883269053</v>
      </c>
      <c r="U73" s="28">
        <v>144441.79615247942</v>
      </c>
      <c r="V73" s="28">
        <v>141071.22675672075</v>
      </c>
      <c r="W73" s="28">
        <v>133237.67759586545</v>
      </c>
    </row>
    <row r="75" spans="1:23">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c r="A78" s="27" t="s">
        <v>123</v>
      </c>
      <c r="B78" s="27" t="s">
        <v>18</v>
      </c>
      <c r="C78" s="23">
        <v>1.97049488596167E-4</v>
      </c>
      <c r="D78" s="23">
        <v>1.8607128284194699E-4</v>
      </c>
      <c r="E78" s="23">
        <v>1.7617225301989301E-4</v>
      </c>
      <c r="F78" s="23">
        <v>1.6588962415751E-4</v>
      </c>
      <c r="G78" s="23">
        <v>1.566474259693E-4</v>
      </c>
      <c r="H78" s="23">
        <v>1.4792013778696799E-4</v>
      </c>
      <c r="I78" s="23">
        <v>1.4005075658600499E-4</v>
      </c>
      <c r="J78" s="23">
        <v>1.3187642761430701E-4</v>
      </c>
      <c r="K78" s="23">
        <v>1.24529204504034E-4</v>
      </c>
      <c r="L78" s="23">
        <v>1.1759131677240799E-4</v>
      </c>
      <c r="M78" s="23">
        <v>1.1133543497396001E-4</v>
      </c>
      <c r="N78" s="23">
        <v>1.04837130403036E-4</v>
      </c>
      <c r="O78" s="23">
        <v>9.89963459562157E-5</v>
      </c>
      <c r="P78" s="23">
        <v>9.3480968765613092E-5</v>
      </c>
      <c r="Q78" s="23">
        <v>9.4266395816014305E-5</v>
      </c>
      <c r="R78" s="23">
        <v>9.3980367622645099E-5</v>
      </c>
      <c r="S78" s="23">
        <v>1.086168873747E-4</v>
      </c>
      <c r="T78" s="23">
        <v>1.02565521565646E-4</v>
      </c>
      <c r="U78" s="23">
        <v>1.10436826298965E-4</v>
      </c>
      <c r="V78" s="23">
        <v>1.0399097073370999E-4</v>
      </c>
      <c r="W78" s="23">
        <v>1.02238080823247E-4</v>
      </c>
    </row>
    <row r="79" spans="1:23">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c r="A80" s="27" t="s">
        <v>123</v>
      </c>
      <c r="B80" s="27" t="s">
        <v>62</v>
      </c>
      <c r="C80" s="23">
        <v>2.0273562459705998E-4</v>
      </c>
      <c r="D80" s="23">
        <v>2.0137660831853299E-4</v>
      </c>
      <c r="E80" s="23">
        <v>2.0267244142228399E-4</v>
      </c>
      <c r="F80" s="23">
        <v>2.0226186506083399E-4</v>
      </c>
      <c r="G80" s="23">
        <v>1.99742574427795E-4</v>
      </c>
      <c r="H80" s="23">
        <v>1.9950751647584199E-4</v>
      </c>
      <c r="I80" s="23">
        <v>1.9991308022007502E-4</v>
      </c>
      <c r="J80" s="23">
        <v>1.98620158711014E-4</v>
      </c>
      <c r="K80" s="23">
        <v>1.9863710234649002E-4</v>
      </c>
      <c r="L80" s="23">
        <v>1.98306039614096E-4</v>
      </c>
      <c r="M80" s="23">
        <v>1.9715285632204599E-4</v>
      </c>
      <c r="N80" s="23">
        <v>1.9684843620203801E-4</v>
      </c>
      <c r="O80" s="23">
        <v>1.9703451142764799E-4</v>
      </c>
      <c r="P80" s="23">
        <v>1.9725342980203E-4</v>
      </c>
      <c r="Q80" s="23">
        <v>1.98044466870227E-4</v>
      </c>
      <c r="R80" s="23">
        <v>1.9791424880899301E-4</v>
      </c>
      <c r="S80" s="23">
        <v>2.5417596354163205E-4</v>
      </c>
      <c r="T80" s="23">
        <v>2.4001507408479301E-4</v>
      </c>
      <c r="U80" s="23">
        <v>2.60694593845391E-4</v>
      </c>
      <c r="V80" s="23">
        <v>2.45478657686369E-4</v>
      </c>
      <c r="W80" s="23">
        <v>2.3180232068316299E-4</v>
      </c>
    </row>
    <row r="81" spans="1:23">
      <c r="A81" s="27" t="s">
        <v>123</v>
      </c>
      <c r="B81" s="27" t="s">
        <v>61</v>
      </c>
      <c r="C81" s="23">
        <v>0</v>
      </c>
      <c r="D81" s="23">
        <v>0</v>
      </c>
      <c r="E81" s="23">
        <v>0</v>
      </c>
      <c r="F81" s="23">
        <v>0</v>
      </c>
      <c r="G81" s="23">
        <v>0</v>
      </c>
      <c r="H81" s="23">
        <v>0</v>
      </c>
      <c r="I81" s="23">
        <v>0</v>
      </c>
      <c r="J81" s="23">
        <v>0</v>
      </c>
      <c r="K81" s="23">
        <v>0</v>
      </c>
      <c r="L81" s="23">
        <v>0</v>
      </c>
      <c r="M81" s="23">
        <v>0</v>
      </c>
      <c r="N81" s="23">
        <v>0</v>
      </c>
      <c r="O81" s="23">
        <v>0</v>
      </c>
      <c r="P81" s="23">
        <v>0</v>
      </c>
      <c r="Q81" s="23">
        <v>0</v>
      </c>
      <c r="R81" s="23">
        <v>0</v>
      </c>
      <c r="S81" s="23">
        <v>0</v>
      </c>
      <c r="T81" s="23">
        <v>0</v>
      </c>
      <c r="U81" s="23">
        <v>0</v>
      </c>
      <c r="V81" s="23">
        <v>0</v>
      </c>
      <c r="W81" s="23">
        <v>0</v>
      </c>
    </row>
    <row r="82" spans="1:23">
      <c r="A82" s="27" t="s">
        <v>123</v>
      </c>
      <c r="B82" s="27" t="s">
        <v>65</v>
      </c>
      <c r="C82" s="23">
        <v>5.1069717863578409E-3</v>
      </c>
      <c r="D82" s="23">
        <v>4.8936098138983994E-3</v>
      </c>
      <c r="E82" s="23">
        <v>16501.735475164864</v>
      </c>
      <c r="F82" s="23">
        <v>30993.301603217362</v>
      </c>
      <c r="G82" s="23">
        <v>43781.553797151333</v>
      </c>
      <c r="H82" s="23">
        <v>54937.768777757097</v>
      </c>
      <c r="I82" s="23">
        <v>64797.793509905678</v>
      </c>
      <c r="J82" s="23">
        <v>72808.86584880171</v>
      </c>
      <c r="K82" s="23">
        <v>79832.685928149789</v>
      </c>
      <c r="L82" s="23">
        <v>85763.736027114195</v>
      </c>
      <c r="M82" s="23">
        <v>90980.112414951291</v>
      </c>
      <c r="N82" s="23">
        <v>94714.924426676269</v>
      </c>
      <c r="O82" s="23">
        <v>97931.434827658988</v>
      </c>
      <c r="P82" s="23">
        <v>100370.20939782287</v>
      </c>
      <c r="Q82" s="23">
        <v>102465.34963057993</v>
      </c>
      <c r="R82" s="23">
        <v>103374.85291085491</v>
      </c>
      <c r="S82" s="23">
        <v>104087.96445003898</v>
      </c>
      <c r="T82" s="23">
        <v>104344.04006013279</v>
      </c>
      <c r="U82" s="23">
        <v>104646.03936362534</v>
      </c>
      <c r="V82" s="23">
        <v>101221.75595429889</v>
      </c>
      <c r="W82" s="23">
        <v>95582.394636558907</v>
      </c>
    </row>
    <row r="83" spans="1:23">
      <c r="A83" s="27" t="s">
        <v>123</v>
      </c>
      <c r="B83" s="27" t="s">
        <v>64</v>
      </c>
      <c r="C83" s="23">
        <v>1.2818467663873302E-4</v>
      </c>
      <c r="D83" s="23">
        <v>2.27553515731432E-4</v>
      </c>
      <c r="E83" s="23">
        <v>2.1544762274281702E-4</v>
      </c>
      <c r="F83" s="23">
        <v>2.0287261217235601E-4</v>
      </c>
      <c r="G83" s="23">
        <v>4.81692805766567E-4</v>
      </c>
      <c r="H83" s="23">
        <v>6.8730249047106295E-4</v>
      </c>
      <c r="I83" s="23">
        <v>8.1635343267181008E-4</v>
      </c>
      <c r="J83" s="23">
        <v>7.6870541077957405E-4</v>
      </c>
      <c r="K83" s="23">
        <v>7.2587857461754398E-4</v>
      </c>
      <c r="L83" s="23">
        <v>6.8543774728273103E-4</v>
      </c>
      <c r="M83" s="23">
        <v>1.0556878132593499E-3</v>
      </c>
      <c r="N83" s="23">
        <v>9.9407058471053791E-4</v>
      </c>
      <c r="O83" s="23">
        <v>1.0038542914724399E-3</v>
      </c>
      <c r="P83" s="23">
        <v>9.4792662052260604E-4</v>
      </c>
      <c r="Q83" s="23">
        <v>1.57412924040005E-3</v>
      </c>
      <c r="R83" s="23">
        <v>1.5124991693356001E-3</v>
      </c>
      <c r="S83" s="23">
        <v>1.42823339832373E-3</v>
      </c>
      <c r="T83" s="23">
        <v>1.7494881199257299E-3</v>
      </c>
      <c r="U83" s="23">
        <v>1.9907249578171001E-3</v>
      </c>
      <c r="V83" s="23">
        <v>2750.98211023982</v>
      </c>
      <c r="W83" s="23">
        <v>2597.7168171017997</v>
      </c>
    </row>
    <row r="84" spans="1:23">
      <c r="A84" s="27" t="s">
        <v>123</v>
      </c>
      <c r="B84" s="27" t="s">
        <v>32</v>
      </c>
      <c r="C84" s="23">
        <v>1.22619790049217E-3</v>
      </c>
      <c r="D84" s="23">
        <v>1.1578828140491799E-3</v>
      </c>
      <c r="E84" s="23">
        <v>1.09628321452122E-3</v>
      </c>
      <c r="F84" s="23">
        <v>1.0322965581111001E-3</v>
      </c>
      <c r="G84" s="23">
        <v>9.7478428495041507E-4</v>
      </c>
      <c r="H84" s="23">
        <v>1.17443550901741E-3</v>
      </c>
      <c r="I84" s="23">
        <v>1.39520567350203E-3</v>
      </c>
      <c r="J84" s="23">
        <v>1.4173351990698199E-3</v>
      </c>
      <c r="K84" s="23">
        <v>1.3383712923429501E-3</v>
      </c>
      <c r="L84" s="23">
        <v>1.94536176622325E-3</v>
      </c>
      <c r="M84" s="23">
        <v>1.14905091896894E-3</v>
      </c>
      <c r="N84" s="23">
        <v>1.0819843750540801E-3</v>
      </c>
      <c r="O84" s="23">
        <v>1.0217038476758201E-3</v>
      </c>
      <c r="P84" s="23">
        <v>9.6478172552482799E-4</v>
      </c>
      <c r="Q84" s="23">
        <v>9.1345514290081399E-4</v>
      </c>
      <c r="R84" s="23">
        <v>7.5555884273866101E-4</v>
      </c>
      <c r="S84" s="23">
        <v>8.5402115676125497E-4</v>
      </c>
      <c r="T84" s="23">
        <v>7.48081824380554E-4</v>
      </c>
      <c r="U84" s="23">
        <v>1.0311417904047999E-3</v>
      </c>
      <c r="V84" s="23">
        <v>5.8695237303824695E-4</v>
      </c>
      <c r="W84" s="23">
        <v>5.5425153242684704E-4</v>
      </c>
    </row>
    <row r="85" spans="1:23">
      <c r="A85" s="27" t="s">
        <v>123</v>
      </c>
      <c r="B85" s="27" t="s">
        <v>69</v>
      </c>
      <c r="C85" s="23">
        <v>0</v>
      </c>
      <c r="D85" s="23">
        <v>0</v>
      </c>
      <c r="E85" s="23">
        <v>1.8464630083052352E-3</v>
      </c>
      <c r="F85" s="23">
        <v>1.8483198099965162E-3</v>
      </c>
      <c r="G85" s="23">
        <v>1.949277295825659E-3</v>
      </c>
      <c r="H85" s="23">
        <v>1.9824782813952311E-3</v>
      </c>
      <c r="I85" s="23">
        <v>1.989657584388575E-3</v>
      </c>
      <c r="J85" s="23">
        <v>1.9681809337368621E-3</v>
      </c>
      <c r="K85" s="23">
        <v>1.968322079523225E-3</v>
      </c>
      <c r="L85" s="23">
        <v>2.04277395809499E-3</v>
      </c>
      <c r="M85" s="23">
        <v>2.07857164109498E-3</v>
      </c>
      <c r="N85" s="23">
        <v>2.1061396888696301E-3</v>
      </c>
      <c r="O85" s="23">
        <v>2.0792799642731594E-3</v>
      </c>
      <c r="P85" s="23">
        <v>2.0945053574729501E-3</v>
      </c>
      <c r="Q85" s="23">
        <v>2.1136890512791599E-3</v>
      </c>
      <c r="R85" s="23">
        <v>2.12144810108002E-3</v>
      </c>
      <c r="S85" s="23">
        <v>2.5704965893223602E-3</v>
      </c>
      <c r="T85" s="23">
        <v>2.4272866746499499E-3</v>
      </c>
      <c r="U85" s="23">
        <v>2.6568643448988101E-3</v>
      </c>
      <c r="V85" s="23">
        <v>2.5017914005049597E-3</v>
      </c>
      <c r="W85" s="23">
        <v>2.3624092536922497E-3</v>
      </c>
    </row>
    <row r="86" spans="1:23">
      <c r="A86" s="27" t="s">
        <v>123</v>
      </c>
      <c r="B86" s="27" t="s">
        <v>52</v>
      </c>
      <c r="C86" s="23">
        <v>0</v>
      </c>
      <c r="D86" s="23">
        <v>0</v>
      </c>
      <c r="E86" s="23">
        <v>0</v>
      </c>
      <c r="F86" s="23">
        <v>0</v>
      </c>
      <c r="G86" s="23">
        <v>0</v>
      </c>
      <c r="H86" s="23">
        <v>0</v>
      </c>
      <c r="I86" s="23">
        <v>0</v>
      </c>
      <c r="J86" s="23">
        <v>0</v>
      </c>
      <c r="K86" s="23">
        <v>0</v>
      </c>
      <c r="L86" s="23">
        <v>0</v>
      </c>
      <c r="M86" s="23">
        <v>0</v>
      </c>
      <c r="N86" s="23">
        <v>0</v>
      </c>
      <c r="O86" s="23">
        <v>0</v>
      </c>
      <c r="P86" s="23">
        <v>0</v>
      </c>
      <c r="Q86" s="23">
        <v>0</v>
      </c>
      <c r="R86" s="23">
        <v>0</v>
      </c>
      <c r="S86" s="23">
        <v>0</v>
      </c>
      <c r="T86" s="23">
        <v>0</v>
      </c>
      <c r="U86" s="23">
        <v>0</v>
      </c>
      <c r="V86" s="23">
        <v>0</v>
      </c>
      <c r="W86" s="23">
        <v>0</v>
      </c>
    </row>
    <row r="87" spans="1:23">
      <c r="A87" s="29" t="s">
        <v>118</v>
      </c>
      <c r="B87" s="29"/>
      <c r="C87" s="28">
        <v>5.6349415761898008E-3</v>
      </c>
      <c r="D87" s="28">
        <v>5.5086112207903114E-3</v>
      </c>
      <c r="E87" s="28">
        <v>16501.736069457183</v>
      </c>
      <c r="F87" s="28">
        <v>30993.302174241464</v>
      </c>
      <c r="G87" s="28">
        <v>43781.554635234141</v>
      </c>
      <c r="H87" s="28">
        <v>54937.76981248724</v>
      </c>
      <c r="I87" s="28">
        <v>64797.794666222944</v>
      </c>
      <c r="J87" s="28">
        <v>72808.866948003706</v>
      </c>
      <c r="K87" s="28">
        <v>79832.68697719468</v>
      </c>
      <c r="L87" s="28">
        <v>85763.737028449294</v>
      </c>
      <c r="M87" s="28">
        <v>90980.113779127394</v>
      </c>
      <c r="N87" s="28">
        <v>94714.92572243241</v>
      </c>
      <c r="O87" s="28">
        <v>97931.436127544148</v>
      </c>
      <c r="P87" s="28">
        <v>100370.21063648388</v>
      </c>
      <c r="Q87" s="28">
        <v>102465.35149702005</v>
      </c>
      <c r="R87" s="28">
        <v>103374.85471524869</v>
      </c>
      <c r="S87" s="28">
        <v>104087.96624106524</v>
      </c>
      <c r="T87" s="28">
        <v>104344.04215220149</v>
      </c>
      <c r="U87" s="28">
        <v>104646.04172548171</v>
      </c>
      <c r="V87" s="28">
        <v>103972.73841400834</v>
      </c>
      <c r="W87" s="28">
        <v>98180.111787701113</v>
      </c>
    </row>
    <row r="89" spans="1:23" collapsed="1"/>
    <row r="90" spans="1:23">
      <c r="A90" s="7" t="s">
        <v>93</v>
      </c>
    </row>
  </sheetData>
  <sheetProtection algorithmName="SHA-512" hashValue="GwEat/mRUZP35RRx6SUuo+FlA7K3SZD9136Ik+cNcS/iZFTt/SfszTKOG/y8J6fpxRYrDhoBqogB/fIXZlW9PA==" saltValue="qmqPS4V23r1jJft0NbVV1w=="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57E188"/>
  </sheetPr>
  <dimension ref="A1:W90"/>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137</v>
      </c>
      <c r="B1" s="17"/>
      <c r="C1" s="17"/>
      <c r="D1" s="17"/>
      <c r="E1" s="17"/>
      <c r="F1" s="17"/>
      <c r="G1" s="17"/>
      <c r="H1" s="17"/>
      <c r="I1" s="17"/>
      <c r="J1" s="17"/>
      <c r="K1" s="17"/>
      <c r="L1" s="17"/>
      <c r="M1" s="17"/>
      <c r="N1" s="17"/>
      <c r="O1" s="17"/>
      <c r="P1" s="17"/>
      <c r="Q1" s="17"/>
      <c r="R1" s="17"/>
      <c r="S1" s="17"/>
      <c r="T1" s="17"/>
      <c r="U1" s="17"/>
      <c r="V1" s="17"/>
      <c r="W1" s="17"/>
    </row>
    <row r="2" spans="1:23">
      <c r="A2" s="26" t="s">
        <v>77</v>
      </c>
      <c r="B2" s="16" t="s">
        <v>130</v>
      </c>
    </row>
    <row r="3" spans="1:23">
      <c r="B3" s="16"/>
    </row>
    <row r="4" spans="1:23">
      <c r="A4" s="16" t="s">
        <v>95</v>
      </c>
      <c r="B4" s="1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0</v>
      </c>
      <c r="D6" s="23">
        <v>0</v>
      </c>
      <c r="E6" s="23">
        <v>0</v>
      </c>
      <c r="F6" s="23">
        <v>107287.04438258267</v>
      </c>
      <c r="G6" s="23">
        <v>84485.898298957938</v>
      </c>
      <c r="H6" s="23">
        <v>15007.917747188403</v>
      </c>
      <c r="I6" s="23">
        <v>707.15632131126608</v>
      </c>
      <c r="J6" s="23">
        <v>0</v>
      </c>
      <c r="K6" s="23">
        <v>7.2680551429432107E-4</v>
      </c>
      <c r="L6" s="23">
        <v>5.44320803138474E-5</v>
      </c>
      <c r="M6" s="23">
        <v>89.054627440222163</v>
      </c>
      <c r="N6" s="23">
        <v>3.7433690261766399E-6</v>
      </c>
      <c r="O6" s="23">
        <v>0</v>
      </c>
      <c r="P6" s="23">
        <v>307.39510231815729</v>
      </c>
      <c r="Q6" s="23">
        <v>0</v>
      </c>
      <c r="R6" s="23">
        <v>1195.18511511108</v>
      </c>
      <c r="S6" s="23">
        <v>0</v>
      </c>
      <c r="T6" s="23">
        <v>0</v>
      </c>
      <c r="U6" s="23">
        <v>0</v>
      </c>
      <c r="V6" s="23">
        <v>0</v>
      </c>
      <c r="W6" s="23">
        <v>40059.607619370065</v>
      </c>
    </row>
    <row r="7" spans="1:23">
      <c r="A7" s="27" t="s">
        <v>36</v>
      </c>
      <c r="B7" s="27" t="s">
        <v>67</v>
      </c>
      <c r="C7" s="23">
        <v>0</v>
      </c>
      <c r="D7" s="23">
        <v>0</v>
      </c>
      <c r="E7" s="23">
        <v>0</v>
      </c>
      <c r="F7" s="23">
        <v>29681.00356950131</v>
      </c>
      <c r="G7" s="23">
        <v>9209.9028287576675</v>
      </c>
      <c r="H7" s="23">
        <v>1.4870454171683955E-3</v>
      </c>
      <c r="I7" s="23">
        <v>6316.503331882428</v>
      </c>
      <c r="J7" s="23">
        <v>39127.428655878197</v>
      </c>
      <c r="K7" s="23">
        <v>0</v>
      </c>
      <c r="L7" s="23">
        <v>0</v>
      </c>
      <c r="M7" s="23">
        <v>490.41638484727201</v>
      </c>
      <c r="N7" s="23">
        <v>0</v>
      </c>
      <c r="O7" s="23">
        <v>0</v>
      </c>
      <c r="P7" s="23">
        <v>0</v>
      </c>
      <c r="Q7" s="23">
        <v>0</v>
      </c>
      <c r="R7" s="23">
        <v>0</v>
      </c>
      <c r="S7" s="23">
        <v>0</v>
      </c>
      <c r="T7" s="23">
        <v>0</v>
      </c>
      <c r="U7" s="23">
        <v>0</v>
      </c>
      <c r="V7" s="23">
        <v>0</v>
      </c>
      <c r="W7" s="23">
        <v>0</v>
      </c>
    </row>
    <row r="8" spans="1:23">
      <c r="A8" s="27" t="s">
        <v>36</v>
      </c>
      <c r="B8" s="27" t="s">
        <v>18</v>
      </c>
      <c r="C8" s="23">
        <v>0</v>
      </c>
      <c r="D8" s="23">
        <v>0</v>
      </c>
      <c r="E8" s="23">
        <v>0</v>
      </c>
      <c r="F8" s="23">
        <v>0</v>
      </c>
      <c r="G8" s="23">
        <v>0</v>
      </c>
      <c r="H8" s="23">
        <v>0</v>
      </c>
      <c r="I8" s="23">
        <v>0</v>
      </c>
      <c r="J8" s="23">
        <v>0</v>
      </c>
      <c r="K8" s="23">
        <v>0</v>
      </c>
      <c r="L8" s="23">
        <v>0</v>
      </c>
      <c r="M8" s="23">
        <v>0</v>
      </c>
      <c r="N8" s="23">
        <v>0</v>
      </c>
      <c r="O8" s="23">
        <v>0</v>
      </c>
      <c r="P8" s="23">
        <v>0</v>
      </c>
      <c r="Q8" s="23">
        <v>0</v>
      </c>
      <c r="R8" s="23">
        <v>0</v>
      </c>
      <c r="S8" s="23">
        <v>0</v>
      </c>
      <c r="T8" s="23">
        <v>0</v>
      </c>
      <c r="U8" s="23">
        <v>0</v>
      </c>
      <c r="V8" s="23">
        <v>0</v>
      </c>
      <c r="W8" s="23">
        <v>0</v>
      </c>
    </row>
    <row r="9" spans="1:23">
      <c r="A9" s="27" t="s">
        <v>36</v>
      </c>
      <c r="B9" s="27" t="s">
        <v>28</v>
      </c>
      <c r="C9" s="23">
        <v>0</v>
      </c>
      <c r="D9" s="23">
        <v>0</v>
      </c>
      <c r="E9" s="23">
        <v>0</v>
      </c>
      <c r="F9" s="23">
        <v>0</v>
      </c>
      <c r="G9" s="23">
        <v>0</v>
      </c>
      <c r="H9" s="23">
        <v>0</v>
      </c>
      <c r="I9" s="23">
        <v>0</v>
      </c>
      <c r="J9" s="23">
        <v>0</v>
      </c>
      <c r="K9" s="23">
        <v>0</v>
      </c>
      <c r="L9" s="23">
        <v>0</v>
      </c>
      <c r="M9" s="23">
        <v>0</v>
      </c>
      <c r="N9" s="23">
        <v>0</v>
      </c>
      <c r="O9" s="23">
        <v>0</v>
      </c>
      <c r="P9" s="23">
        <v>0</v>
      </c>
      <c r="Q9" s="23">
        <v>0</v>
      </c>
      <c r="R9" s="23">
        <v>0</v>
      </c>
      <c r="S9" s="23">
        <v>0</v>
      </c>
      <c r="T9" s="23">
        <v>0</v>
      </c>
      <c r="U9" s="23">
        <v>0</v>
      </c>
      <c r="V9" s="23">
        <v>0</v>
      </c>
      <c r="W9" s="23">
        <v>0</v>
      </c>
    </row>
    <row r="10" spans="1:23">
      <c r="A10" s="27" t="s">
        <v>36</v>
      </c>
      <c r="B10" s="27" t="s">
        <v>62</v>
      </c>
      <c r="C10" s="23">
        <v>0</v>
      </c>
      <c r="D10" s="23">
        <v>0</v>
      </c>
      <c r="E10" s="23">
        <v>0</v>
      </c>
      <c r="F10" s="23">
        <v>0</v>
      </c>
      <c r="G10" s="23">
        <v>0</v>
      </c>
      <c r="H10" s="23">
        <v>0</v>
      </c>
      <c r="I10" s="23">
        <v>0</v>
      </c>
      <c r="J10" s="23">
        <v>0</v>
      </c>
      <c r="K10" s="23">
        <v>0</v>
      </c>
      <c r="L10" s="23">
        <v>0</v>
      </c>
      <c r="M10" s="23">
        <v>0</v>
      </c>
      <c r="N10" s="23">
        <v>0</v>
      </c>
      <c r="O10" s="23">
        <v>0</v>
      </c>
      <c r="P10" s="23">
        <v>0</v>
      </c>
      <c r="Q10" s="23">
        <v>0</v>
      </c>
      <c r="R10" s="23">
        <v>0</v>
      </c>
      <c r="S10" s="23">
        <v>0</v>
      </c>
      <c r="T10" s="23">
        <v>0</v>
      </c>
      <c r="U10" s="23">
        <v>0</v>
      </c>
      <c r="V10" s="23">
        <v>0</v>
      </c>
      <c r="W10" s="23">
        <v>0</v>
      </c>
    </row>
    <row r="11" spans="1:23">
      <c r="A11" s="27" t="s">
        <v>36</v>
      </c>
      <c r="B11" s="27" t="s">
        <v>61</v>
      </c>
      <c r="C11" s="23">
        <v>0</v>
      </c>
      <c r="D11" s="23">
        <v>0</v>
      </c>
      <c r="E11" s="23">
        <v>0</v>
      </c>
      <c r="F11" s="23">
        <v>0</v>
      </c>
      <c r="G11" s="23">
        <v>0</v>
      </c>
      <c r="H11" s="23">
        <v>0</v>
      </c>
      <c r="I11" s="23">
        <v>0</v>
      </c>
      <c r="J11" s="23">
        <v>0</v>
      </c>
      <c r="K11" s="23">
        <v>0</v>
      </c>
      <c r="L11" s="23">
        <v>0</v>
      </c>
      <c r="M11" s="23">
        <v>0</v>
      </c>
      <c r="N11" s="23">
        <v>0</v>
      </c>
      <c r="O11" s="23">
        <v>0</v>
      </c>
      <c r="P11" s="23">
        <v>0</v>
      </c>
      <c r="Q11" s="23">
        <v>0</v>
      </c>
      <c r="R11" s="23">
        <v>0</v>
      </c>
      <c r="S11" s="23">
        <v>0</v>
      </c>
      <c r="T11" s="23">
        <v>0</v>
      </c>
      <c r="U11" s="23">
        <v>0</v>
      </c>
      <c r="V11" s="23">
        <v>0</v>
      </c>
      <c r="W11" s="23">
        <v>0</v>
      </c>
    </row>
    <row r="12" spans="1:23">
      <c r="A12" s="27" t="s">
        <v>36</v>
      </c>
      <c r="B12" s="27" t="s">
        <v>65</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row>
    <row r="13" spans="1:23">
      <c r="A13" s="27" t="s">
        <v>36</v>
      </c>
      <c r="B13" s="27" t="s">
        <v>64</v>
      </c>
      <c r="C13" s="23">
        <v>0</v>
      </c>
      <c r="D13" s="23">
        <v>0</v>
      </c>
      <c r="E13" s="23">
        <v>0</v>
      </c>
      <c r="F13" s="23">
        <v>0</v>
      </c>
      <c r="G13" s="23">
        <v>0</v>
      </c>
      <c r="H13" s="23">
        <v>0</v>
      </c>
      <c r="I13" s="23">
        <v>0</v>
      </c>
      <c r="J13" s="23">
        <v>0</v>
      </c>
      <c r="K13" s="23">
        <v>0</v>
      </c>
      <c r="L13" s="23">
        <v>0</v>
      </c>
      <c r="M13" s="23">
        <v>0</v>
      </c>
      <c r="N13" s="23">
        <v>0</v>
      </c>
      <c r="O13" s="23">
        <v>0</v>
      </c>
      <c r="P13" s="23">
        <v>0</v>
      </c>
      <c r="Q13" s="23">
        <v>0</v>
      </c>
      <c r="R13" s="23">
        <v>0</v>
      </c>
      <c r="S13" s="23">
        <v>0</v>
      </c>
      <c r="T13" s="23">
        <v>0</v>
      </c>
      <c r="U13" s="23">
        <v>0</v>
      </c>
      <c r="V13" s="23">
        <v>0</v>
      </c>
      <c r="W13" s="23">
        <v>0</v>
      </c>
    </row>
    <row r="14" spans="1:23">
      <c r="A14" s="27" t="s">
        <v>36</v>
      </c>
      <c r="B14" s="27" t="s">
        <v>32</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row>
    <row r="15" spans="1:23">
      <c r="A15" s="27" t="s">
        <v>36</v>
      </c>
      <c r="B15" s="27" t="s">
        <v>69</v>
      </c>
      <c r="C15" s="23">
        <v>0</v>
      </c>
      <c r="D15" s="23">
        <v>0</v>
      </c>
      <c r="E15" s="23">
        <v>0</v>
      </c>
      <c r="F15" s="23">
        <v>0</v>
      </c>
      <c r="G15" s="23">
        <v>0</v>
      </c>
      <c r="H15" s="23">
        <v>0</v>
      </c>
      <c r="I15" s="23">
        <v>0</v>
      </c>
      <c r="J15" s="23">
        <v>0</v>
      </c>
      <c r="K15" s="23">
        <v>0</v>
      </c>
      <c r="L15" s="23">
        <v>0</v>
      </c>
      <c r="M15" s="23">
        <v>0</v>
      </c>
      <c r="N15" s="23">
        <v>0</v>
      </c>
      <c r="O15" s="23">
        <v>0</v>
      </c>
      <c r="P15" s="23">
        <v>0</v>
      </c>
      <c r="Q15" s="23">
        <v>0</v>
      </c>
      <c r="R15" s="23">
        <v>0</v>
      </c>
      <c r="S15" s="23">
        <v>0</v>
      </c>
      <c r="T15" s="23">
        <v>0</v>
      </c>
      <c r="U15" s="23">
        <v>0</v>
      </c>
      <c r="V15" s="23">
        <v>0</v>
      </c>
      <c r="W15" s="23">
        <v>0</v>
      </c>
    </row>
    <row r="16" spans="1:23">
      <c r="A16" s="27" t="s">
        <v>36</v>
      </c>
      <c r="B16" s="27" t="s">
        <v>52</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row>
    <row r="17" spans="1:23">
      <c r="A17" s="29" t="s">
        <v>118</v>
      </c>
      <c r="B17" s="29"/>
      <c r="C17" s="28">
        <v>0</v>
      </c>
      <c r="D17" s="28">
        <v>0</v>
      </c>
      <c r="E17" s="28">
        <v>0</v>
      </c>
      <c r="F17" s="28">
        <v>136968.04795208399</v>
      </c>
      <c r="G17" s="28">
        <v>93695.801127715604</v>
      </c>
      <c r="H17" s="28">
        <v>15007.919234233821</v>
      </c>
      <c r="I17" s="28">
        <v>7023.6596531936939</v>
      </c>
      <c r="J17" s="28">
        <v>39127.428655878197</v>
      </c>
      <c r="K17" s="28">
        <v>7.2680551429432107E-4</v>
      </c>
      <c r="L17" s="28">
        <v>5.44320803138474E-5</v>
      </c>
      <c r="M17" s="28">
        <v>579.4710122874942</v>
      </c>
      <c r="N17" s="28">
        <v>3.7433690261766399E-6</v>
      </c>
      <c r="O17" s="28">
        <v>0</v>
      </c>
      <c r="P17" s="28">
        <v>307.39510231815729</v>
      </c>
      <c r="Q17" s="28">
        <v>0</v>
      </c>
      <c r="R17" s="28">
        <v>1195.18511511108</v>
      </c>
      <c r="S17" s="28">
        <v>0</v>
      </c>
      <c r="T17" s="28">
        <v>0</v>
      </c>
      <c r="U17" s="28">
        <v>0</v>
      </c>
      <c r="V17" s="28">
        <v>0</v>
      </c>
      <c r="W17" s="28">
        <v>40059.607619370065</v>
      </c>
    </row>
    <row r="18" spans="1:23">
      <c r="A18" s="7"/>
      <c r="B18" s="7"/>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0</v>
      </c>
      <c r="D20" s="23">
        <v>0</v>
      </c>
      <c r="E20" s="23">
        <v>0</v>
      </c>
      <c r="F20" s="23">
        <v>24644.179652743798</v>
      </c>
      <c r="G20" s="23">
        <v>50052.436743768994</v>
      </c>
      <c r="H20" s="23">
        <v>5713.7909237747999</v>
      </c>
      <c r="I20" s="23">
        <v>0</v>
      </c>
      <c r="J20" s="23">
        <v>0</v>
      </c>
      <c r="K20" s="23">
        <v>0</v>
      </c>
      <c r="L20" s="23">
        <v>0</v>
      </c>
      <c r="M20" s="23">
        <v>89.054578884476328</v>
      </c>
      <c r="N20" s="23">
        <v>0</v>
      </c>
      <c r="O20" s="23">
        <v>0</v>
      </c>
      <c r="P20" s="23">
        <v>1.425739715167773E-4</v>
      </c>
      <c r="Q20" s="23">
        <v>0</v>
      </c>
      <c r="R20" s="23">
        <v>0</v>
      </c>
      <c r="S20" s="23">
        <v>0</v>
      </c>
      <c r="T20" s="23">
        <v>0</v>
      </c>
      <c r="U20" s="23">
        <v>0</v>
      </c>
      <c r="V20" s="23">
        <v>0</v>
      </c>
      <c r="W20" s="23">
        <v>0</v>
      </c>
    </row>
    <row r="21" spans="1:23">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c r="A22" s="27" t="s">
        <v>119</v>
      </c>
      <c r="B22" s="27" t="s">
        <v>18</v>
      </c>
      <c r="C22" s="23">
        <v>0</v>
      </c>
      <c r="D22" s="23">
        <v>0</v>
      </c>
      <c r="E22" s="23">
        <v>0</v>
      </c>
      <c r="F22" s="23">
        <v>0</v>
      </c>
      <c r="G22" s="23">
        <v>0</v>
      </c>
      <c r="H22" s="23">
        <v>0</v>
      </c>
      <c r="I22" s="23">
        <v>0</v>
      </c>
      <c r="J22" s="23">
        <v>0</v>
      </c>
      <c r="K22" s="23">
        <v>0</v>
      </c>
      <c r="L22" s="23">
        <v>0</v>
      </c>
      <c r="M22" s="23">
        <v>0</v>
      </c>
      <c r="N22" s="23">
        <v>0</v>
      </c>
      <c r="O22" s="23">
        <v>0</v>
      </c>
      <c r="P22" s="23">
        <v>0</v>
      </c>
      <c r="Q22" s="23">
        <v>0</v>
      </c>
      <c r="R22" s="23">
        <v>0</v>
      </c>
      <c r="S22" s="23">
        <v>0</v>
      </c>
      <c r="T22" s="23">
        <v>0</v>
      </c>
      <c r="U22" s="23">
        <v>0</v>
      </c>
      <c r="V22" s="23">
        <v>0</v>
      </c>
      <c r="W22" s="23">
        <v>0</v>
      </c>
    </row>
    <row r="23" spans="1:23">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c r="A24" s="27" t="s">
        <v>119</v>
      </c>
      <c r="B24" s="27" t="s">
        <v>62</v>
      </c>
      <c r="C24" s="23">
        <v>0</v>
      </c>
      <c r="D24" s="23">
        <v>0</v>
      </c>
      <c r="E24" s="23">
        <v>0</v>
      </c>
      <c r="F24" s="23">
        <v>0</v>
      </c>
      <c r="G24" s="23">
        <v>0</v>
      </c>
      <c r="H24" s="23">
        <v>0</v>
      </c>
      <c r="I24" s="23">
        <v>0</v>
      </c>
      <c r="J24" s="23">
        <v>0</v>
      </c>
      <c r="K24" s="23">
        <v>0</v>
      </c>
      <c r="L24" s="23">
        <v>0</v>
      </c>
      <c r="M24" s="23">
        <v>0</v>
      </c>
      <c r="N24" s="23">
        <v>0</v>
      </c>
      <c r="O24" s="23">
        <v>0</v>
      </c>
      <c r="P24" s="23">
        <v>0</v>
      </c>
      <c r="Q24" s="23">
        <v>0</v>
      </c>
      <c r="R24" s="23">
        <v>0</v>
      </c>
      <c r="S24" s="23">
        <v>0</v>
      </c>
      <c r="T24" s="23">
        <v>0</v>
      </c>
      <c r="U24" s="23">
        <v>0</v>
      </c>
      <c r="V24" s="23">
        <v>0</v>
      </c>
      <c r="W24" s="23">
        <v>0</v>
      </c>
    </row>
    <row r="25" spans="1:23">
      <c r="A25" s="27" t="s">
        <v>119</v>
      </c>
      <c r="B25" s="27" t="s">
        <v>61</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row>
    <row r="26" spans="1:23">
      <c r="A26" s="27" t="s">
        <v>119</v>
      </c>
      <c r="B26" s="27" t="s">
        <v>65</v>
      </c>
      <c r="C26" s="23">
        <v>0</v>
      </c>
      <c r="D26" s="23">
        <v>0</v>
      </c>
      <c r="E26" s="23">
        <v>0</v>
      </c>
      <c r="F26" s="23">
        <v>0</v>
      </c>
      <c r="G26" s="23">
        <v>0</v>
      </c>
      <c r="H26" s="23">
        <v>0</v>
      </c>
      <c r="I26" s="23">
        <v>0</v>
      </c>
      <c r="J26" s="23">
        <v>0</v>
      </c>
      <c r="K26" s="23">
        <v>0</v>
      </c>
      <c r="L26" s="23">
        <v>0</v>
      </c>
      <c r="M26" s="23">
        <v>0</v>
      </c>
      <c r="N26" s="23">
        <v>0</v>
      </c>
      <c r="O26" s="23">
        <v>0</v>
      </c>
      <c r="P26" s="23">
        <v>0</v>
      </c>
      <c r="Q26" s="23">
        <v>0</v>
      </c>
      <c r="R26" s="23">
        <v>0</v>
      </c>
      <c r="S26" s="23">
        <v>0</v>
      </c>
      <c r="T26" s="23">
        <v>0</v>
      </c>
      <c r="U26" s="23">
        <v>0</v>
      </c>
      <c r="V26" s="23">
        <v>0</v>
      </c>
      <c r="W26" s="23">
        <v>0</v>
      </c>
    </row>
    <row r="27" spans="1:23">
      <c r="A27" s="27" t="s">
        <v>119</v>
      </c>
      <c r="B27" s="27" t="s">
        <v>64</v>
      </c>
      <c r="C27" s="23">
        <v>0</v>
      </c>
      <c r="D27" s="23">
        <v>0</v>
      </c>
      <c r="E27" s="23">
        <v>0</v>
      </c>
      <c r="F27" s="23">
        <v>0</v>
      </c>
      <c r="G27" s="23">
        <v>0</v>
      </c>
      <c r="H27" s="23">
        <v>0</v>
      </c>
      <c r="I27" s="23">
        <v>0</v>
      </c>
      <c r="J27" s="23">
        <v>0</v>
      </c>
      <c r="K27" s="23">
        <v>0</v>
      </c>
      <c r="L27" s="23">
        <v>0</v>
      </c>
      <c r="M27" s="23">
        <v>0</v>
      </c>
      <c r="N27" s="23">
        <v>0</v>
      </c>
      <c r="O27" s="23">
        <v>0</v>
      </c>
      <c r="P27" s="23">
        <v>0</v>
      </c>
      <c r="Q27" s="23">
        <v>0</v>
      </c>
      <c r="R27" s="23">
        <v>0</v>
      </c>
      <c r="S27" s="23">
        <v>0</v>
      </c>
      <c r="T27" s="23">
        <v>0</v>
      </c>
      <c r="U27" s="23">
        <v>0</v>
      </c>
      <c r="V27" s="23">
        <v>0</v>
      </c>
      <c r="W27" s="23">
        <v>0</v>
      </c>
    </row>
    <row r="28" spans="1:23">
      <c r="A28" s="27" t="s">
        <v>119</v>
      </c>
      <c r="B28" s="27" t="s">
        <v>32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row>
    <row r="29" spans="1:23">
      <c r="A29" s="27" t="s">
        <v>119</v>
      </c>
      <c r="B29" s="27" t="s">
        <v>69</v>
      </c>
      <c r="C29" s="23">
        <v>0</v>
      </c>
      <c r="D29" s="23">
        <v>0</v>
      </c>
      <c r="E29" s="23">
        <v>0</v>
      </c>
      <c r="F29" s="23">
        <v>0</v>
      </c>
      <c r="G29" s="23">
        <v>0</v>
      </c>
      <c r="H29" s="23">
        <v>0</v>
      </c>
      <c r="I29" s="23">
        <v>0</v>
      </c>
      <c r="J29" s="23">
        <v>0</v>
      </c>
      <c r="K29" s="23">
        <v>0</v>
      </c>
      <c r="L29" s="23">
        <v>0</v>
      </c>
      <c r="M29" s="23">
        <v>0</v>
      </c>
      <c r="N29" s="23">
        <v>0</v>
      </c>
      <c r="O29" s="23">
        <v>0</v>
      </c>
      <c r="P29" s="23">
        <v>0</v>
      </c>
      <c r="Q29" s="23">
        <v>0</v>
      </c>
      <c r="R29" s="23">
        <v>0</v>
      </c>
      <c r="S29" s="23">
        <v>0</v>
      </c>
      <c r="T29" s="23">
        <v>0</v>
      </c>
      <c r="U29" s="23">
        <v>0</v>
      </c>
      <c r="V29" s="23">
        <v>0</v>
      </c>
      <c r="W29" s="23">
        <v>0</v>
      </c>
    </row>
    <row r="30" spans="1:23">
      <c r="A30" s="27" t="s">
        <v>119</v>
      </c>
      <c r="B30" s="27" t="s">
        <v>52</v>
      </c>
      <c r="C30" s="23">
        <v>0</v>
      </c>
      <c r="D30" s="23">
        <v>0</v>
      </c>
      <c r="E30" s="23">
        <v>0</v>
      </c>
      <c r="F30" s="23">
        <v>0</v>
      </c>
      <c r="G30" s="23">
        <v>0</v>
      </c>
      <c r="H30" s="23">
        <v>0</v>
      </c>
      <c r="I30" s="23">
        <v>0</v>
      </c>
      <c r="J30" s="23">
        <v>0</v>
      </c>
      <c r="K30" s="23">
        <v>0</v>
      </c>
      <c r="L30" s="23">
        <v>0</v>
      </c>
      <c r="M30" s="23">
        <v>0</v>
      </c>
      <c r="N30" s="23">
        <v>0</v>
      </c>
      <c r="O30" s="23">
        <v>0</v>
      </c>
      <c r="P30" s="23">
        <v>0</v>
      </c>
      <c r="Q30" s="23">
        <v>0</v>
      </c>
      <c r="R30" s="23">
        <v>0</v>
      </c>
      <c r="S30" s="23">
        <v>0</v>
      </c>
      <c r="T30" s="23">
        <v>0</v>
      </c>
      <c r="U30" s="23">
        <v>0</v>
      </c>
      <c r="V30" s="23">
        <v>0</v>
      </c>
      <c r="W30" s="23">
        <v>0</v>
      </c>
    </row>
    <row r="31" spans="1:23">
      <c r="A31" s="29" t="s">
        <v>118</v>
      </c>
      <c r="B31" s="29"/>
      <c r="C31" s="28">
        <v>0</v>
      </c>
      <c r="D31" s="28">
        <v>0</v>
      </c>
      <c r="E31" s="28">
        <v>0</v>
      </c>
      <c r="F31" s="28">
        <v>24644.179652743798</v>
      </c>
      <c r="G31" s="28">
        <v>50052.436743768994</v>
      </c>
      <c r="H31" s="28">
        <v>5713.7909237747999</v>
      </c>
      <c r="I31" s="28">
        <v>0</v>
      </c>
      <c r="J31" s="28">
        <v>0</v>
      </c>
      <c r="K31" s="28">
        <v>0</v>
      </c>
      <c r="L31" s="28">
        <v>0</v>
      </c>
      <c r="M31" s="28">
        <v>89.054578884476328</v>
      </c>
      <c r="N31" s="28">
        <v>0</v>
      </c>
      <c r="O31" s="28">
        <v>0</v>
      </c>
      <c r="P31" s="28">
        <v>1.425739715167773E-4</v>
      </c>
      <c r="Q31" s="28">
        <v>0</v>
      </c>
      <c r="R31" s="28">
        <v>0</v>
      </c>
      <c r="S31" s="28">
        <v>0</v>
      </c>
      <c r="T31" s="28">
        <v>0</v>
      </c>
      <c r="U31" s="28">
        <v>0</v>
      </c>
      <c r="V31" s="28">
        <v>0</v>
      </c>
      <c r="W31" s="28">
        <v>0</v>
      </c>
    </row>
    <row r="33" spans="1:23">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c r="A34" s="27" t="s">
        <v>120</v>
      </c>
      <c r="B34" s="27" t="s">
        <v>60</v>
      </c>
      <c r="C34" s="23">
        <v>0</v>
      </c>
      <c r="D34" s="23">
        <v>0</v>
      </c>
      <c r="E34" s="23">
        <v>0</v>
      </c>
      <c r="F34" s="23">
        <v>82642.864729838868</v>
      </c>
      <c r="G34" s="23">
        <v>34433.461555188951</v>
      </c>
      <c r="H34" s="23">
        <v>9294.1268234136023</v>
      </c>
      <c r="I34" s="23">
        <v>707.15632131126608</v>
      </c>
      <c r="J34" s="23">
        <v>0</v>
      </c>
      <c r="K34" s="23">
        <v>7.2680551429432107E-4</v>
      </c>
      <c r="L34" s="23">
        <v>5.44320803138474E-5</v>
      </c>
      <c r="M34" s="23">
        <v>4.8555745830116598E-5</v>
      </c>
      <c r="N34" s="23">
        <v>3.7433690261766399E-6</v>
      </c>
      <c r="O34" s="23">
        <v>0</v>
      </c>
      <c r="P34" s="23">
        <v>307.39495974418577</v>
      </c>
      <c r="Q34" s="23">
        <v>0</v>
      </c>
      <c r="R34" s="23">
        <v>1195.18511511108</v>
      </c>
      <c r="S34" s="23">
        <v>0</v>
      </c>
      <c r="T34" s="23">
        <v>0</v>
      </c>
      <c r="U34" s="23">
        <v>0</v>
      </c>
      <c r="V34" s="23">
        <v>0</v>
      </c>
      <c r="W34" s="23">
        <v>40059.607619370065</v>
      </c>
    </row>
    <row r="35" spans="1:23">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c r="A36" s="27" t="s">
        <v>120</v>
      </c>
      <c r="B36" s="27" t="s">
        <v>18</v>
      </c>
      <c r="C36" s="23">
        <v>0</v>
      </c>
      <c r="D36" s="23">
        <v>0</v>
      </c>
      <c r="E36" s="23">
        <v>0</v>
      </c>
      <c r="F36" s="23">
        <v>0</v>
      </c>
      <c r="G36" s="23">
        <v>0</v>
      </c>
      <c r="H36" s="23">
        <v>0</v>
      </c>
      <c r="I36" s="23">
        <v>0</v>
      </c>
      <c r="J36" s="23">
        <v>0</v>
      </c>
      <c r="K36" s="23">
        <v>0</v>
      </c>
      <c r="L36" s="23">
        <v>0</v>
      </c>
      <c r="M36" s="23">
        <v>0</v>
      </c>
      <c r="N36" s="23">
        <v>0</v>
      </c>
      <c r="O36" s="23">
        <v>0</v>
      </c>
      <c r="P36" s="23">
        <v>0</v>
      </c>
      <c r="Q36" s="23">
        <v>0</v>
      </c>
      <c r="R36" s="23">
        <v>0</v>
      </c>
      <c r="S36" s="23">
        <v>0</v>
      </c>
      <c r="T36" s="23">
        <v>0</v>
      </c>
      <c r="U36" s="23">
        <v>0</v>
      </c>
      <c r="V36" s="23">
        <v>0</v>
      </c>
      <c r="W36" s="23">
        <v>0</v>
      </c>
    </row>
    <row r="37" spans="1:23">
      <c r="A37" s="27" t="s">
        <v>120</v>
      </c>
      <c r="B37" s="27" t="s">
        <v>28</v>
      </c>
      <c r="C37" s="23">
        <v>0</v>
      </c>
      <c r="D37" s="23">
        <v>0</v>
      </c>
      <c r="E37" s="23">
        <v>0</v>
      </c>
      <c r="F37" s="23">
        <v>0</v>
      </c>
      <c r="G37" s="23">
        <v>0</v>
      </c>
      <c r="H37" s="23">
        <v>0</v>
      </c>
      <c r="I37" s="23">
        <v>0</v>
      </c>
      <c r="J37" s="23">
        <v>0</v>
      </c>
      <c r="K37" s="23">
        <v>0</v>
      </c>
      <c r="L37" s="23">
        <v>0</v>
      </c>
      <c r="M37" s="23">
        <v>0</v>
      </c>
      <c r="N37" s="23">
        <v>0</v>
      </c>
      <c r="O37" s="23">
        <v>0</v>
      </c>
      <c r="P37" s="23">
        <v>0</v>
      </c>
      <c r="Q37" s="23">
        <v>0</v>
      </c>
      <c r="R37" s="23">
        <v>0</v>
      </c>
      <c r="S37" s="23">
        <v>0</v>
      </c>
      <c r="T37" s="23">
        <v>0</v>
      </c>
      <c r="U37" s="23">
        <v>0</v>
      </c>
      <c r="V37" s="23">
        <v>0</v>
      </c>
      <c r="W37" s="23">
        <v>0</v>
      </c>
    </row>
    <row r="38" spans="1:23">
      <c r="A38" s="27" t="s">
        <v>120</v>
      </c>
      <c r="B38" s="27" t="s">
        <v>62</v>
      </c>
      <c r="C38" s="23">
        <v>0</v>
      </c>
      <c r="D38" s="23">
        <v>0</v>
      </c>
      <c r="E38" s="23">
        <v>0</v>
      </c>
      <c r="F38" s="23">
        <v>0</v>
      </c>
      <c r="G38" s="23">
        <v>0</v>
      </c>
      <c r="H38" s="23">
        <v>0</v>
      </c>
      <c r="I38" s="23">
        <v>0</v>
      </c>
      <c r="J38" s="23">
        <v>0</v>
      </c>
      <c r="K38" s="23">
        <v>0</v>
      </c>
      <c r="L38" s="23">
        <v>0</v>
      </c>
      <c r="M38" s="23">
        <v>0</v>
      </c>
      <c r="N38" s="23">
        <v>0</v>
      </c>
      <c r="O38" s="23">
        <v>0</v>
      </c>
      <c r="P38" s="23">
        <v>0</v>
      </c>
      <c r="Q38" s="23">
        <v>0</v>
      </c>
      <c r="R38" s="23">
        <v>0</v>
      </c>
      <c r="S38" s="23">
        <v>0</v>
      </c>
      <c r="T38" s="23">
        <v>0</v>
      </c>
      <c r="U38" s="23">
        <v>0</v>
      </c>
      <c r="V38" s="23">
        <v>0</v>
      </c>
      <c r="W38" s="23">
        <v>0</v>
      </c>
    </row>
    <row r="39" spans="1:23">
      <c r="A39" s="27" t="s">
        <v>120</v>
      </c>
      <c r="B39" s="27" t="s">
        <v>61</v>
      </c>
      <c r="C39" s="23">
        <v>0</v>
      </c>
      <c r="D39" s="23">
        <v>0</v>
      </c>
      <c r="E39" s="23">
        <v>0</v>
      </c>
      <c r="F39" s="23">
        <v>0</v>
      </c>
      <c r="G39" s="23">
        <v>0</v>
      </c>
      <c r="H39" s="23">
        <v>0</v>
      </c>
      <c r="I39" s="23">
        <v>0</v>
      </c>
      <c r="J39" s="23">
        <v>0</v>
      </c>
      <c r="K39" s="23">
        <v>0</v>
      </c>
      <c r="L39" s="23">
        <v>0</v>
      </c>
      <c r="M39" s="23">
        <v>0</v>
      </c>
      <c r="N39" s="23">
        <v>0</v>
      </c>
      <c r="O39" s="23">
        <v>0</v>
      </c>
      <c r="P39" s="23">
        <v>0</v>
      </c>
      <c r="Q39" s="23">
        <v>0</v>
      </c>
      <c r="R39" s="23">
        <v>0</v>
      </c>
      <c r="S39" s="23">
        <v>0</v>
      </c>
      <c r="T39" s="23">
        <v>0</v>
      </c>
      <c r="U39" s="23">
        <v>0</v>
      </c>
      <c r="V39" s="23">
        <v>0</v>
      </c>
      <c r="W39" s="23">
        <v>0</v>
      </c>
    </row>
    <row r="40" spans="1:23">
      <c r="A40" s="27" t="s">
        <v>120</v>
      </c>
      <c r="B40" s="27" t="s">
        <v>65</v>
      </c>
      <c r="C40" s="23">
        <v>0</v>
      </c>
      <c r="D40" s="23">
        <v>0</v>
      </c>
      <c r="E40" s="23">
        <v>0</v>
      </c>
      <c r="F40" s="23">
        <v>0</v>
      </c>
      <c r="G40" s="23">
        <v>0</v>
      </c>
      <c r="H40" s="23">
        <v>0</v>
      </c>
      <c r="I40" s="23">
        <v>0</v>
      </c>
      <c r="J40" s="23">
        <v>0</v>
      </c>
      <c r="K40" s="23">
        <v>0</v>
      </c>
      <c r="L40" s="23">
        <v>0</v>
      </c>
      <c r="M40" s="23">
        <v>0</v>
      </c>
      <c r="N40" s="23">
        <v>0</v>
      </c>
      <c r="O40" s="23">
        <v>0</v>
      </c>
      <c r="P40" s="23">
        <v>0</v>
      </c>
      <c r="Q40" s="23">
        <v>0</v>
      </c>
      <c r="R40" s="23">
        <v>0</v>
      </c>
      <c r="S40" s="23">
        <v>0</v>
      </c>
      <c r="T40" s="23">
        <v>0</v>
      </c>
      <c r="U40" s="23">
        <v>0</v>
      </c>
      <c r="V40" s="23">
        <v>0</v>
      </c>
      <c r="W40" s="23">
        <v>0</v>
      </c>
    </row>
    <row r="41" spans="1:23">
      <c r="A41" s="27" t="s">
        <v>120</v>
      </c>
      <c r="B41" s="27" t="s">
        <v>64</v>
      </c>
      <c r="C41" s="23">
        <v>0</v>
      </c>
      <c r="D41" s="23">
        <v>0</v>
      </c>
      <c r="E41" s="23">
        <v>0</v>
      </c>
      <c r="F41" s="23">
        <v>0</v>
      </c>
      <c r="G41" s="23">
        <v>0</v>
      </c>
      <c r="H41" s="23">
        <v>0</v>
      </c>
      <c r="I41" s="23">
        <v>0</v>
      </c>
      <c r="J41" s="23">
        <v>0</v>
      </c>
      <c r="K41" s="23">
        <v>0</v>
      </c>
      <c r="L41" s="23">
        <v>0</v>
      </c>
      <c r="M41" s="23">
        <v>0</v>
      </c>
      <c r="N41" s="23">
        <v>0</v>
      </c>
      <c r="O41" s="23">
        <v>0</v>
      </c>
      <c r="P41" s="23">
        <v>0</v>
      </c>
      <c r="Q41" s="23">
        <v>0</v>
      </c>
      <c r="R41" s="23">
        <v>0</v>
      </c>
      <c r="S41" s="23">
        <v>0</v>
      </c>
      <c r="T41" s="23">
        <v>0</v>
      </c>
      <c r="U41" s="23">
        <v>0</v>
      </c>
      <c r="V41" s="23">
        <v>0</v>
      </c>
      <c r="W41" s="23">
        <v>0</v>
      </c>
    </row>
    <row r="42" spans="1:23">
      <c r="A42" s="27" t="s">
        <v>120</v>
      </c>
      <c r="B42" s="27" t="s">
        <v>32</v>
      </c>
      <c r="C42" s="23">
        <v>0</v>
      </c>
      <c r="D42" s="23">
        <v>0</v>
      </c>
      <c r="E42" s="23">
        <v>0</v>
      </c>
      <c r="F42" s="23">
        <v>0</v>
      </c>
      <c r="G42" s="23">
        <v>0</v>
      </c>
      <c r="H42" s="23">
        <v>0</v>
      </c>
      <c r="I42" s="23">
        <v>0</v>
      </c>
      <c r="J42" s="23">
        <v>0</v>
      </c>
      <c r="K42" s="23">
        <v>0</v>
      </c>
      <c r="L42" s="23">
        <v>0</v>
      </c>
      <c r="M42" s="23">
        <v>0</v>
      </c>
      <c r="N42" s="23">
        <v>0</v>
      </c>
      <c r="O42" s="23">
        <v>0</v>
      </c>
      <c r="P42" s="23">
        <v>0</v>
      </c>
      <c r="Q42" s="23">
        <v>0</v>
      </c>
      <c r="R42" s="23">
        <v>0</v>
      </c>
      <c r="S42" s="23">
        <v>0</v>
      </c>
      <c r="T42" s="23">
        <v>0</v>
      </c>
      <c r="U42" s="23">
        <v>0</v>
      </c>
      <c r="V42" s="23">
        <v>0</v>
      </c>
      <c r="W42" s="23">
        <v>0</v>
      </c>
    </row>
    <row r="43" spans="1:23">
      <c r="A43" s="27" t="s">
        <v>120</v>
      </c>
      <c r="B43" s="27" t="s">
        <v>69</v>
      </c>
      <c r="C43" s="23">
        <v>0</v>
      </c>
      <c r="D43" s="23">
        <v>0</v>
      </c>
      <c r="E43" s="23">
        <v>0</v>
      </c>
      <c r="F43" s="23">
        <v>0</v>
      </c>
      <c r="G43" s="23">
        <v>0</v>
      </c>
      <c r="H43" s="23">
        <v>0</v>
      </c>
      <c r="I43" s="23">
        <v>0</v>
      </c>
      <c r="J43" s="23">
        <v>0</v>
      </c>
      <c r="K43" s="23">
        <v>0</v>
      </c>
      <c r="L43" s="23">
        <v>0</v>
      </c>
      <c r="M43" s="23">
        <v>0</v>
      </c>
      <c r="N43" s="23">
        <v>0</v>
      </c>
      <c r="O43" s="23">
        <v>0</v>
      </c>
      <c r="P43" s="23">
        <v>0</v>
      </c>
      <c r="Q43" s="23">
        <v>0</v>
      </c>
      <c r="R43" s="23">
        <v>0</v>
      </c>
      <c r="S43" s="23">
        <v>0</v>
      </c>
      <c r="T43" s="23">
        <v>0</v>
      </c>
      <c r="U43" s="23">
        <v>0</v>
      </c>
      <c r="V43" s="23">
        <v>0</v>
      </c>
      <c r="W43" s="23">
        <v>0</v>
      </c>
    </row>
    <row r="44" spans="1:23">
      <c r="A44" s="27" t="s">
        <v>120</v>
      </c>
      <c r="B44" s="27" t="s">
        <v>52</v>
      </c>
      <c r="C44" s="23">
        <v>0</v>
      </c>
      <c r="D44" s="23">
        <v>0</v>
      </c>
      <c r="E44" s="23">
        <v>0</v>
      </c>
      <c r="F44" s="23">
        <v>0</v>
      </c>
      <c r="G44" s="23">
        <v>0</v>
      </c>
      <c r="H44" s="23">
        <v>0</v>
      </c>
      <c r="I44" s="23">
        <v>0</v>
      </c>
      <c r="J44" s="23">
        <v>0</v>
      </c>
      <c r="K44" s="23">
        <v>0</v>
      </c>
      <c r="L44" s="23">
        <v>0</v>
      </c>
      <c r="M44" s="23">
        <v>0</v>
      </c>
      <c r="N44" s="23">
        <v>0</v>
      </c>
      <c r="O44" s="23">
        <v>0</v>
      </c>
      <c r="P44" s="23">
        <v>0</v>
      </c>
      <c r="Q44" s="23">
        <v>0</v>
      </c>
      <c r="R44" s="23">
        <v>0</v>
      </c>
      <c r="S44" s="23">
        <v>0</v>
      </c>
      <c r="T44" s="23">
        <v>0</v>
      </c>
      <c r="U44" s="23">
        <v>0</v>
      </c>
      <c r="V44" s="23">
        <v>0</v>
      </c>
      <c r="W44" s="23">
        <v>0</v>
      </c>
    </row>
    <row r="45" spans="1:23">
      <c r="A45" s="29" t="s">
        <v>118</v>
      </c>
      <c r="B45" s="29"/>
      <c r="C45" s="28">
        <v>0</v>
      </c>
      <c r="D45" s="28">
        <v>0</v>
      </c>
      <c r="E45" s="28">
        <v>0</v>
      </c>
      <c r="F45" s="28">
        <v>82642.864729838868</v>
      </c>
      <c r="G45" s="28">
        <v>34433.461555188951</v>
      </c>
      <c r="H45" s="28">
        <v>9294.1268234136023</v>
      </c>
      <c r="I45" s="28">
        <v>707.15632131126608</v>
      </c>
      <c r="J45" s="28">
        <v>0</v>
      </c>
      <c r="K45" s="28">
        <v>7.2680551429432107E-4</v>
      </c>
      <c r="L45" s="28">
        <v>5.44320803138474E-5</v>
      </c>
      <c r="M45" s="28">
        <v>4.8555745830116598E-5</v>
      </c>
      <c r="N45" s="28">
        <v>3.7433690261766399E-6</v>
      </c>
      <c r="O45" s="28">
        <v>0</v>
      </c>
      <c r="P45" s="28">
        <v>307.39495974418577</v>
      </c>
      <c r="Q45" s="28">
        <v>0</v>
      </c>
      <c r="R45" s="28">
        <v>1195.18511511108</v>
      </c>
      <c r="S45" s="28">
        <v>0</v>
      </c>
      <c r="T45" s="28">
        <v>0</v>
      </c>
      <c r="U45" s="28">
        <v>0</v>
      </c>
      <c r="V45" s="28">
        <v>0</v>
      </c>
      <c r="W45" s="28">
        <v>40059.607619370065</v>
      </c>
    </row>
    <row r="47" spans="1:23">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c r="A49" s="27" t="s">
        <v>121</v>
      </c>
      <c r="B49" s="27" t="s">
        <v>67</v>
      </c>
      <c r="C49" s="23">
        <v>0</v>
      </c>
      <c r="D49" s="23">
        <v>0</v>
      </c>
      <c r="E49" s="23">
        <v>0</v>
      </c>
      <c r="F49" s="23">
        <v>29681.00356950131</v>
      </c>
      <c r="G49" s="23">
        <v>9209.9028287576675</v>
      </c>
      <c r="H49" s="23">
        <v>1.4870454171683955E-3</v>
      </c>
      <c r="I49" s="23">
        <v>6316.503331882428</v>
      </c>
      <c r="J49" s="23">
        <v>39127.428655878197</v>
      </c>
      <c r="K49" s="23">
        <v>0</v>
      </c>
      <c r="L49" s="23">
        <v>0</v>
      </c>
      <c r="M49" s="23">
        <v>490.41638484727201</v>
      </c>
      <c r="N49" s="23">
        <v>0</v>
      </c>
      <c r="O49" s="23">
        <v>0</v>
      </c>
      <c r="P49" s="23">
        <v>0</v>
      </c>
      <c r="Q49" s="23">
        <v>0</v>
      </c>
      <c r="R49" s="23">
        <v>0</v>
      </c>
      <c r="S49" s="23">
        <v>0</v>
      </c>
      <c r="T49" s="23">
        <v>0</v>
      </c>
      <c r="U49" s="23">
        <v>0</v>
      </c>
      <c r="V49" s="23">
        <v>0</v>
      </c>
      <c r="W49" s="23">
        <v>0</v>
      </c>
    </row>
    <row r="50" spans="1:23">
      <c r="A50" s="27" t="s">
        <v>121</v>
      </c>
      <c r="B50" s="27" t="s">
        <v>18</v>
      </c>
      <c r="C50" s="23">
        <v>0</v>
      </c>
      <c r="D50" s="23">
        <v>0</v>
      </c>
      <c r="E50" s="23">
        <v>0</v>
      </c>
      <c r="F50" s="23">
        <v>0</v>
      </c>
      <c r="G50" s="23">
        <v>0</v>
      </c>
      <c r="H50" s="23">
        <v>0</v>
      </c>
      <c r="I50" s="23">
        <v>0</v>
      </c>
      <c r="J50" s="23">
        <v>0</v>
      </c>
      <c r="K50" s="23">
        <v>0</v>
      </c>
      <c r="L50" s="23">
        <v>0</v>
      </c>
      <c r="M50" s="23">
        <v>0</v>
      </c>
      <c r="N50" s="23">
        <v>0</v>
      </c>
      <c r="O50" s="23">
        <v>0</v>
      </c>
      <c r="P50" s="23">
        <v>0</v>
      </c>
      <c r="Q50" s="23">
        <v>0</v>
      </c>
      <c r="R50" s="23">
        <v>0</v>
      </c>
      <c r="S50" s="23">
        <v>0</v>
      </c>
      <c r="T50" s="23">
        <v>0</v>
      </c>
      <c r="U50" s="23">
        <v>0</v>
      </c>
      <c r="V50" s="23">
        <v>0</v>
      </c>
      <c r="W50" s="23">
        <v>0</v>
      </c>
    </row>
    <row r="51" spans="1:23">
      <c r="A51" s="27" t="s">
        <v>121</v>
      </c>
      <c r="B51" s="27" t="s">
        <v>28</v>
      </c>
      <c r="C51" s="23">
        <v>0</v>
      </c>
      <c r="D51" s="23">
        <v>0</v>
      </c>
      <c r="E51" s="23">
        <v>0</v>
      </c>
      <c r="F51" s="23">
        <v>0</v>
      </c>
      <c r="G51" s="23">
        <v>0</v>
      </c>
      <c r="H51" s="23">
        <v>0</v>
      </c>
      <c r="I51" s="23">
        <v>0</v>
      </c>
      <c r="J51" s="23">
        <v>0</v>
      </c>
      <c r="K51" s="23">
        <v>0</v>
      </c>
      <c r="L51" s="23">
        <v>0</v>
      </c>
      <c r="M51" s="23">
        <v>0</v>
      </c>
      <c r="N51" s="23">
        <v>0</v>
      </c>
      <c r="O51" s="23">
        <v>0</v>
      </c>
      <c r="P51" s="23">
        <v>0</v>
      </c>
      <c r="Q51" s="23">
        <v>0</v>
      </c>
      <c r="R51" s="23">
        <v>0</v>
      </c>
      <c r="S51" s="23">
        <v>0</v>
      </c>
      <c r="T51" s="23">
        <v>0</v>
      </c>
      <c r="U51" s="23">
        <v>0</v>
      </c>
      <c r="V51" s="23">
        <v>0</v>
      </c>
      <c r="W51" s="23">
        <v>0</v>
      </c>
    </row>
    <row r="52" spans="1:23">
      <c r="A52" s="27" t="s">
        <v>121</v>
      </c>
      <c r="B52" s="27" t="s">
        <v>62</v>
      </c>
      <c r="C52" s="23">
        <v>0</v>
      </c>
      <c r="D52" s="23">
        <v>0</v>
      </c>
      <c r="E52" s="23">
        <v>0</v>
      </c>
      <c r="F52" s="23">
        <v>0</v>
      </c>
      <c r="G52" s="23">
        <v>0</v>
      </c>
      <c r="H52" s="23">
        <v>0</v>
      </c>
      <c r="I52" s="23">
        <v>0</v>
      </c>
      <c r="J52" s="23">
        <v>0</v>
      </c>
      <c r="K52" s="23">
        <v>0</v>
      </c>
      <c r="L52" s="23">
        <v>0</v>
      </c>
      <c r="M52" s="23">
        <v>0</v>
      </c>
      <c r="N52" s="23">
        <v>0</v>
      </c>
      <c r="O52" s="23">
        <v>0</v>
      </c>
      <c r="P52" s="23">
        <v>0</v>
      </c>
      <c r="Q52" s="23">
        <v>0</v>
      </c>
      <c r="R52" s="23">
        <v>0</v>
      </c>
      <c r="S52" s="23">
        <v>0</v>
      </c>
      <c r="T52" s="23">
        <v>0</v>
      </c>
      <c r="U52" s="23">
        <v>0</v>
      </c>
      <c r="V52" s="23">
        <v>0</v>
      </c>
      <c r="W52" s="23">
        <v>0</v>
      </c>
    </row>
    <row r="53" spans="1:23">
      <c r="A53" s="27" t="s">
        <v>121</v>
      </c>
      <c r="B53" s="27" t="s">
        <v>61</v>
      </c>
      <c r="C53" s="23">
        <v>0</v>
      </c>
      <c r="D53" s="23">
        <v>0</v>
      </c>
      <c r="E53" s="23">
        <v>0</v>
      </c>
      <c r="F53" s="23">
        <v>0</v>
      </c>
      <c r="G53" s="23">
        <v>0</v>
      </c>
      <c r="H53" s="23">
        <v>0</v>
      </c>
      <c r="I53" s="23">
        <v>0</v>
      </c>
      <c r="J53" s="23">
        <v>0</v>
      </c>
      <c r="K53" s="23">
        <v>0</v>
      </c>
      <c r="L53" s="23">
        <v>0</v>
      </c>
      <c r="M53" s="23">
        <v>0</v>
      </c>
      <c r="N53" s="23">
        <v>0</v>
      </c>
      <c r="O53" s="23">
        <v>0</v>
      </c>
      <c r="P53" s="23">
        <v>0</v>
      </c>
      <c r="Q53" s="23">
        <v>0</v>
      </c>
      <c r="R53" s="23">
        <v>0</v>
      </c>
      <c r="S53" s="23">
        <v>0</v>
      </c>
      <c r="T53" s="23">
        <v>0</v>
      </c>
      <c r="U53" s="23">
        <v>0</v>
      </c>
      <c r="V53" s="23">
        <v>0</v>
      </c>
      <c r="W53" s="23">
        <v>0</v>
      </c>
    </row>
    <row r="54" spans="1:23">
      <c r="A54" s="27" t="s">
        <v>121</v>
      </c>
      <c r="B54" s="27" t="s">
        <v>65</v>
      </c>
      <c r="C54" s="23">
        <v>0</v>
      </c>
      <c r="D54" s="23">
        <v>0</v>
      </c>
      <c r="E54" s="23">
        <v>0</v>
      </c>
      <c r="F54" s="23">
        <v>0</v>
      </c>
      <c r="G54" s="23">
        <v>0</v>
      </c>
      <c r="H54" s="23">
        <v>0</v>
      </c>
      <c r="I54" s="23">
        <v>0</v>
      </c>
      <c r="J54" s="23">
        <v>0</v>
      </c>
      <c r="K54" s="23">
        <v>0</v>
      </c>
      <c r="L54" s="23">
        <v>0</v>
      </c>
      <c r="M54" s="23">
        <v>0</v>
      </c>
      <c r="N54" s="23">
        <v>0</v>
      </c>
      <c r="O54" s="23">
        <v>0</v>
      </c>
      <c r="P54" s="23">
        <v>0</v>
      </c>
      <c r="Q54" s="23">
        <v>0</v>
      </c>
      <c r="R54" s="23">
        <v>0</v>
      </c>
      <c r="S54" s="23">
        <v>0</v>
      </c>
      <c r="T54" s="23">
        <v>0</v>
      </c>
      <c r="U54" s="23">
        <v>0</v>
      </c>
      <c r="V54" s="23">
        <v>0</v>
      </c>
      <c r="W54" s="23">
        <v>0</v>
      </c>
    </row>
    <row r="55" spans="1:23">
      <c r="A55" s="27" t="s">
        <v>121</v>
      </c>
      <c r="B55" s="27" t="s">
        <v>64</v>
      </c>
      <c r="C55" s="23">
        <v>0</v>
      </c>
      <c r="D55" s="23">
        <v>0</v>
      </c>
      <c r="E55" s="23">
        <v>0</v>
      </c>
      <c r="F55" s="23">
        <v>0</v>
      </c>
      <c r="G55" s="23">
        <v>0</v>
      </c>
      <c r="H55" s="23">
        <v>0</v>
      </c>
      <c r="I55" s="23">
        <v>0</v>
      </c>
      <c r="J55" s="23">
        <v>0</v>
      </c>
      <c r="K55" s="23">
        <v>0</v>
      </c>
      <c r="L55" s="23">
        <v>0</v>
      </c>
      <c r="M55" s="23">
        <v>0</v>
      </c>
      <c r="N55" s="23">
        <v>0</v>
      </c>
      <c r="O55" s="23">
        <v>0</v>
      </c>
      <c r="P55" s="23">
        <v>0</v>
      </c>
      <c r="Q55" s="23">
        <v>0</v>
      </c>
      <c r="R55" s="23">
        <v>0</v>
      </c>
      <c r="S55" s="23">
        <v>0</v>
      </c>
      <c r="T55" s="23">
        <v>0</v>
      </c>
      <c r="U55" s="23">
        <v>0</v>
      </c>
      <c r="V55" s="23">
        <v>0</v>
      </c>
      <c r="W55" s="23">
        <v>0</v>
      </c>
    </row>
    <row r="56" spans="1:23">
      <c r="A56" s="27" t="s">
        <v>121</v>
      </c>
      <c r="B56" s="27" t="s">
        <v>32</v>
      </c>
      <c r="C56" s="23">
        <v>0</v>
      </c>
      <c r="D56" s="23">
        <v>0</v>
      </c>
      <c r="E56" s="23">
        <v>0</v>
      </c>
      <c r="F56" s="23">
        <v>0</v>
      </c>
      <c r="G56" s="23">
        <v>0</v>
      </c>
      <c r="H56" s="23">
        <v>0</v>
      </c>
      <c r="I56" s="23">
        <v>0</v>
      </c>
      <c r="J56" s="23">
        <v>0</v>
      </c>
      <c r="K56" s="23">
        <v>0</v>
      </c>
      <c r="L56" s="23">
        <v>0</v>
      </c>
      <c r="M56" s="23">
        <v>0</v>
      </c>
      <c r="N56" s="23">
        <v>0</v>
      </c>
      <c r="O56" s="23">
        <v>0</v>
      </c>
      <c r="P56" s="23">
        <v>0</v>
      </c>
      <c r="Q56" s="23">
        <v>0</v>
      </c>
      <c r="R56" s="23">
        <v>0</v>
      </c>
      <c r="S56" s="23">
        <v>0</v>
      </c>
      <c r="T56" s="23">
        <v>0</v>
      </c>
      <c r="U56" s="23">
        <v>0</v>
      </c>
      <c r="V56" s="23">
        <v>0</v>
      </c>
      <c r="W56" s="23">
        <v>0</v>
      </c>
    </row>
    <row r="57" spans="1:23">
      <c r="A57" s="27" t="s">
        <v>121</v>
      </c>
      <c r="B57" s="27" t="s">
        <v>69</v>
      </c>
      <c r="C57" s="23">
        <v>0</v>
      </c>
      <c r="D57" s="23">
        <v>0</v>
      </c>
      <c r="E57" s="23">
        <v>0</v>
      </c>
      <c r="F57" s="23">
        <v>0</v>
      </c>
      <c r="G57" s="23">
        <v>0</v>
      </c>
      <c r="H57" s="23">
        <v>0</v>
      </c>
      <c r="I57" s="23">
        <v>0</v>
      </c>
      <c r="J57" s="23">
        <v>0</v>
      </c>
      <c r="K57" s="23">
        <v>0</v>
      </c>
      <c r="L57" s="23">
        <v>0</v>
      </c>
      <c r="M57" s="23">
        <v>0</v>
      </c>
      <c r="N57" s="23">
        <v>0</v>
      </c>
      <c r="O57" s="23">
        <v>0</v>
      </c>
      <c r="P57" s="23">
        <v>0</v>
      </c>
      <c r="Q57" s="23">
        <v>0</v>
      </c>
      <c r="R57" s="23">
        <v>0</v>
      </c>
      <c r="S57" s="23">
        <v>0</v>
      </c>
      <c r="T57" s="23">
        <v>0</v>
      </c>
      <c r="U57" s="23">
        <v>0</v>
      </c>
      <c r="V57" s="23">
        <v>0</v>
      </c>
      <c r="W57" s="23">
        <v>0</v>
      </c>
    </row>
    <row r="58" spans="1:23">
      <c r="A58" s="27" t="s">
        <v>121</v>
      </c>
      <c r="B58" s="27" t="s">
        <v>52</v>
      </c>
      <c r="C58" s="23">
        <v>0</v>
      </c>
      <c r="D58" s="23">
        <v>0</v>
      </c>
      <c r="E58" s="23">
        <v>0</v>
      </c>
      <c r="F58" s="23">
        <v>0</v>
      </c>
      <c r="G58" s="23">
        <v>0</v>
      </c>
      <c r="H58" s="23">
        <v>0</v>
      </c>
      <c r="I58" s="23">
        <v>0</v>
      </c>
      <c r="J58" s="23">
        <v>0</v>
      </c>
      <c r="K58" s="23">
        <v>0</v>
      </c>
      <c r="L58" s="23">
        <v>0</v>
      </c>
      <c r="M58" s="23">
        <v>0</v>
      </c>
      <c r="N58" s="23">
        <v>0</v>
      </c>
      <c r="O58" s="23">
        <v>0</v>
      </c>
      <c r="P58" s="23">
        <v>0</v>
      </c>
      <c r="Q58" s="23">
        <v>0</v>
      </c>
      <c r="R58" s="23">
        <v>0</v>
      </c>
      <c r="S58" s="23">
        <v>0</v>
      </c>
      <c r="T58" s="23">
        <v>0</v>
      </c>
      <c r="U58" s="23">
        <v>0</v>
      </c>
      <c r="V58" s="23">
        <v>0</v>
      </c>
      <c r="W58" s="23">
        <v>0</v>
      </c>
    </row>
    <row r="59" spans="1:23">
      <c r="A59" s="29" t="s">
        <v>118</v>
      </c>
      <c r="B59" s="29"/>
      <c r="C59" s="28">
        <v>0</v>
      </c>
      <c r="D59" s="28">
        <v>0</v>
      </c>
      <c r="E59" s="28">
        <v>0</v>
      </c>
      <c r="F59" s="28">
        <v>29681.00356950131</v>
      </c>
      <c r="G59" s="28">
        <v>9209.9028287576675</v>
      </c>
      <c r="H59" s="28">
        <v>1.4870454171683955E-3</v>
      </c>
      <c r="I59" s="28">
        <v>6316.503331882428</v>
      </c>
      <c r="J59" s="28">
        <v>39127.428655878197</v>
      </c>
      <c r="K59" s="28">
        <v>0</v>
      </c>
      <c r="L59" s="28">
        <v>0</v>
      </c>
      <c r="M59" s="28">
        <v>490.41638484727201</v>
      </c>
      <c r="N59" s="28">
        <v>0</v>
      </c>
      <c r="O59" s="28">
        <v>0</v>
      </c>
      <c r="P59" s="28">
        <v>0</v>
      </c>
      <c r="Q59" s="28">
        <v>0</v>
      </c>
      <c r="R59" s="28">
        <v>0</v>
      </c>
      <c r="S59" s="28">
        <v>0</v>
      </c>
      <c r="T59" s="28">
        <v>0</v>
      </c>
      <c r="U59" s="28">
        <v>0</v>
      </c>
      <c r="V59" s="28">
        <v>0</v>
      </c>
      <c r="W59" s="28">
        <v>0</v>
      </c>
    </row>
    <row r="61" spans="1:23">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c r="A64" s="27" t="s">
        <v>122</v>
      </c>
      <c r="B64" s="27" t="s">
        <v>18</v>
      </c>
      <c r="C64" s="23">
        <v>0</v>
      </c>
      <c r="D64" s="23">
        <v>0</v>
      </c>
      <c r="E64" s="23">
        <v>0</v>
      </c>
      <c r="F64" s="23">
        <v>0</v>
      </c>
      <c r="G64" s="23">
        <v>0</v>
      </c>
      <c r="H64" s="23">
        <v>0</v>
      </c>
      <c r="I64" s="23">
        <v>0</v>
      </c>
      <c r="J64" s="23">
        <v>0</v>
      </c>
      <c r="K64" s="23">
        <v>0</v>
      </c>
      <c r="L64" s="23">
        <v>0</v>
      </c>
      <c r="M64" s="23">
        <v>0</v>
      </c>
      <c r="N64" s="23">
        <v>0</v>
      </c>
      <c r="O64" s="23">
        <v>0</v>
      </c>
      <c r="P64" s="23">
        <v>0</v>
      </c>
      <c r="Q64" s="23">
        <v>0</v>
      </c>
      <c r="R64" s="23">
        <v>0</v>
      </c>
      <c r="S64" s="23">
        <v>0</v>
      </c>
      <c r="T64" s="23">
        <v>0</v>
      </c>
      <c r="U64" s="23">
        <v>0</v>
      </c>
      <c r="V64" s="23">
        <v>0</v>
      </c>
      <c r="W64" s="23">
        <v>0</v>
      </c>
    </row>
    <row r="65" spans="1:23">
      <c r="A65" s="27" t="s">
        <v>122</v>
      </c>
      <c r="B65" s="27" t="s">
        <v>28</v>
      </c>
      <c r="C65" s="23">
        <v>0</v>
      </c>
      <c r="D65" s="23">
        <v>0</v>
      </c>
      <c r="E65" s="23">
        <v>0</v>
      </c>
      <c r="F65" s="23">
        <v>0</v>
      </c>
      <c r="G65" s="23">
        <v>0</v>
      </c>
      <c r="H65" s="23">
        <v>0</v>
      </c>
      <c r="I65" s="23">
        <v>0</v>
      </c>
      <c r="J65" s="23">
        <v>0</v>
      </c>
      <c r="K65" s="23">
        <v>0</v>
      </c>
      <c r="L65" s="23">
        <v>0</v>
      </c>
      <c r="M65" s="23">
        <v>0</v>
      </c>
      <c r="N65" s="23">
        <v>0</v>
      </c>
      <c r="O65" s="23">
        <v>0</v>
      </c>
      <c r="P65" s="23">
        <v>0</v>
      </c>
      <c r="Q65" s="23">
        <v>0</v>
      </c>
      <c r="R65" s="23">
        <v>0</v>
      </c>
      <c r="S65" s="23">
        <v>0</v>
      </c>
      <c r="T65" s="23">
        <v>0</v>
      </c>
      <c r="U65" s="23">
        <v>0</v>
      </c>
      <c r="V65" s="23">
        <v>0</v>
      </c>
      <c r="W65" s="23">
        <v>0</v>
      </c>
    </row>
    <row r="66" spans="1:23">
      <c r="A66" s="27" t="s">
        <v>122</v>
      </c>
      <c r="B66" s="27" t="s">
        <v>62</v>
      </c>
      <c r="C66" s="23">
        <v>0</v>
      </c>
      <c r="D66" s="23">
        <v>0</v>
      </c>
      <c r="E66" s="23">
        <v>0</v>
      </c>
      <c r="F66" s="23">
        <v>0</v>
      </c>
      <c r="G66" s="23">
        <v>0</v>
      </c>
      <c r="H66" s="23">
        <v>0</v>
      </c>
      <c r="I66" s="23">
        <v>0</v>
      </c>
      <c r="J66" s="23">
        <v>0</v>
      </c>
      <c r="K66" s="23">
        <v>0</v>
      </c>
      <c r="L66" s="23">
        <v>0</v>
      </c>
      <c r="M66" s="23">
        <v>0</v>
      </c>
      <c r="N66" s="23">
        <v>0</v>
      </c>
      <c r="O66" s="23">
        <v>0</v>
      </c>
      <c r="P66" s="23">
        <v>0</v>
      </c>
      <c r="Q66" s="23">
        <v>0</v>
      </c>
      <c r="R66" s="23">
        <v>0</v>
      </c>
      <c r="S66" s="23">
        <v>0</v>
      </c>
      <c r="T66" s="23">
        <v>0</v>
      </c>
      <c r="U66" s="23">
        <v>0</v>
      </c>
      <c r="V66" s="23">
        <v>0</v>
      </c>
      <c r="W66" s="23">
        <v>0</v>
      </c>
    </row>
    <row r="67" spans="1:23">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c r="A68" s="27" t="s">
        <v>122</v>
      </c>
      <c r="B68" s="27" t="s">
        <v>65</v>
      </c>
      <c r="C68" s="23">
        <v>0</v>
      </c>
      <c r="D68" s="23">
        <v>0</v>
      </c>
      <c r="E68" s="23">
        <v>0</v>
      </c>
      <c r="F68" s="23">
        <v>0</v>
      </c>
      <c r="G68" s="23">
        <v>0</v>
      </c>
      <c r="H68" s="23">
        <v>0</v>
      </c>
      <c r="I68" s="23">
        <v>0</v>
      </c>
      <c r="J68" s="23">
        <v>0</v>
      </c>
      <c r="K68" s="23">
        <v>0</v>
      </c>
      <c r="L68" s="23">
        <v>0</v>
      </c>
      <c r="M68" s="23">
        <v>0</v>
      </c>
      <c r="N68" s="23">
        <v>0</v>
      </c>
      <c r="O68" s="23">
        <v>0</v>
      </c>
      <c r="P68" s="23">
        <v>0</v>
      </c>
      <c r="Q68" s="23">
        <v>0</v>
      </c>
      <c r="R68" s="23">
        <v>0</v>
      </c>
      <c r="S68" s="23">
        <v>0</v>
      </c>
      <c r="T68" s="23">
        <v>0</v>
      </c>
      <c r="U68" s="23">
        <v>0</v>
      </c>
      <c r="V68" s="23">
        <v>0</v>
      </c>
      <c r="W68" s="23">
        <v>0</v>
      </c>
    </row>
    <row r="69" spans="1:23">
      <c r="A69" s="27" t="s">
        <v>122</v>
      </c>
      <c r="B69" s="27" t="s">
        <v>64</v>
      </c>
      <c r="C69" s="23">
        <v>0</v>
      </c>
      <c r="D69" s="23">
        <v>0</v>
      </c>
      <c r="E69" s="23">
        <v>0</v>
      </c>
      <c r="F69" s="23">
        <v>0</v>
      </c>
      <c r="G69" s="23">
        <v>0</v>
      </c>
      <c r="H69" s="23">
        <v>0</v>
      </c>
      <c r="I69" s="23">
        <v>0</v>
      </c>
      <c r="J69" s="23">
        <v>0</v>
      </c>
      <c r="K69" s="23">
        <v>0</v>
      </c>
      <c r="L69" s="23">
        <v>0</v>
      </c>
      <c r="M69" s="23">
        <v>0</v>
      </c>
      <c r="N69" s="23">
        <v>0</v>
      </c>
      <c r="O69" s="23">
        <v>0</v>
      </c>
      <c r="P69" s="23">
        <v>0</v>
      </c>
      <c r="Q69" s="23">
        <v>0</v>
      </c>
      <c r="R69" s="23">
        <v>0</v>
      </c>
      <c r="S69" s="23">
        <v>0</v>
      </c>
      <c r="T69" s="23">
        <v>0</v>
      </c>
      <c r="U69" s="23">
        <v>0</v>
      </c>
      <c r="V69" s="23">
        <v>0</v>
      </c>
      <c r="W69" s="23">
        <v>0</v>
      </c>
    </row>
    <row r="70" spans="1:23">
      <c r="A70" s="27" t="s">
        <v>122</v>
      </c>
      <c r="B70" s="27" t="s">
        <v>32</v>
      </c>
      <c r="C70" s="23">
        <v>0</v>
      </c>
      <c r="D70" s="23">
        <v>0</v>
      </c>
      <c r="E70" s="23">
        <v>0</v>
      </c>
      <c r="F70" s="23">
        <v>0</v>
      </c>
      <c r="G70" s="23">
        <v>0</v>
      </c>
      <c r="H70" s="23">
        <v>0</v>
      </c>
      <c r="I70" s="23">
        <v>0</v>
      </c>
      <c r="J70" s="23">
        <v>0</v>
      </c>
      <c r="K70" s="23">
        <v>0</v>
      </c>
      <c r="L70" s="23">
        <v>0</v>
      </c>
      <c r="M70" s="23">
        <v>0</v>
      </c>
      <c r="N70" s="23">
        <v>0</v>
      </c>
      <c r="O70" s="23">
        <v>0</v>
      </c>
      <c r="P70" s="23">
        <v>0</v>
      </c>
      <c r="Q70" s="23">
        <v>0</v>
      </c>
      <c r="R70" s="23">
        <v>0</v>
      </c>
      <c r="S70" s="23">
        <v>0</v>
      </c>
      <c r="T70" s="23">
        <v>0</v>
      </c>
      <c r="U70" s="23">
        <v>0</v>
      </c>
      <c r="V70" s="23">
        <v>0</v>
      </c>
      <c r="W70" s="23">
        <v>0</v>
      </c>
    </row>
    <row r="71" spans="1:23">
      <c r="A71" s="27" t="s">
        <v>122</v>
      </c>
      <c r="B71" s="27" t="s">
        <v>69</v>
      </c>
      <c r="C71" s="23">
        <v>0</v>
      </c>
      <c r="D71" s="23">
        <v>0</v>
      </c>
      <c r="E71" s="23">
        <v>0</v>
      </c>
      <c r="F71" s="23">
        <v>0</v>
      </c>
      <c r="G71" s="23">
        <v>0</v>
      </c>
      <c r="H71" s="23">
        <v>0</v>
      </c>
      <c r="I71" s="23">
        <v>0</v>
      </c>
      <c r="J71" s="23">
        <v>0</v>
      </c>
      <c r="K71" s="23">
        <v>0</v>
      </c>
      <c r="L71" s="23">
        <v>0</v>
      </c>
      <c r="M71" s="23">
        <v>0</v>
      </c>
      <c r="N71" s="23">
        <v>0</v>
      </c>
      <c r="O71" s="23">
        <v>0</v>
      </c>
      <c r="P71" s="23">
        <v>0</v>
      </c>
      <c r="Q71" s="23">
        <v>0</v>
      </c>
      <c r="R71" s="23">
        <v>0</v>
      </c>
      <c r="S71" s="23">
        <v>0</v>
      </c>
      <c r="T71" s="23">
        <v>0</v>
      </c>
      <c r="U71" s="23">
        <v>0</v>
      </c>
      <c r="V71" s="23">
        <v>0</v>
      </c>
      <c r="W71" s="23">
        <v>0</v>
      </c>
    </row>
    <row r="72" spans="1:23">
      <c r="A72" s="27" t="s">
        <v>122</v>
      </c>
      <c r="B72" s="27" t="s">
        <v>52</v>
      </c>
      <c r="C72" s="23">
        <v>0</v>
      </c>
      <c r="D72" s="23">
        <v>0</v>
      </c>
      <c r="E72" s="23">
        <v>0</v>
      </c>
      <c r="F72" s="23">
        <v>0</v>
      </c>
      <c r="G72" s="23">
        <v>0</v>
      </c>
      <c r="H72" s="23">
        <v>0</v>
      </c>
      <c r="I72" s="23">
        <v>0</v>
      </c>
      <c r="J72" s="23">
        <v>0</v>
      </c>
      <c r="K72" s="23">
        <v>0</v>
      </c>
      <c r="L72" s="23">
        <v>0</v>
      </c>
      <c r="M72" s="23">
        <v>0</v>
      </c>
      <c r="N72" s="23">
        <v>0</v>
      </c>
      <c r="O72" s="23">
        <v>0</v>
      </c>
      <c r="P72" s="23">
        <v>0</v>
      </c>
      <c r="Q72" s="23">
        <v>0</v>
      </c>
      <c r="R72" s="23">
        <v>0</v>
      </c>
      <c r="S72" s="23">
        <v>0</v>
      </c>
      <c r="T72" s="23">
        <v>0</v>
      </c>
      <c r="U72" s="23">
        <v>0</v>
      </c>
      <c r="V72" s="23">
        <v>0</v>
      </c>
      <c r="W72" s="23">
        <v>0</v>
      </c>
    </row>
    <row r="73" spans="1:23">
      <c r="A73" s="29" t="s">
        <v>118</v>
      </c>
      <c r="B73" s="29"/>
      <c r="C73" s="28">
        <v>0</v>
      </c>
      <c r="D73" s="28">
        <v>0</v>
      </c>
      <c r="E73" s="28">
        <v>0</v>
      </c>
      <c r="F73" s="28">
        <v>0</v>
      </c>
      <c r="G73" s="28">
        <v>0</v>
      </c>
      <c r="H73" s="28">
        <v>0</v>
      </c>
      <c r="I73" s="28">
        <v>0</v>
      </c>
      <c r="J73" s="28">
        <v>0</v>
      </c>
      <c r="K73" s="28">
        <v>0</v>
      </c>
      <c r="L73" s="28">
        <v>0</v>
      </c>
      <c r="M73" s="28">
        <v>0</v>
      </c>
      <c r="N73" s="28">
        <v>0</v>
      </c>
      <c r="O73" s="28">
        <v>0</v>
      </c>
      <c r="P73" s="28">
        <v>0</v>
      </c>
      <c r="Q73" s="28">
        <v>0</v>
      </c>
      <c r="R73" s="28">
        <v>0</v>
      </c>
      <c r="S73" s="28">
        <v>0</v>
      </c>
      <c r="T73" s="28">
        <v>0</v>
      </c>
      <c r="U73" s="28">
        <v>0</v>
      </c>
      <c r="V73" s="28">
        <v>0</v>
      </c>
      <c r="W73" s="28">
        <v>0</v>
      </c>
    </row>
    <row r="75" spans="1:23">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c r="A78" s="27" t="s">
        <v>123</v>
      </c>
      <c r="B78" s="27" t="s">
        <v>18</v>
      </c>
      <c r="C78" s="23">
        <v>0</v>
      </c>
      <c r="D78" s="23">
        <v>0</v>
      </c>
      <c r="E78" s="23">
        <v>0</v>
      </c>
      <c r="F78" s="23">
        <v>0</v>
      </c>
      <c r="G78" s="23">
        <v>0</v>
      </c>
      <c r="H78" s="23">
        <v>0</v>
      </c>
      <c r="I78" s="23">
        <v>0</v>
      </c>
      <c r="J78" s="23">
        <v>0</v>
      </c>
      <c r="K78" s="23">
        <v>0</v>
      </c>
      <c r="L78" s="23">
        <v>0</v>
      </c>
      <c r="M78" s="23">
        <v>0</v>
      </c>
      <c r="N78" s="23">
        <v>0</v>
      </c>
      <c r="O78" s="23">
        <v>0</v>
      </c>
      <c r="P78" s="23">
        <v>0</v>
      </c>
      <c r="Q78" s="23">
        <v>0</v>
      </c>
      <c r="R78" s="23">
        <v>0</v>
      </c>
      <c r="S78" s="23">
        <v>0</v>
      </c>
      <c r="T78" s="23">
        <v>0</v>
      </c>
      <c r="U78" s="23">
        <v>0</v>
      </c>
      <c r="V78" s="23">
        <v>0</v>
      </c>
      <c r="W78" s="23">
        <v>0</v>
      </c>
    </row>
    <row r="79" spans="1:23">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c r="A80" s="27" t="s">
        <v>123</v>
      </c>
      <c r="B80" s="27" t="s">
        <v>62</v>
      </c>
      <c r="C80" s="23">
        <v>0</v>
      </c>
      <c r="D80" s="23">
        <v>0</v>
      </c>
      <c r="E80" s="23">
        <v>0</v>
      </c>
      <c r="F80" s="23">
        <v>0</v>
      </c>
      <c r="G80" s="23">
        <v>0</v>
      </c>
      <c r="H80" s="23">
        <v>0</v>
      </c>
      <c r="I80" s="23">
        <v>0</v>
      </c>
      <c r="J80" s="23">
        <v>0</v>
      </c>
      <c r="K80" s="23">
        <v>0</v>
      </c>
      <c r="L80" s="23">
        <v>0</v>
      </c>
      <c r="M80" s="23">
        <v>0</v>
      </c>
      <c r="N80" s="23">
        <v>0</v>
      </c>
      <c r="O80" s="23">
        <v>0</v>
      </c>
      <c r="P80" s="23">
        <v>0</v>
      </c>
      <c r="Q80" s="23">
        <v>0</v>
      </c>
      <c r="R80" s="23">
        <v>0</v>
      </c>
      <c r="S80" s="23">
        <v>0</v>
      </c>
      <c r="T80" s="23">
        <v>0</v>
      </c>
      <c r="U80" s="23">
        <v>0</v>
      </c>
      <c r="V80" s="23">
        <v>0</v>
      </c>
      <c r="W80" s="23">
        <v>0</v>
      </c>
    </row>
    <row r="81" spans="1:23">
      <c r="A81" s="27" t="s">
        <v>123</v>
      </c>
      <c r="B81" s="27" t="s">
        <v>61</v>
      </c>
      <c r="C81" s="23">
        <v>0</v>
      </c>
      <c r="D81" s="23">
        <v>0</v>
      </c>
      <c r="E81" s="23">
        <v>0</v>
      </c>
      <c r="F81" s="23">
        <v>0</v>
      </c>
      <c r="G81" s="23">
        <v>0</v>
      </c>
      <c r="H81" s="23">
        <v>0</v>
      </c>
      <c r="I81" s="23">
        <v>0</v>
      </c>
      <c r="J81" s="23">
        <v>0</v>
      </c>
      <c r="K81" s="23">
        <v>0</v>
      </c>
      <c r="L81" s="23">
        <v>0</v>
      </c>
      <c r="M81" s="23">
        <v>0</v>
      </c>
      <c r="N81" s="23">
        <v>0</v>
      </c>
      <c r="O81" s="23">
        <v>0</v>
      </c>
      <c r="P81" s="23">
        <v>0</v>
      </c>
      <c r="Q81" s="23">
        <v>0</v>
      </c>
      <c r="R81" s="23">
        <v>0</v>
      </c>
      <c r="S81" s="23">
        <v>0</v>
      </c>
      <c r="T81" s="23">
        <v>0</v>
      </c>
      <c r="U81" s="23">
        <v>0</v>
      </c>
      <c r="V81" s="23">
        <v>0</v>
      </c>
      <c r="W81" s="23">
        <v>0</v>
      </c>
    </row>
    <row r="82" spans="1:23">
      <c r="A82" s="27" t="s">
        <v>123</v>
      </c>
      <c r="B82" s="27" t="s">
        <v>65</v>
      </c>
      <c r="C82" s="23">
        <v>0</v>
      </c>
      <c r="D82" s="23">
        <v>0</v>
      </c>
      <c r="E82" s="23">
        <v>0</v>
      </c>
      <c r="F82" s="23">
        <v>0</v>
      </c>
      <c r="G82" s="23">
        <v>0</v>
      </c>
      <c r="H82" s="23">
        <v>0</v>
      </c>
      <c r="I82" s="23">
        <v>0</v>
      </c>
      <c r="J82" s="23">
        <v>0</v>
      </c>
      <c r="K82" s="23">
        <v>0</v>
      </c>
      <c r="L82" s="23">
        <v>0</v>
      </c>
      <c r="M82" s="23">
        <v>0</v>
      </c>
      <c r="N82" s="23">
        <v>0</v>
      </c>
      <c r="O82" s="23">
        <v>0</v>
      </c>
      <c r="P82" s="23">
        <v>0</v>
      </c>
      <c r="Q82" s="23">
        <v>0</v>
      </c>
      <c r="R82" s="23">
        <v>0</v>
      </c>
      <c r="S82" s="23">
        <v>0</v>
      </c>
      <c r="T82" s="23">
        <v>0</v>
      </c>
      <c r="U82" s="23">
        <v>0</v>
      </c>
      <c r="V82" s="23">
        <v>0</v>
      </c>
      <c r="W82" s="23">
        <v>0</v>
      </c>
    </row>
    <row r="83" spans="1:23">
      <c r="A83" s="27" t="s">
        <v>123</v>
      </c>
      <c r="B83" s="27" t="s">
        <v>64</v>
      </c>
      <c r="C83" s="23">
        <v>0</v>
      </c>
      <c r="D83" s="23">
        <v>0</v>
      </c>
      <c r="E83" s="23">
        <v>0</v>
      </c>
      <c r="F83" s="23">
        <v>0</v>
      </c>
      <c r="G83" s="23">
        <v>0</v>
      </c>
      <c r="H83" s="23">
        <v>0</v>
      </c>
      <c r="I83" s="23">
        <v>0</v>
      </c>
      <c r="J83" s="23">
        <v>0</v>
      </c>
      <c r="K83" s="23">
        <v>0</v>
      </c>
      <c r="L83" s="23">
        <v>0</v>
      </c>
      <c r="M83" s="23">
        <v>0</v>
      </c>
      <c r="N83" s="23">
        <v>0</v>
      </c>
      <c r="O83" s="23">
        <v>0</v>
      </c>
      <c r="P83" s="23">
        <v>0</v>
      </c>
      <c r="Q83" s="23">
        <v>0</v>
      </c>
      <c r="R83" s="23">
        <v>0</v>
      </c>
      <c r="S83" s="23">
        <v>0</v>
      </c>
      <c r="T83" s="23">
        <v>0</v>
      </c>
      <c r="U83" s="23">
        <v>0</v>
      </c>
      <c r="V83" s="23">
        <v>0</v>
      </c>
      <c r="W83" s="23">
        <v>0</v>
      </c>
    </row>
    <row r="84" spans="1:23">
      <c r="A84" s="27" t="s">
        <v>123</v>
      </c>
      <c r="B84" s="27" t="s">
        <v>32</v>
      </c>
      <c r="C84" s="23">
        <v>0</v>
      </c>
      <c r="D84" s="23">
        <v>0</v>
      </c>
      <c r="E84" s="23">
        <v>0</v>
      </c>
      <c r="F84" s="23">
        <v>0</v>
      </c>
      <c r="G84" s="23">
        <v>0</v>
      </c>
      <c r="H84" s="23">
        <v>0</v>
      </c>
      <c r="I84" s="23">
        <v>0</v>
      </c>
      <c r="J84" s="23">
        <v>0</v>
      </c>
      <c r="K84" s="23">
        <v>0</v>
      </c>
      <c r="L84" s="23">
        <v>0</v>
      </c>
      <c r="M84" s="23">
        <v>0</v>
      </c>
      <c r="N84" s="23">
        <v>0</v>
      </c>
      <c r="O84" s="23">
        <v>0</v>
      </c>
      <c r="P84" s="23">
        <v>0</v>
      </c>
      <c r="Q84" s="23">
        <v>0</v>
      </c>
      <c r="R84" s="23">
        <v>0</v>
      </c>
      <c r="S84" s="23">
        <v>0</v>
      </c>
      <c r="T84" s="23">
        <v>0</v>
      </c>
      <c r="U84" s="23">
        <v>0</v>
      </c>
      <c r="V84" s="23">
        <v>0</v>
      </c>
      <c r="W84" s="23">
        <v>0</v>
      </c>
    </row>
    <row r="85" spans="1:23">
      <c r="A85" s="27" t="s">
        <v>123</v>
      </c>
      <c r="B85" s="27" t="s">
        <v>69</v>
      </c>
      <c r="C85" s="23">
        <v>0</v>
      </c>
      <c r="D85" s="23">
        <v>0</v>
      </c>
      <c r="E85" s="23">
        <v>0</v>
      </c>
      <c r="F85" s="23">
        <v>0</v>
      </c>
      <c r="G85" s="23">
        <v>0</v>
      </c>
      <c r="H85" s="23">
        <v>0</v>
      </c>
      <c r="I85" s="23">
        <v>0</v>
      </c>
      <c r="J85" s="23">
        <v>0</v>
      </c>
      <c r="K85" s="23">
        <v>0</v>
      </c>
      <c r="L85" s="23">
        <v>0</v>
      </c>
      <c r="M85" s="23">
        <v>0</v>
      </c>
      <c r="N85" s="23">
        <v>0</v>
      </c>
      <c r="O85" s="23">
        <v>0</v>
      </c>
      <c r="P85" s="23">
        <v>0</v>
      </c>
      <c r="Q85" s="23">
        <v>0</v>
      </c>
      <c r="R85" s="23">
        <v>0</v>
      </c>
      <c r="S85" s="23">
        <v>0</v>
      </c>
      <c r="T85" s="23">
        <v>0</v>
      </c>
      <c r="U85" s="23">
        <v>0</v>
      </c>
      <c r="V85" s="23">
        <v>0</v>
      </c>
      <c r="W85" s="23">
        <v>0</v>
      </c>
    </row>
    <row r="86" spans="1:23">
      <c r="A86" s="27" t="s">
        <v>123</v>
      </c>
      <c r="B86" s="27" t="s">
        <v>52</v>
      </c>
      <c r="C86" s="23">
        <v>0</v>
      </c>
      <c r="D86" s="23">
        <v>0</v>
      </c>
      <c r="E86" s="23">
        <v>0</v>
      </c>
      <c r="F86" s="23">
        <v>0</v>
      </c>
      <c r="G86" s="23">
        <v>0</v>
      </c>
      <c r="H86" s="23">
        <v>0</v>
      </c>
      <c r="I86" s="23">
        <v>0</v>
      </c>
      <c r="J86" s="23">
        <v>0</v>
      </c>
      <c r="K86" s="23">
        <v>0</v>
      </c>
      <c r="L86" s="23">
        <v>0</v>
      </c>
      <c r="M86" s="23">
        <v>0</v>
      </c>
      <c r="N86" s="23">
        <v>0</v>
      </c>
      <c r="O86" s="23">
        <v>0</v>
      </c>
      <c r="P86" s="23">
        <v>0</v>
      </c>
      <c r="Q86" s="23">
        <v>0</v>
      </c>
      <c r="R86" s="23">
        <v>0</v>
      </c>
      <c r="S86" s="23">
        <v>0</v>
      </c>
      <c r="T86" s="23">
        <v>0</v>
      </c>
      <c r="U86" s="23">
        <v>0</v>
      </c>
      <c r="V86" s="23">
        <v>0</v>
      </c>
      <c r="W86" s="23">
        <v>0</v>
      </c>
    </row>
    <row r="87" spans="1:23">
      <c r="A87" s="29" t="s">
        <v>118</v>
      </c>
      <c r="B87" s="29"/>
      <c r="C87" s="28">
        <v>0</v>
      </c>
      <c r="D87" s="28">
        <v>0</v>
      </c>
      <c r="E87" s="28">
        <v>0</v>
      </c>
      <c r="F87" s="28">
        <v>0</v>
      </c>
      <c r="G87" s="28">
        <v>0</v>
      </c>
      <c r="H87" s="28">
        <v>0</v>
      </c>
      <c r="I87" s="28">
        <v>0</v>
      </c>
      <c r="J87" s="28">
        <v>0</v>
      </c>
      <c r="K87" s="28">
        <v>0</v>
      </c>
      <c r="L87" s="28">
        <v>0</v>
      </c>
      <c r="M87" s="28">
        <v>0</v>
      </c>
      <c r="N87" s="28">
        <v>0</v>
      </c>
      <c r="O87" s="28">
        <v>0</v>
      </c>
      <c r="P87" s="28">
        <v>0</v>
      </c>
      <c r="Q87" s="28">
        <v>0</v>
      </c>
      <c r="R87" s="28">
        <v>0</v>
      </c>
      <c r="S87" s="28">
        <v>0</v>
      </c>
      <c r="T87" s="28">
        <v>0</v>
      </c>
      <c r="U87" s="28">
        <v>0</v>
      </c>
      <c r="V87" s="28">
        <v>0</v>
      </c>
      <c r="W87" s="28">
        <v>0</v>
      </c>
    </row>
    <row r="89" spans="1:23" collapsed="1"/>
    <row r="90" spans="1:23">
      <c r="A90" s="7" t="s">
        <v>93</v>
      </c>
    </row>
  </sheetData>
  <sheetProtection algorithmName="SHA-512" hashValue="q6FHcCeeHdVCxzgeZ4SXoSvvZjlI7GLMQ5NQFqCuDy2MnQu6VPFkrSLQwxgwHS5RpFuQs+vLOJvj3N3cIGRNPA==" saltValue="WYBc2HmnXoPFoO/TvpYoVw=="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57E188"/>
  </sheetPr>
  <dimension ref="A1:W12"/>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138</v>
      </c>
      <c r="B1" s="17"/>
      <c r="C1" s="17"/>
      <c r="D1" s="17"/>
      <c r="E1" s="17"/>
      <c r="F1" s="17"/>
      <c r="G1" s="17"/>
      <c r="H1" s="17"/>
      <c r="I1" s="17"/>
      <c r="J1" s="17"/>
      <c r="K1" s="17"/>
      <c r="L1" s="17"/>
      <c r="M1" s="17"/>
      <c r="N1" s="17"/>
      <c r="O1" s="17"/>
      <c r="P1" s="17"/>
      <c r="Q1" s="17"/>
      <c r="R1" s="17"/>
      <c r="S1" s="17"/>
      <c r="T1" s="17"/>
      <c r="U1" s="17"/>
      <c r="V1" s="17"/>
      <c r="W1" s="17"/>
    </row>
    <row r="2" spans="1:23">
      <c r="A2" s="26" t="s">
        <v>139</v>
      </c>
      <c r="B2" s="16" t="s">
        <v>140</v>
      </c>
    </row>
    <row r="3" spans="1:23">
      <c r="A3" s="17" t="s">
        <v>96</v>
      </c>
      <c r="B3" s="17" t="s">
        <v>141</v>
      </c>
      <c r="C3" s="17" t="s">
        <v>75</v>
      </c>
      <c r="D3" s="17" t="s">
        <v>98</v>
      </c>
      <c r="E3" s="17" t="s">
        <v>99</v>
      </c>
      <c r="F3" s="17" t="s">
        <v>100</v>
      </c>
      <c r="G3" s="17" t="s">
        <v>101</v>
      </c>
      <c r="H3" s="17" t="s">
        <v>102</v>
      </c>
      <c r="I3" s="17" t="s">
        <v>103</v>
      </c>
      <c r="J3" s="17" t="s">
        <v>104</v>
      </c>
      <c r="K3" s="17" t="s">
        <v>105</v>
      </c>
      <c r="L3" s="17" t="s">
        <v>106</v>
      </c>
      <c r="M3" s="17" t="s">
        <v>107</v>
      </c>
      <c r="N3" s="17" t="s">
        <v>108</v>
      </c>
      <c r="O3" s="17" t="s">
        <v>109</v>
      </c>
      <c r="P3" s="17" t="s">
        <v>110</v>
      </c>
      <c r="Q3" s="17" t="s">
        <v>111</v>
      </c>
      <c r="R3" s="17" t="s">
        <v>112</v>
      </c>
      <c r="S3" s="17" t="s">
        <v>113</v>
      </c>
      <c r="T3" s="17" t="s">
        <v>114</v>
      </c>
      <c r="U3" s="17" t="s">
        <v>115</v>
      </c>
      <c r="V3" s="17" t="s">
        <v>116</v>
      </c>
      <c r="W3" s="17" t="s">
        <v>117</v>
      </c>
    </row>
    <row r="4" spans="1:23">
      <c r="A4" s="27" t="s">
        <v>119</v>
      </c>
      <c r="B4" s="27" t="s">
        <v>70</v>
      </c>
      <c r="C4" s="23">
        <v>4.8414322279894398E-4</v>
      </c>
      <c r="D4" s="23">
        <v>5.2559545160699693E-4</v>
      </c>
      <c r="E4" s="23">
        <v>5.2158308977849198E-4</v>
      </c>
      <c r="F4" s="23">
        <v>5.7398734140929805E-4</v>
      </c>
      <c r="G4" s="23">
        <v>6.0081140565531785E-4</v>
      </c>
      <c r="H4" s="23">
        <v>6.5406784281839075E-4</v>
      </c>
      <c r="I4" s="23">
        <v>6.2782844316807719E-4</v>
      </c>
      <c r="J4" s="23">
        <v>5.9629454109377149E-4</v>
      </c>
      <c r="K4" s="23">
        <v>6.6772740237590778E-4</v>
      </c>
      <c r="L4" s="23">
        <v>7.2666712827547863E-4</v>
      </c>
      <c r="M4" s="23">
        <v>7.2586241916343581E-4</v>
      </c>
      <c r="N4" s="23">
        <v>27906.58196063562</v>
      </c>
      <c r="O4" s="23">
        <v>32626.026019116081</v>
      </c>
      <c r="P4" s="23">
        <v>30808.33428742622</v>
      </c>
      <c r="Q4" s="23">
        <v>33920.462908387548</v>
      </c>
      <c r="R4" s="23">
        <v>33570.314355699782</v>
      </c>
      <c r="S4" s="23">
        <v>33551.225722856994</v>
      </c>
      <c r="T4" s="23">
        <v>32506.956121422099</v>
      </c>
      <c r="U4" s="23">
        <v>37630.87178084749</v>
      </c>
      <c r="V4" s="23">
        <v>37533.023707248038</v>
      </c>
      <c r="W4" s="23">
        <v>52293.319700054133</v>
      </c>
    </row>
    <row r="5" spans="1:23">
      <c r="A5" s="27" t="s">
        <v>120</v>
      </c>
      <c r="B5" s="27" t="s">
        <v>70</v>
      </c>
      <c r="C5" s="23">
        <v>4.7925090032758502E-4</v>
      </c>
      <c r="D5" s="23">
        <v>5.5187042094775407E-4</v>
      </c>
      <c r="E5" s="23">
        <v>5.6687420084205499E-4</v>
      </c>
      <c r="F5" s="23">
        <v>6.7577295272950395E-4</v>
      </c>
      <c r="G5" s="23">
        <v>1.412723749830546E-3</v>
      </c>
      <c r="H5" s="23">
        <v>4.7751455574662482E-3</v>
      </c>
      <c r="I5" s="23">
        <v>4.5211068495256967E-3</v>
      </c>
      <c r="J5" s="23">
        <v>38334.874169342489</v>
      </c>
      <c r="K5" s="23">
        <v>36199.125737862727</v>
      </c>
      <c r="L5" s="23">
        <v>34182.366126298919</v>
      </c>
      <c r="M5" s="23">
        <v>41532.570461772171</v>
      </c>
      <c r="N5" s="23">
        <v>39108.443181518065</v>
      </c>
      <c r="O5" s="23">
        <v>36929.597117769117</v>
      </c>
      <c r="P5" s="23">
        <v>34874.309058387204</v>
      </c>
      <c r="Q5" s="23">
        <v>38128.73432842797</v>
      </c>
      <c r="R5" s="23">
        <v>40810.158661573179</v>
      </c>
      <c r="S5" s="23">
        <v>68142.704993879495</v>
      </c>
      <c r="T5" s="23">
        <v>64346.274839461497</v>
      </c>
      <c r="U5" s="23">
        <v>60923.040037943436</v>
      </c>
      <c r="V5" s="23">
        <v>67351.875429406922</v>
      </c>
      <c r="W5" s="23">
        <v>72441.822095593088</v>
      </c>
    </row>
    <row r="6" spans="1:23">
      <c r="A6" s="27" t="s">
        <v>121</v>
      </c>
      <c r="B6" s="27" t="s">
        <v>70</v>
      </c>
      <c r="C6" s="23">
        <v>1.1263243583513269E-4</v>
      </c>
      <c r="D6" s="23">
        <v>1.0892345561755931E-4</v>
      </c>
      <c r="E6" s="23">
        <v>1.031287057829203E-4</v>
      </c>
      <c r="F6" s="23">
        <v>9.7109402581388888E-5</v>
      </c>
      <c r="G6" s="23">
        <v>9.1699152548247991E-5</v>
      </c>
      <c r="H6" s="23">
        <v>8.6590323434637291E-5</v>
      </c>
      <c r="I6" s="23">
        <v>8.1983700742037805E-5</v>
      </c>
      <c r="J6" s="23">
        <v>7.7198566005753011E-5</v>
      </c>
      <c r="K6" s="23">
        <v>7.2897607157396398E-5</v>
      </c>
      <c r="L6" s="23">
        <v>6.8836267358620096E-5</v>
      </c>
      <c r="M6" s="23">
        <v>6.5174164034483299E-5</v>
      </c>
      <c r="N6" s="23">
        <v>6.1370149902320392E-5</v>
      </c>
      <c r="O6" s="23">
        <v>5.7951038603961703E-5</v>
      </c>
      <c r="P6" s="23">
        <v>5.4722416038141101E-5</v>
      </c>
      <c r="Q6" s="23">
        <v>940.34473114667935</v>
      </c>
      <c r="R6" s="23">
        <v>885.45972112193579</v>
      </c>
      <c r="S6" s="23">
        <v>2909.3236281959862</v>
      </c>
      <c r="T6" s="23">
        <v>4571.1131131336979</v>
      </c>
      <c r="U6" s="23">
        <v>4327.9324743205134</v>
      </c>
      <c r="V6" s="23">
        <v>4178.1936786505821</v>
      </c>
      <c r="W6" s="23">
        <v>3945.4142433226475</v>
      </c>
    </row>
    <row r="7" spans="1:23">
      <c r="A7" s="27" t="s">
        <v>122</v>
      </c>
      <c r="B7" s="27" t="s">
        <v>70</v>
      </c>
      <c r="C7" s="23">
        <v>5.0784850653615274E-4</v>
      </c>
      <c r="D7" s="23">
        <v>5.480407144241408E-4</v>
      </c>
      <c r="E7" s="23">
        <v>6.055512028626534E-4</v>
      </c>
      <c r="F7" s="23">
        <v>7.1833962675126202E-4</v>
      </c>
      <c r="G7" s="23">
        <v>7.8362932528628975E-4</v>
      </c>
      <c r="H7" s="23">
        <v>1.0084555675154707E-3</v>
      </c>
      <c r="I7" s="23">
        <v>1.0760514945415925E-3</v>
      </c>
      <c r="J7" s="23">
        <v>2075.4497705324607</v>
      </c>
      <c r="K7" s="23">
        <v>1959.8204949301144</v>
      </c>
      <c r="L7" s="23">
        <v>2834.7777101622742</v>
      </c>
      <c r="M7" s="23">
        <v>2933.0291915063099</v>
      </c>
      <c r="N7" s="23">
        <v>7407.8986843253006</v>
      </c>
      <c r="O7" s="23">
        <v>6995.1829173650758</v>
      </c>
      <c r="P7" s="23">
        <v>6605.4607477713153</v>
      </c>
      <c r="Q7" s="23">
        <v>9111.0819637375316</v>
      </c>
      <c r="R7" s="23">
        <v>9729.721747327525</v>
      </c>
      <c r="S7" s="23">
        <v>17549.949017640389</v>
      </c>
      <c r="T7" s="23">
        <v>16572.189883669216</v>
      </c>
      <c r="U7" s="23">
        <v>18673.714621211053</v>
      </c>
      <c r="V7" s="23">
        <v>17583.787735435744</v>
      </c>
      <c r="W7" s="23">
        <v>16604.143564384016</v>
      </c>
    </row>
    <row r="8" spans="1:23">
      <c r="A8" s="27" t="s">
        <v>123</v>
      </c>
      <c r="B8" s="27" t="s">
        <v>70</v>
      </c>
      <c r="C8" s="23">
        <v>0</v>
      </c>
      <c r="D8" s="23">
        <v>0</v>
      </c>
      <c r="E8" s="23">
        <v>0</v>
      </c>
      <c r="F8" s="23">
        <v>0</v>
      </c>
      <c r="G8" s="23">
        <v>0</v>
      </c>
      <c r="H8" s="23">
        <v>0</v>
      </c>
      <c r="I8" s="23">
        <v>0</v>
      </c>
      <c r="J8" s="23">
        <v>0</v>
      </c>
      <c r="K8" s="23">
        <v>0</v>
      </c>
      <c r="L8" s="23">
        <v>602.39901481574907</v>
      </c>
      <c r="M8" s="23">
        <v>1343.3074750848798</v>
      </c>
      <c r="N8" s="23">
        <v>2540.0864146311137</v>
      </c>
      <c r="O8" s="23">
        <v>3602.7122722319391</v>
      </c>
      <c r="P8" s="23">
        <v>4539.0479255605351</v>
      </c>
      <c r="Q8" s="23">
        <v>5374.1316951190684</v>
      </c>
      <c r="R8" s="23">
        <v>6074.1882452243544</v>
      </c>
      <c r="S8" s="23">
        <v>6693.0260054904147</v>
      </c>
      <c r="T8" s="23">
        <v>7224.0554848133606</v>
      </c>
      <c r="U8" s="23">
        <v>7717.9070455325354</v>
      </c>
      <c r="V8" s="23">
        <v>8590.7465038738828</v>
      </c>
      <c r="W8" s="23">
        <v>8112.1307846768223</v>
      </c>
    </row>
    <row r="9" spans="1:23">
      <c r="A9" s="21" t="s">
        <v>36</v>
      </c>
      <c r="B9" s="21" t="s">
        <v>142</v>
      </c>
      <c r="C9" s="28">
        <v>1.5838750654978144E-3</v>
      </c>
      <c r="D9" s="28">
        <v>1.734430042596451E-3</v>
      </c>
      <c r="E9" s="28">
        <v>1.7971371992661204E-3</v>
      </c>
      <c r="F9" s="28">
        <v>2.0652093234714529E-3</v>
      </c>
      <c r="G9" s="28">
        <v>2.888863633320402E-3</v>
      </c>
      <c r="H9" s="28">
        <v>6.5242592912347474E-3</v>
      </c>
      <c r="I9" s="28">
        <v>6.3069704879774044E-3</v>
      </c>
      <c r="J9" s="28">
        <v>40410.324613368059</v>
      </c>
      <c r="K9" s="28">
        <v>38158.946973417849</v>
      </c>
      <c r="L9" s="28">
        <v>37619.543646780337</v>
      </c>
      <c r="M9" s="28">
        <v>45808.907919399942</v>
      </c>
      <c r="N9" s="28">
        <v>76963.010302480252</v>
      </c>
      <c r="O9" s="28">
        <v>80153.51838443325</v>
      </c>
      <c r="P9" s="28">
        <v>76827.152073867692</v>
      </c>
      <c r="Q9" s="28">
        <v>87474.755626818791</v>
      </c>
      <c r="R9" s="28">
        <v>91069.842730946781</v>
      </c>
      <c r="S9" s="28">
        <v>128846.22936806329</v>
      </c>
      <c r="T9" s="28">
        <v>125220.58944249987</v>
      </c>
      <c r="U9" s="28">
        <v>129273.46595985502</v>
      </c>
      <c r="V9" s="28">
        <v>135237.62705461518</v>
      </c>
      <c r="W9" s="28">
        <v>153396.83038803071</v>
      </c>
    </row>
    <row r="12" spans="1:23">
      <c r="A12" s="7" t="s">
        <v>93</v>
      </c>
    </row>
  </sheetData>
  <sheetProtection algorithmName="SHA-512" hashValue="2qkc2IWI2qAd8+ig5ckT0LXyTPfvG+BeajA26wXqJTP+M4Idb42Xmr3ziOjptd5VV17umgp9dW8W/4qttV2DGg==" saltValue="hA8YUu+arfln08Uh0O0WJA==" spinCount="100000" sheet="1" objects="1" scenarios="1"/>
  <pageMargins left="0.7" right="0.7" top="0.75" bottom="0.75" header="0.3" footer="0.3"/>
  <pageSetup paperSize="9" orientation="portrait" horizontalDpi="30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57E188"/>
  </sheetPr>
  <dimension ref="A1:W12"/>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143</v>
      </c>
      <c r="B1" s="17"/>
      <c r="C1" s="17"/>
      <c r="D1" s="17"/>
      <c r="E1" s="17"/>
      <c r="F1" s="17"/>
      <c r="G1" s="17"/>
      <c r="H1" s="17"/>
      <c r="I1" s="17"/>
      <c r="J1" s="17"/>
      <c r="K1" s="17"/>
      <c r="L1" s="17"/>
      <c r="M1" s="17"/>
      <c r="N1" s="17"/>
      <c r="O1" s="17"/>
      <c r="P1" s="17"/>
      <c r="Q1" s="17"/>
      <c r="R1" s="17"/>
      <c r="S1" s="17"/>
      <c r="T1" s="17"/>
      <c r="U1" s="17"/>
      <c r="V1" s="17"/>
      <c r="W1" s="17"/>
    </row>
    <row r="2" spans="1:23">
      <c r="A2" s="26" t="s">
        <v>63</v>
      </c>
      <c r="B2" s="16" t="s">
        <v>130</v>
      </c>
    </row>
    <row r="3" spans="1:23">
      <c r="A3" s="17" t="s">
        <v>96</v>
      </c>
      <c r="B3" s="17" t="s">
        <v>141</v>
      </c>
      <c r="C3" s="17" t="s">
        <v>75</v>
      </c>
      <c r="D3" s="17" t="s">
        <v>98</v>
      </c>
      <c r="E3" s="17" t="s">
        <v>99</v>
      </c>
      <c r="F3" s="17" t="s">
        <v>100</v>
      </c>
      <c r="G3" s="17" t="s">
        <v>101</v>
      </c>
      <c r="H3" s="17" t="s">
        <v>102</v>
      </c>
      <c r="I3" s="17" t="s">
        <v>103</v>
      </c>
      <c r="J3" s="17" t="s">
        <v>104</v>
      </c>
      <c r="K3" s="17" t="s">
        <v>105</v>
      </c>
      <c r="L3" s="17" t="s">
        <v>106</v>
      </c>
      <c r="M3" s="17" t="s">
        <v>107</v>
      </c>
      <c r="N3" s="17" t="s">
        <v>108</v>
      </c>
      <c r="O3" s="17" t="s">
        <v>109</v>
      </c>
      <c r="P3" s="17" t="s">
        <v>110</v>
      </c>
      <c r="Q3" s="17" t="s">
        <v>111</v>
      </c>
      <c r="R3" s="17" t="s">
        <v>112</v>
      </c>
      <c r="S3" s="17" t="s">
        <v>113</v>
      </c>
      <c r="T3" s="17" t="s">
        <v>114</v>
      </c>
      <c r="U3" s="17" t="s">
        <v>115</v>
      </c>
      <c r="V3" s="17" t="s">
        <v>116</v>
      </c>
      <c r="W3" s="17" t="s">
        <v>117</v>
      </c>
    </row>
    <row r="4" spans="1:23">
      <c r="A4" s="27" t="s">
        <v>119</v>
      </c>
      <c r="B4" s="27" t="s">
        <v>63</v>
      </c>
      <c r="C4" s="23">
        <v>1.0215515299999999E-3</v>
      </c>
      <c r="D4" s="23">
        <v>1.02304262E-3</v>
      </c>
      <c r="E4" s="23">
        <v>1.03308781E-3</v>
      </c>
      <c r="F4" s="23">
        <v>202.48635816175999</v>
      </c>
      <c r="G4" s="23">
        <v>1.0521535099999998E-3</v>
      </c>
      <c r="H4" s="23">
        <v>1.6243625589399999</v>
      </c>
      <c r="I4" s="23">
        <v>1.0570564499999999E-3</v>
      </c>
      <c r="J4" s="23">
        <v>1.06021126E-3</v>
      </c>
      <c r="K4" s="23">
        <v>371.51589460561001</v>
      </c>
      <c r="L4" s="23">
        <v>1.06961329E-3</v>
      </c>
      <c r="M4" s="23">
        <v>1.0708461900000002E-3</v>
      </c>
      <c r="N4" s="23">
        <v>792.29367664933011</v>
      </c>
      <c r="O4" s="23">
        <v>9909.8344770000003</v>
      </c>
      <c r="P4" s="23">
        <v>226.91215977752</v>
      </c>
      <c r="Q4" s="23">
        <v>1321.2514171558698</v>
      </c>
      <c r="R4" s="23">
        <v>787.51694568984999</v>
      </c>
      <c r="S4" s="23">
        <v>2662.1590608044498</v>
      </c>
      <c r="T4" s="23">
        <v>1.08425433E-3</v>
      </c>
      <c r="U4" s="23">
        <v>2096.5469429999998</v>
      </c>
      <c r="V4" s="23">
        <v>48.908103197200006</v>
      </c>
      <c r="W4" s="23">
        <v>914.66000069538995</v>
      </c>
    </row>
    <row r="5" spans="1:23">
      <c r="A5" s="27" t="s">
        <v>120</v>
      </c>
      <c r="B5" s="27" t="s">
        <v>63</v>
      </c>
      <c r="C5" s="23">
        <v>1.20535325E-3</v>
      </c>
      <c r="D5" s="23">
        <v>1.2053496199999998E-3</v>
      </c>
      <c r="E5" s="23">
        <v>1.2117959200000001E-3</v>
      </c>
      <c r="F5" s="23">
        <v>1.2321230899999991E-3</v>
      </c>
      <c r="G5" s="23">
        <v>3.30646974767</v>
      </c>
      <c r="H5" s="23">
        <v>1.2329449499999998E-3</v>
      </c>
      <c r="I5" s="23">
        <v>1.2389231500000001E-3</v>
      </c>
      <c r="J5" s="23">
        <v>31859.162780000002</v>
      </c>
      <c r="K5" s="23">
        <v>27.796523532240002</v>
      </c>
      <c r="L5" s="23">
        <v>3.7373483649500003</v>
      </c>
      <c r="M5" s="23">
        <v>1.24593025E-3</v>
      </c>
      <c r="N5" s="23">
        <v>494.27915517787994</v>
      </c>
      <c r="O5" s="23">
        <v>6545.4069281400898</v>
      </c>
      <c r="P5" s="23">
        <v>9.8995330619799979</v>
      </c>
      <c r="Q5" s="23">
        <v>32.730301895400004</v>
      </c>
      <c r="R5" s="23">
        <v>6533.2985577413301</v>
      </c>
      <c r="S5" s="23">
        <v>7626.0687807402901</v>
      </c>
      <c r="T5" s="23">
        <v>1.2540824599999991E-3</v>
      </c>
      <c r="U5" s="23">
        <v>5923.2200352709797</v>
      </c>
      <c r="V5" s="23">
        <v>1.2586152999999988E-3</v>
      </c>
      <c r="W5" s="23">
        <v>5577.6741712468101</v>
      </c>
    </row>
    <row r="6" spans="1:23">
      <c r="A6" s="27" t="s">
        <v>121</v>
      </c>
      <c r="B6" s="27" t="s">
        <v>63</v>
      </c>
      <c r="C6" s="23">
        <v>1.0744974499999999E-3</v>
      </c>
      <c r="D6" s="23">
        <v>1.07015846E-3</v>
      </c>
      <c r="E6" s="23">
        <v>18.388059528230002</v>
      </c>
      <c r="F6" s="23">
        <v>1.104386106E-3</v>
      </c>
      <c r="G6" s="23">
        <v>1.1045981300000002E-3</v>
      </c>
      <c r="H6" s="23">
        <v>1.1046286899999991E-3</v>
      </c>
      <c r="I6" s="23">
        <v>1.11584329E-3</v>
      </c>
      <c r="J6" s="23">
        <v>1.1197777699999999E-3</v>
      </c>
      <c r="K6" s="23">
        <v>1.125247569999999E-3</v>
      </c>
      <c r="L6" s="23">
        <v>1.1271426799999999E-3</v>
      </c>
      <c r="M6" s="23">
        <v>1.1286187899999999E-3</v>
      </c>
      <c r="N6" s="23">
        <v>1.1359640200000001E-3</v>
      </c>
      <c r="O6" s="23">
        <v>1.1357150099999991E-3</v>
      </c>
      <c r="P6" s="23">
        <v>35.798097910420005</v>
      </c>
      <c r="Q6" s="23">
        <v>380.75793395446999</v>
      </c>
      <c r="R6" s="23">
        <v>606.11175794513997</v>
      </c>
      <c r="S6" s="23">
        <v>954.94265094627008</v>
      </c>
      <c r="T6" s="23">
        <v>1.1334315399999999E-3</v>
      </c>
      <c r="U6" s="23">
        <v>609.19731777372999</v>
      </c>
      <c r="V6" s="23">
        <v>50.377288260729898</v>
      </c>
      <c r="W6" s="23">
        <v>810.31429796477005</v>
      </c>
    </row>
    <row r="7" spans="1:23">
      <c r="A7" s="27" t="s">
        <v>122</v>
      </c>
      <c r="B7" s="27" t="s">
        <v>63</v>
      </c>
      <c r="C7" s="23">
        <v>1.021127239999999E-3</v>
      </c>
      <c r="D7" s="23">
        <v>1.0175137699999998E-3</v>
      </c>
      <c r="E7" s="23">
        <v>15.868679478739999</v>
      </c>
      <c r="F7" s="23">
        <v>1.0530372400000001E-3</v>
      </c>
      <c r="G7" s="23">
        <v>1.0553110199999999E-3</v>
      </c>
      <c r="H7" s="23">
        <v>1.05365828E-3</v>
      </c>
      <c r="I7" s="23">
        <v>1.06036836E-3</v>
      </c>
      <c r="J7" s="23">
        <v>1.0604409599999989E-3</v>
      </c>
      <c r="K7" s="23">
        <v>1.0632606199999998E-3</v>
      </c>
      <c r="L7" s="23">
        <v>1.0673689500000001E-3</v>
      </c>
      <c r="M7" s="23">
        <v>1.0661483699999999E-3</v>
      </c>
      <c r="N7" s="23">
        <v>1.0726803799999999E-3</v>
      </c>
      <c r="O7" s="23">
        <v>1.0749178700000001E-3</v>
      </c>
      <c r="P7" s="23">
        <v>53.308192530400007</v>
      </c>
      <c r="Q7" s="23">
        <v>305.64141478213998</v>
      </c>
      <c r="R7" s="23">
        <v>958.61101687541998</v>
      </c>
      <c r="S7" s="23">
        <v>817.82400605230998</v>
      </c>
      <c r="T7" s="23">
        <v>1.0775901899999999E-3</v>
      </c>
      <c r="U7" s="23">
        <v>631.56921954926997</v>
      </c>
      <c r="V7" s="23">
        <v>9.7707363498699991</v>
      </c>
      <c r="W7" s="23">
        <v>669.75543110623005</v>
      </c>
    </row>
    <row r="8" spans="1:23">
      <c r="A8" s="27" t="s">
        <v>123</v>
      </c>
      <c r="B8" s="27" t="s">
        <v>63</v>
      </c>
      <c r="C8" s="23">
        <v>6.0001579000000006E-4</v>
      </c>
      <c r="D8" s="23">
        <v>5.9584904999999998E-4</v>
      </c>
      <c r="E8" s="23">
        <v>6.0177572999999993E-4</v>
      </c>
      <c r="F8" s="23">
        <v>5.9891143000000006E-4</v>
      </c>
      <c r="G8" s="23">
        <v>5.8920184999999999E-4</v>
      </c>
      <c r="H8" s="23">
        <v>5.9160294000000003E-4</v>
      </c>
      <c r="I8" s="23">
        <v>5.9306274999999993E-4</v>
      </c>
      <c r="J8" s="23">
        <v>5.8644407999999999E-4</v>
      </c>
      <c r="K8" s="23">
        <v>5.8792037999999991E-4</v>
      </c>
      <c r="L8" s="23">
        <v>5.8761218999999994E-4</v>
      </c>
      <c r="M8" s="23">
        <v>5.7511833999999995E-4</v>
      </c>
      <c r="N8" s="23">
        <v>5.7367594999999994E-4</v>
      </c>
      <c r="O8" s="23">
        <v>5.7340027000000007E-4</v>
      </c>
      <c r="P8" s="23">
        <v>5.7315630000000011E-4</v>
      </c>
      <c r="Q8" s="23">
        <v>5.7457838000000007E-4</v>
      </c>
      <c r="R8" s="23">
        <v>5.7294183000000003E-4</v>
      </c>
      <c r="S8" s="23">
        <v>51.859424793849996</v>
      </c>
      <c r="T8" s="23">
        <v>5.7285166999999904E-4</v>
      </c>
      <c r="U8" s="23">
        <v>27.30790846319</v>
      </c>
      <c r="V8" s="23">
        <v>5.7263647999999999E-4</v>
      </c>
      <c r="W8" s="23">
        <v>24.850383617560002</v>
      </c>
    </row>
    <row r="9" spans="1:23">
      <c r="A9" s="21" t="s">
        <v>36</v>
      </c>
      <c r="B9" s="21" t="s">
        <v>142</v>
      </c>
      <c r="C9" s="28">
        <v>4.9225452599999994E-3</v>
      </c>
      <c r="D9" s="28">
        <v>4.9119135199999992E-3</v>
      </c>
      <c r="E9" s="28">
        <v>34.259585666429999</v>
      </c>
      <c r="F9" s="28">
        <v>202.490346619626</v>
      </c>
      <c r="G9" s="28">
        <v>3.3102710121799999</v>
      </c>
      <c r="H9" s="28">
        <v>1.6283453937999999</v>
      </c>
      <c r="I9" s="28">
        <v>5.0652539999999999E-3</v>
      </c>
      <c r="J9" s="28">
        <v>31859.166606874074</v>
      </c>
      <c r="K9" s="28">
        <v>399.31519456642002</v>
      </c>
      <c r="L9" s="28">
        <v>3.7412001020600001</v>
      </c>
      <c r="M9" s="28">
        <v>5.0866619399999998E-3</v>
      </c>
      <c r="N9" s="28">
        <v>1286.5756141475599</v>
      </c>
      <c r="O9" s="28">
        <v>16455.244189173241</v>
      </c>
      <c r="P9" s="28">
        <v>325.91855643662001</v>
      </c>
      <c r="Q9" s="28">
        <v>2040.3816423662599</v>
      </c>
      <c r="R9" s="28">
        <v>8885.5388511935707</v>
      </c>
      <c r="S9" s="28">
        <v>12112.85392333717</v>
      </c>
      <c r="T9" s="28">
        <v>5.1222101899999987E-3</v>
      </c>
      <c r="U9" s="28">
        <v>9287.8414240571692</v>
      </c>
      <c r="V9" s="28">
        <v>109.0579590595799</v>
      </c>
      <c r="W9" s="28">
        <v>7997.2542846307606</v>
      </c>
    </row>
    <row r="12" spans="1:23">
      <c r="A12" s="7" t="s">
        <v>93</v>
      </c>
    </row>
  </sheetData>
  <sheetProtection algorithmName="SHA-512" hashValue="hWAkDjUMewH3nCFRBgKhl91sD6xRNeIBO5o1lP4f7RD79O/wuXYqydWFlcXgwG9sx8hEAI1iMGlnMoI+O4M5bw==" saltValue="2uR0gxtZEA+fctOeUnT9xA==" spinCount="100000" sheet="1" objects="1" scenarios="1"/>
  <pageMargins left="0.7" right="0.7" top="0.75" bottom="0.75" header="0.3" footer="0.3"/>
  <pageSetup paperSize="9" orientation="portrait" horizontalDpi="30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57E188"/>
  </sheetPr>
  <dimension ref="A1:W8"/>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144</v>
      </c>
      <c r="B1" s="17"/>
      <c r="C1" s="17"/>
      <c r="D1" s="17"/>
      <c r="E1" s="17"/>
      <c r="F1" s="17"/>
      <c r="G1" s="17"/>
      <c r="H1" s="17"/>
      <c r="I1" s="17"/>
      <c r="J1" s="17"/>
      <c r="K1" s="17"/>
      <c r="L1" s="17"/>
      <c r="M1" s="17"/>
      <c r="N1" s="17"/>
      <c r="O1" s="17"/>
      <c r="P1" s="17"/>
      <c r="Q1" s="17"/>
      <c r="R1" s="17"/>
      <c r="S1" s="17"/>
      <c r="T1" s="17"/>
      <c r="U1" s="17"/>
      <c r="V1" s="17"/>
      <c r="W1" s="17"/>
    </row>
    <row r="2" spans="1:23">
      <c r="A2" s="26" t="s">
        <v>71</v>
      </c>
      <c r="B2" s="16" t="s">
        <v>130</v>
      </c>
    </row>
    <row r="3" spans="1:23">
      <c r="A3" s="17" t="s">
        <v>96</v>
      </c>
      <c r="B3" s="17" t="s">
        <v>141</v>
      </c>
      <c r="C3" s="17" t="s">
        <v>75</v>
      </c>
      <c r="D3" s="17" t="s">
        <v>98</v>
      </c>
      <c r="E3" s="17" t="s">
        <v>99</v>
      </c>
      <c r="F3" s="17" t="s">
        <v>100</v>
      </c>
      <c r="G3" s="17" t="s">
        <v>101</v>
      </c>
      <c r="H3" s="17" t="s">
        <v>102</v>
      </c>
      <c r="I3" s="17" t="s">
        <v>103</v>
      </c>
      <c r="J3" s="17" t="s">
        <v>104</v>
      </c>
      <c r="K3" s="17" t="s">
        <v>105</v>
      </c>
      <c r="L3" s="17" t="s">
        <v>106</v>
      </c>
      <c r="M3" s="17" t="s">
        <v>107</v>
      </c>
      <c r="N3" s="17" t="s">
        <v>108</v>
      </c>
      <c r="O3" s="17" t="s">
        <v>109</v>
      </c>
      <c r="P3" s="17" t="s">
        <v>110</v>
      </c>
      <c r="Q3" s="17" t="s">
        <v>111</v>
      </c>
      <c r="R3" s="17" t="s">
        <v>112</v>
      </c>
      <c r="S3" s="17" t="s">
        <v>113</v>
      </c>
      <c r="T3" s="17" t="s">
        <v>114</v>
      </c>
      <c r="U3" s="17" t="s">
        <v>115</v>
      </c>
      <c r="V3" s="17" t="s">
        <v>116</v>
      </c>
      <c r="W3" s="17" t="s">
        <v>117</v>
      </c>
    </row>
    <row r="4" spans="1:23">
      <c r="A4" s="27" t="s">
        <v>123</v>
      </c>
      <c r="B4" s="27" t="s">
        <v>71</v>
      </c>
      <c r="C4" s="23">
        <v>1204.8681408698501</v>
      </c>
      <c r="D4" s="23">
        <v>1108.8751908962402</v>
      </c>
      <c r="E4" s="23">
        <v>1305.1724713738399</v>
      </c>
      <c r="F4" s="23">
        <v>930.79623559999993</v>
      </c>
      <c r="G4" s="23">
        <v>457.55107300000003</v>
      </c>
      <c r="H4" s="23">
        <v>653.04653399999995</v>
      </c>
      <c r="I4" s="23">
        <v>620.02247900000009</v>
      </c>
      <c r="J4" s="23">
        <v>716.00648000000001</v>
      </c>
      <c r="K4" s="23">
        <v>794.22271999999998</v>
      </c>
      <c r="L4" s="23">
        <v>1056.71569</v>
      </c>
      <c r="M4" s="23">
        <v>1333.7173699999998</v>
      </c>
      <c r="N4" s="23">
        <v>1349.9251299999999</v>
      </c>
      <c r="O4" s="23">
        <v>1369.4847749999999</v>
      </c>
      <c r="P4" s="23">
        <v>1563.109616</v>
      </c>
      <c r="Q4" s="23">
        <v>1655.368234</v>
      </c>
      <c r="R4" s="23">
        <v>1671.7901899999999</v>
      </c>
      <c r="S4" s="23">
        <v>1540.8167900000001</v>
      </c>
      <c r="T4" s="23">
        <v>1525.8792900000001</v>
      </c>
      <c r="U4" s="23">
        <v>1455.2609959999997</v>
      </c>
      <c r="V4" s="23">
        <v>1549.0751299999999</v>
      </c>
      <c r="W4" s="23">
        <v>1349.0279100000002</v>
      </c>
    </row>
    <row r="5" spans="1:23">
      <c r="A5" s="21" t="s">
        <v>36</v>
      </c>
      <c r="B5" s="21" t="s">
        <v>142</v>
      </c>
      <c r="C5" s="28">
        <v>1204.8681408698501</v>
      </c>
      <c r="D5" s="28">
        <v>1108.8751908962402</v>
      </c>
      <c r="E5" s="28">
        <v>1305.1724713738399</v>
      </c>
      <c r="F5" s="28">
        <v>930.79623559999993</v>
      </c>
      <c r="G5" s="28">
        <v>457.55107300000003</v>
      </c>
      <c r="H5" s="28">
        <v>653.04653399999995</v>
      </c>
      <c r="I5" s="28">
        <v>620.02247900000009</v>
      </c>
      <c r="J5" s="28">
        <v>716.00648000000001</v>
      </c>
      <c r="K5" s="28">
        <v>794.22271999999998</v>
      </c>
      <c r="L5" s="28">
        <v>1056.71569</v>
      </c>
      <c r="M5" s="28">
        <v>1333.7173699999998</v>
      </c>
      <c r="N5" s="28">
        <v>1349.9251299999999</v>
      </c>
      <c r="O5" s="28">
        <v>1369.4847749999999</v>
      </c>
      <c r="P5" s="28">
        <v>1563.109616</v>
      </c>
      <c r="Q5" s="28">
        <v>1655.368234</v>
      </c>
      <c r="R5" s="28">
        <v>1671.7901899999999</v>
      </c>
      <c r="S5" s="28">
        <v>1540.8167900000001</v>
      </c>
      <c r="T5" s="28">
        <v>1525.8792900000001</v>
      </c>
      <c r="U5" s="28">
        <v>1455.2609959999997</v>
      </c>
      <c r="V5" s="28">
        <v>1549.0751299999999</v>
      </c>
      <c r="W5" s="28">
        <v>1349.0279100000002</v>
      </c>
    </row>
    <row r="8" spans="1:23">
      <c r="A8" s="7" t="s">
        <v>93</v>
      </c>
    </row>
  </sheetData>
  <sheetProtection algorithmName="SHA-512" hashValue="anobBJTMm2Yf2Js0V4sJ9sl75b6AdXTo7RBWfRT1meVeMwpsRp4qVfu4Zhg8Up+PXgqP3da6alyxDftq0EboUw==" saltValue="CC2K3VeUwu3k3ELOrg5hYQ==" spinCount="100000" sheet="1" objects="1" scenarios="1"/>
  <pageMargins left="0.7" right="0.7" top="0.75" bottom="0.75" header="0.3" footer="0.3"/>
  <pageSetup paperSize="9" orientation="portrait" horizontalDpi="30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5A0A42"/>
  </sheetPr>
  <dimension ref="A1:Y154"/>
  <sheetViews>
    <sheetView zoomScale="85" zoomScaleNormal="85" workbookViewId="0"/>
  </sheetViews>
  <sheetFormatPr defaultColWidth="9.140625" defaultRowHeight="15"/>
  <cols>
    <col min="1" max="1" width="9.28515625" style="7" customWidth="1"/>
    <col min="2" max="2" width="30.5703125" style="7" customWidth="1"/>
    <col min="3" max="23" width="9.28515625" style="7" customWidth="1"/>
    <col min="24" max="16384" width="9.140625" style="7"/>
  </cols>
  <sheetData>
    <row r="1" spans="1:25" s="26" customFormat="1" ht="23.25" customHeight="1">
      <c r="A1" s="25" t="s">
        <v>145</v>
      </c>
      <c r="B1" s="17"/>
      <c r="C1" s="17"/>
      <c r="D1" s="17"/>
      <c r="E1" s="17"/>
      <c r="F1" s="17"/>
      <c r="G1" s="17"/>
      <c r="H1" s="17"/>
      <c r="I1" s="17"/>
      <c r="J1" s="17"/>
      <c r="K1" s="17"/>
      <c r="L1" s="17"/>
      <c r="M1" s="17"/>
      <c r="N1" s="17"/>
      <c r="O1" s="17"/>
      <c r="P1" s="17"/>
      <c r="Q1" s="17"/>
      <c r="R1" s="17"/>
      <c r="S1" s="17"/>
      <c r="T1" s="17"/>
      <c r="U1" s="17"/>
      <c r="V1" s="17"/>
      <c r="W1" s="17"/>
    </row>
    <row r="2" spans="1:25" s="26" customFormat="1"/>
    <row r="3" spans="1:25">
      <c r="A3" s="26"/>
      <c r="B3" s="26"/>
      <c r="C3" s="26"/>
      <c r="D3" s="26"/>
      <c r="E3" s="26"/>
      <c r="F3" s="26"/>
      <c r="G3" s="26"/>
      <c r="H3" s="26"/>
      <c r="I3" s="26"/>
      <c r="J3" s="26"/>
      <c r="K3" s="26"/>
      <c r="L3" s="26"/>
      <c r="M3" s="26"/>
      <c r="N3" s="26"/>
      <c r="O3" s="26"/>
      <c r="P3" s="26"/>
      <c r="Q3" s="26"/>
      <c r="R3" s="26"/>
      <c r="S3" s="26"/>
      <c r="T3" s="26"/>
      <c r="U3" s="26"/>
      <c r="V3" s="26"/>
      <c r="W3" s="26"/>
      <c r="X3" s="26"/>
      <c r="Y3" s="26"/>
    </row>
    <row r="4" spans="1:25">
      <c r="A4" s="16" t="s">
        <v>95</v>
      </c>
      <c r="B4" s="16"/>
      <c r="C4" s="26"/>
      <c r="D4" s="26"/>
      <c r="E4" s="26"/>
      <c r="F4" s="26"/>
      <c r="G4" s="26"/>
      <c r="H4" s="26"/>
      <c r="I4" s="26"/>
      <c r="J4" s="26"/>
      <c r="K4" s="26"/>
      <c r="L4" s="26"/>
      <c r="M4" s="26"/>
      <c r="N4" s="26"/>
      <c r="O4" s="26"/>
      <c r="P4" s="26"/>
      <c r="Q4" s="26"/>
      <c r="R4" s="26"/>
      <c r="S4" s="26"/>
      <c r="T4" s="26"/>
      <c r="U4" s="26"/>
      <c r="V4" s="26"/>
      <c r="W4" s="26"/>
    </row>
    <row r="5" spans="1:25">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5">
      <c r="A6" s="27" t="s">
        <v>36</v>
      </c>
      <c r="B6" s="27" t="s">
        <v>60</v>
      </c>
      <c r="C6" s="23">
        <v>86214.387439999977</v>
      </c>
      <c r="D6" s="23">
        <v>83142.885699999984</v>
      </c>
      <c r="E6" s="23">
        <v>84655.277699999991</v>
      </c>
      <c r="F6" s="23">
        <v>84588.206283272899</v>
      </c>
      <c r="G6" s="23">
        <v>71087.229940471705</v>
      </c>
      <c r="H6" s="23">
        <v>66348.067993569479</v>
      </c>
      <c r="I6" s="23">
        <v>63314.932836432738</v>
      </c>
      <c r="J6" s="23">
        <v>65202.979595067802</v>
      </c>
      <c r="K6" s="23">
        <v>64411.629750318316</v>
      </c>
      <c r="L6" s="23">
        <v>62533.287405127019</v>
      </c>
      <c r="M6" s="23">
        <v>58425.804342216281</v>
      </c>
      <c r="N6" s="23">
        <v>53797.917960785671</v>
      </c>
      <c r="O6" s="23">
        <v>55341.060536451478</v>
      </c>
      <c r="P6" s="23">
        <v>51337.52133636098</v>
      </c>
      <c r="Q6" s="23">
        <v>37675.488125882439</v>
      </c>
      <c r="R6" s="23">
        <v>31991.590228725407</v>
      </c>
      <c r="S6" s="23">
        <v>32064.157999999989</v>
      </c>
      <c r="T6" s="23">
        <v>33013.932700000005</v>
      </c>
      <c r="U6" s="23">
        <v>31489.869299999977</v>
      </c>
      <c r="V6" s="23">
        <v>30821.372099999986</v>
      </c>
      <c r="W6" s="23">
        <v>21491.63805973393</v>
      </c>
    </row>
    <row r="7" spans="1:25">
      <c r="A7" s="27" t="s">
        <v>36</v>
      </c>
      <c r="B7" s="27" t="s">
        <v>67</v>
      </c>
      <c r="C7" s="23">
        <v>28549.654099999992</v>
      </c>
      <c r="D7" s="23">
        <v>27518.278599999998</v>
      </c>
      <c r="E7" s="23">
        <v>28855.474700000006</v>
      </c>
      <c r="F7" s="23">
        <v>24081.382039286898</v>
      </c>
      <c r="G7" s="23">
        <v>22768.028319642723</v>
      </c>
      <c r="H7" s="23">
        <v>22080.580260101309</v>
      </c>
      <c r="I7" s="23">
        <v>21110.967002164969</v>
      </c>
      <c r="J7" s="23">
        <v>18218.940072164391</v>
      </c>
      <c r="K7" s="23">
        <v>17199.415855758711</v>
      </c>
      <c r="L7" s="23">
        <v>18157.612590000001</v>
      </c>
      <c r="M7" s="23">
        <v>15648.313506643601</v>
      </c>
      <c r="N7" s="23">
        <v>15898.741999999991</v>
      </c>
      <c r="O7" s="23">
        <v>15744.070500000002</v>
      </c>
      <c r="P7" s="23">
        <v>14730.691550000001</v>
      </c>
      <c r="Q7" s="23">
        <v>14528.009840000001</v>
      </c>
      <c r="R7" s="23">
        <v>14303.300199999998</v>
      </c>
      <c r="S7" s="23">
        <v>14607.952799999999</v>
      </c>
      <c r="T7" s="23">
        <v>15947.565899999998</v>
      </c>
      <c r="U7" s="23">
        <v>14873.743549999999</v>
      </c>
      <c r="V7" s="23">
        <v>14090.8287</v>
      </c>
      <c r="W7" s="23">
        <v>15224.664000000001</v>
      </c>
    </row>
    <row r="8" spans="1:25">
      <c r="A8" s="27" t="s">
        <v>36</v>
      </c>
      <c r="B8" s="27" t="s">
        <v>18</v>
      </c>
      <c r="C8" s="23">
        <v>2252.4521371761493</v>
      </c>
      <c r="D8" s="23">
        <v>2252.554736869401</v>
      </c>
      <c r="E8" s="23">
        <v>2025.7257744248586</v>
      </c>
      <c r="F8" s="23">
        <v>3059.43107199104</v>
      </c>
      <c r="G8" s="23">
        <v>2451.0913197101913</v>
      </c>
      <c r="H8" s="23">
        <v>2080.7538687425126</v>
      </c>
      <c r="I8" s="23">
        <v>2089.0468323868918</v>
      </c>
      <c r="J8" s="23">
        <v>2247.3974372276575</v>
      </c>
      <c r="K8" s="23">
        <v>2225.6308863203863</v>
      </c>
      <c r="L8" s="23">
        <v>2167.5018877497596</v>
      </c>
      <c r="M8" s="23">
        <v>2195.0100520282394</v>
      </c>
      <c r="N8" s="23">
        <v>2750.0246288000694</v>
      </c>
      <c r="O8" s="23">
        <v>2508.4597250547345</v>
      </c>
      <c r="P8" s="23">
        <v>1938.2067528294508</v>
      </c>
      <c r="Q8" s="23">
        <v>2646.758026612551</v>
      </c>
      <c r="R8" s="23">
        <v>2093.3113113576997</v>
      </c>
      <c r="S8" s="23">
        <v>3048.0309745613104</v>
      </c>
      <c r="T8" s="23">
        <v>3030.6675099265512</v>
      </c>
      <c r="U8" s="23">
        <v>2809.533422050883</v>
      </c>
      <c r="V8" s="23">
        <v>3385.6536115728009</v>
      </c>
      <c r="W8" s="23">
        <v>3603.5357107714603</v>
      </c>
    </row>
    <row r="9" spans="1:25">
      <c r="A9" s="27" t="s">
        <v>36</v>
      </c>
      <c r="B9" s="27" t="s">
        <v>28</v>
      </c>
      <c r="C9" s="23">
        <v>979.18504449999909</v>
      </c>
      <c r="D9" s="23">
        <v>785.84581500000002</v>
      </c>
      <c r="E9" s="23">
        <v>799.20625000000007</v>
      </c>
      <c r="F9" s="23">
        <v>226.37217199999901</v>
      </c>
      <c r="G9" s="23">
        <v>205.39794599999999</v>
      </c>
      <c r="H9" s="23">
        <v>221.688671</v>
      </c>
      <c r="I9" s="23">
        <v>205.70317449999999</v>
      </c>
      <c r="J9" s="23">
        <v>233.84451799999999</v>
      </c>
      <c r="K9" s="23">
        <v>238.51493999999997</v>
      </c>
      <c r="L9" s="23">
        <v>230.09847999999988</v>
      </c>
      <c r="M9" s="23">
        <v>250.55691079999997</v>
      </c>
      <c r="N9" s="23">
        <v>328.33525699999899</v>
      </c>
      <c r="O9" s="23">
        <v>315.35972900000002</v>
      </c>
      <c r="P9" s="23">
        <v>200.80994399999997</v>
      </c>
      <c r="Q9" s="23">
        <v>201.42806400000001</v>
      </c>
      <c r="R9" s="23">
        <v>135.21029000000001</v>
      </c>
      <c r="S9" s="23">
        <v>339.26090999999997</v>
      </c>
      <c r="T9" s="23">
        <v>259.78144299999997</v>
      </c>
      <c r="U9" s="23">
        <v>221.21402</v>
      </c>
      <c r="V9" s="23">
        <v>231.64111</v>
      </c>
      <c r="W9" s="23">
        <v>251.45317</v>
      </c>
    </row>
    <row r="10" spans="1:25">
      <c r="A10" s="27" t="s">
        <v>36</v>
      </c>
      <c r="B10" s="27" t="s">
        <v>62</v>
      </c>
      <c r="C10" s="23">
        <v>41.747124791496496</v>
      </c>
      <c r="D10" s="23">
        <v>47.676717903798163</v>
      </c>
      <c r="E10" s="23">
        <v>111.71355302058483</v>
      </c>
      <c r="F10" s="23">
        <v>167.84893185116562</v>
      </c>
      <c r="G10" s="23">
        <v>108.68412398404094</v>
      </c>
      <c r="H10" s="23">
        <v>145.91231423629068</v>
      </c>
      <c r="I10" s="23">
        <v>134.24468954700777</v>
      </c>
      <c r="J10" s="23">
        <v>169.3128803810184</v>
      </c>
      <c r="K10" s="23">
        <v>115.02547116221851</v>
      </c>
      <c r="L10" s="23">
        <v>104.10863044369134</v>
      </c>
      <c r="M10" s="23">
        <v>88.736970939656672</v>
      </c>
      <c r="N10" s="23">
        <v>190.31290510959261</v>
      </c>
      <c r="O10" s="23">
        <v>111.47172342523739</v>
      </c>
      <c r="P10" s="23">
        <v>60.63901057658196</v>
      </c>
      <c r="Q10" s="23">
        <v>336.01856659082677</v>
      </c>
      <c r="R10" s="23">
        <v>158.86404107788891</v>
      </c>
      <c r="S10" s="23">
        <v>534.25416501441589</v>
      </c>
      <c r="T10" s="23">
        <v>246.71409887163017</v>
      </c>
      <c r="U10" s="23">
        <v>520.31683842105178</v>
      </c>
      <c r="V10" s="23">
        <v>444.35634424201595</v>
      </c>
      <c r="W10" s="23">
        <v>692.73763288231646</v>
      </c>
    </row>
    <row r="11" spans="1:25">
      <c r="A11" s="27" t="s">
        <v>36</v>
      </c>
      <c r="B11" s="27" t="s">
        <v>61</v>
      </c>
      <c r="C11" s="23">
        <v>13356.880850999994</v>
      </c>
      <c r="D11" s="23">
        <v>13911.17101</v>
      </c>
      <c r="E11" s="23">
        <v>13086.423966999999</v>
      </c>
      <c r="F11" s="23">
        <v>15739.952429999998</v>
      </c>
      <c r="G11" s="23">
        <v>15947.849229999998</v>
      </c>
      <c r="H11" s="23">
        <v>14569.687734999998</v>
      </c>
      <c r="I11" s="23">
        <v>16361.343880999993</v>
      </c>
      <c r="J11" s="23">
        <v>18062.909666</v>
      </c>
      <c r="K11" s="23">
        <v>16309.616119999986</v>
      </c>
      <c r="L11" s="23">
        <v>15252.23420499999</v>
      </c>
      <c r="M11" s="23">
        <v>15435.389469999996</v>
      </c>
      <c r="N11" s="23">
        <v>14970.921808999999</v>
      </c>
      <c r="O11" s="23">
        <v>15767.976669999998</v>
      </c>
      <c r="P11" s="23">
        <v>16681.433988999997</v>
      </c>
      <c r="Q11" s="23">
        <v>16675.072479999984</v>
      </c>
      <c r="R11" s="23">
        <v>14987.184154999995</v>
      </c>
      <c r="S11" s="23">
        <v>17722.401664999998</v>
      </c>
      <c r="T11" s="23">
        <v>15706.918029999997</v>
      </c>
      <c r="U11" s="23">
        <v>14006.901689999999</v>
      </c>
      <c r="V11" s="23">
        <v>15198.582541999998</v>
      </c>
      <c r="W11" s="23">
        <v>14411.390831999997</v>
      </c>
    </row>
    <row r="12" spans="1:25">
      <c r="A12" s="27" t="s">
        <v>36</v>
      </c>
      <c r="B12" s="27" t="s">
        <v>65</v>
      </c>
      <c r="C12" s="23">
        <v>30948.002861687801</v>
      </c>
      <c r="D12" s="23">
        <v>33662.430171627588</v>
      </c>
      <c r="E12" s="23">
        <v>31105.396895743885</v>
      </c>
      <c r="F12" s="23">
        <v>33122.338696863742</v>
      </c>
      <c r="G12" s="23">
        <v>44294.34892938866</v>
      </c>
      <c r="H12" s="23">
        <v>48246.84582821581</v>
      </c>
      <c r="I12" s="23">
        <v>50149.385452537863</v>
      </c>
      <c r="J12" s="23">
        <v>53459.200426757816</v>
      </c>
      <c r="K12" s="23">
        <v>56211.963966207528</v>
      </c>
      <c r="L12" s="23">
        <v>58288.842290936118</v>
      </c>
      <c r="M12" s="23">
        <v>62480.57465770813</v>
      </c>
      <c r="N12" s="23">
        <v>65272.108171384927</v>
      </c>
      <c r="O12" s="23">
        <v>65617.030123244054</v>
      </c>
      <c r="P12" s="23">
        <v>73478.3444951946</v>
      </c>
      <c r="Q12" s="23">
        <v>84783.969166064431</v>
      </c>
      <c r="R12" s="23">
        <v>90762.056332770488</v>
      </c>
      <c r="S12" s="23">
        <v>92963.334327007062</v>
      </c>
      <c r="T12" s="23">
        <v>91325.239819490074</v>
      </c>
      <c r="U12" s="23">
        <v>93234.815349766403</v>
      </c>
      <c r="V12" s="23">
        <v>91839.604169563972</v>
      </c>
      <c r="W12" s="23">
        <v>94310.934831497245</v>
      </c>
    </row>
    <row r="13" spans="1:25">
      <c r="A13" s="27" t="s">
        <v>36</v>
      </c>
      <c r="B13" s="27" t="s">
        <v>64</v>
      </c>
      <c r="C13" s="23">
        <v>15292.988142681372</v>
      </c>
      <c r="D13" s="23">
        <v>15986.334899477461</v>
      </c>
      <c r="E13" s="23">
        <v>16249.84493607231</v>
      </c>
      <c r="F13" s="23">
        <v>15574.294628964135</v>
      </c>
      <c r="G13" s="23">
        <v>19306.278336125746</v>
      </c>
      <c r="H13" s="23">
        <v>22590.325289021897</v>
      </c>
      <c r="I13" s="23">
        <v>23395.607664971871</v>
      </c>
      <c r="J13" s="23">
        <v>20858.353919252335</v>
      </c>
      <c r="K13" s="23">
        <v>23952.00634864032</v>
      </c>
      <c r="L13" s="23">
        <v>26125.597271458424</v>
      </c>
      <c r="M13" s="23">
        <v>31559.24533579843</v>
      </c>
      <c r="N13" s="23">
        <v>36067.307383761748</v>
      </c>
      <c r="O13" s="23">
        <v>36285.959064433839</v>
      </c>
      <c r="P13" s="23">
        <v>35197.164029241983</v>
      </c>
      <c r="Q13" s="23">
        <v>40224.461407327697</v>
      </c>
      <c r="R13" s="23">
        <v>45270.087825120965</v>
      </c>
      <c r="S13" s="23">
        <v>41359.839555039493</v>
      </c>
      <c r="T13" s="23">
        <v>44346.279408767645</v>
      </c>
      <c r="U13" s="23">
        <v>48684.249350124774</v>
      </c>
      <c r="V13" s="23">
        <v>51923.474446392407</v>
      </c>
      <c r="W13" s="23">
        <v>59660.799359068726</v>
      </c>
    </row>
    <row r="14" spans="1:25">
      <c r="A14" s="27" t="s">
        <v>36</v>
      </c>
      <c r="B14" s="27" t="s">
        <v>32</v>
      </c>
      <c r="C14" s="23">
        <v>125.47664958007579</v>
      </c>
      <c r="D14" s="23">
        <v>125.70026021744</v>
      </c>
      <c r="E14" s="23">
        <v>138.59217472226001</v>
      </c>
      <c r="F14" s="23">
        <v>193.13199744032059</v>
      </c>
      <c r="G14" s="23">
        <v>188.93674877272861</v>
      </c>
      <c r="H14" s="23">
        <v>179.65077255340051</v>
      </c>
      <c r="I14" s="23">
        <v>168.41459440644192</v>
      </c>
      <c r="J14" s="23">
        <v>358.15190910601297</v>
      </c>
      <c r="K14" s="23">
        <v>361.95816450959694</v>
      </c>
      <c r="L14" s="23">
        <v>523.39759421150995</v>
      </c>
      <c r="M14" s="23">
        <v>767.45947533916683</v>
      </c>
      <c r="N14" s="23">
        <v>769.19513811374304</v>
      </c>
      <c r="O14" s="23">
        <v>865.79659678413805</v>
      </c>
      <c r="P14" s="23">
        <v>828.82505569843499</v>
      </c>
      <c r="Q14" s="23">
        <v>1151.4463458884018</v>
      </c>
      <c r="R14" s="23">
        <v>2020.5880442745499</v>
      </c>
      <c r="S14" s="23">
        <v>2010.5639869976567</v>
      </c>
      <c r="T14" s="23">
        <v>2031.7635448780838</v>
      </c>
      <c r="U14" s="23">
        <v>2502.9372497936397</v>
      </c>
      <c r="V14" s="23">
        <v>2491.1985626745668</v>
      </c>
      <c r="W14" s="23">
        <v>4361.2372541745799</v>
      </c>
    </row>
    <row r="15" spans="1:25">
      <c r="A15" s="27" t="s">
        <v>36</v>
      </c>
      <c r="B15" s="27" t="s">
        <v>69</v>
      </c>
      <c r="C15" s="23">
        <v>43.797879999999999</v>
      </c>
      <c r="D15" s="23">
        <v>84.38493849999999</v>
      </c>
      <c r="E15" s="23">
        <v>58.921801439256704</v>
      </c>
      <c r="F15" s="23">
        <v>1538.0082769123885</v>
      </c>
      <c r="G15" s="23">
        <v>4433.585955317244</v>
      </c>
      <c r="H15" s="23">
        <v>5246.0869634691417</v>
      </c>
      <c r="I15" s="23">
        <v>4990.9690025869895</v>
      </c>
      <c r="J15" s="23">
        <v>6999.9429251619449</v>
      </c>
      <c r="K15" s="23">
        <v>7833.7361734698979</v>
      </c>
      <c r="L15" s="23">
        <v>7614.8894152843086</v>
      </c>
      <c r="M15" s="23">
        <v>8536.5182412301874</v>
      </c>
      <c r="N15" s="23">
        <v>9329.8550147050355</v>
      </c>
      <c r="O15" s="23">
        <v>8848.6499016232101</v>
      </c>
      <c r="P15" s="23">
        <v>8000.1910808845905</v>
      </c>
      <c r="Q15" s="23">
        <v>9822.4598789170941</v>
      </c>
      <c r="R15" s="23">
        <v>11836.006692835099</v>
      </c>
      <c r="S15" s="23">
        <v>14989.651520768592</v>
      </c>
      <c r="T15" s="23">
        <v>14413.731861584274</v>
      </c>
      <c r="U15" s="23">
        <v>16560.366512803852</v>
      </c>
      <c r="V15" s="23">
        <v>16631.187685958001</v>
      </c>
      <c r="W15" s="23">
        <v>19098.35449964719</v>
      </c>
    </row>
    <row r="16" spans="1:25">
      <c r="A16" s="27" t="s">
        <v>36</v>
      </c>
      <c r="B16" s="27" t="s">
        <v>52</v>
      </c>
      <c r="C16" s="23">
        <v>30.632620235999987</v>
      </c>
      <c r="D16" s="23">
        <v>48.650710683999996</v>
      </c>
      <c r="E16" s="23">
        <v>73.643698029999996</v>
      </c>
      <c r="F16" s="23">
        <v>192.89223974799995</v>
      </c>
      <c r="G16" s="23">
        <v>279.46248765999997</v>
      </c>
      <c r="H16" s="23">
        <v>387.90897217000003</v>
      </c>
      <c r="I16" s="23">
        <v>486.78554433999898</v>
      </c>
      <c r="J16" s="23">
        <v>591.39441650000003</v>
      </c>
      <c r="K16" s="23">
        <v>761.34451579999984</v>
      </c>
      <c r="L16" s="23">
        <v>921.80031169999995</v>
      </c>
      <c r="M16" s="23">
        <v>1123.6571535</v>
      </c>
      <c r="N16" s="23">
        <v>1314.0814839999978</v>
      </c>
      <c r="O16" s="23">
        <v>1488.7469043999999</v>
      </c>
      <c r="P16" s="23">
        <v>1625.7941345999998</v>
      </c>
      <c r="Q16" s="23">
        <v>1799.1268659999998</v>
      </c>
      <c r="R16" s="23">
        <v>1869.870677999998</v>
      </c>
      <c r="S16" s="23">
        <v>1960.5448479999977</v>
      </c>
      <c r="T16" s="23">
        <v>2086.1499039999999</v>
      </c>
      <c r="U16" s="23">
        <v>2188.5739143000001</v>
      </c>
      <c r="V16" s="23">
        <v>2331.439578</v>
      </c>
      <c r="W16" s="23">
        <v>2519.1354899999974</v>
      </c>
    </row>
    <row r="17" spans="1:25">
      <c r="A17" s="29" t="s">
        <v>118</v>
      </c>
      <c r="B17" s="29"/>
      <c r="C17" s="28">
        <v>177635.2977018368</v>
      </c>
      <c r="D17" s="28">
        <v>177307.17765087821</v>
      </c>
      <c r="E17" s="28">
        <v>176889.06377626164</v>
      </c>
      <c r="F17" s="28">
        <v>176559.82625422988</v>
      </c>
      <c r="G17" s="28">
        <v>176168.90814532305</v>
      </c>
      <c r="H17" s="28">
        <v>176283.86195988729</v>
      </c>
      <c r="I17" s="28">
        <v>176761.23153354132</v>
      </c>
      <c r="J17" s="28">
        <v>178452.93851485103</v>
      </c>
      <c r="K17" s="28">
        <v>180663.80333840745</v>
      </c>
      <c r="L17" s="28">
        <v>182859.282760715</v>
      </c>
      <c r="M17" s="28">
        <v>186083.63124613435</v>
      </c>
      <c r="N17" s="28">
        <v>189275.67011584199</v>
      </c>
      <c r="O17" s="28">
        <v>191691.38807160934</v>
      </c>
      <c r="P17" s="28">
        <v>193624.81110720357</v>
      </c>
      <c r="Q17" s="28">
        <v>197071.20567647796</v>
      </c>
      <c r="R17" s="28">
        <v>199701.60438405245</v>
      </c>
      <c r="S17" s="28">
        <v>202639.23239662225</v>
      </c>
      <c r="T17" s="28">
        <v>203877.09891005588</v>
      </c>
      <c r="U17" s="28">
        <v>205840.64352036308</v>
      </c>
      <c r="V17" s="28">
        <v>207935.51302377117</v>
      </c>
      <c r="W17" s="28">
        <v>209647.15359595366</v>
      </c>
    </row>
    <row r="19" spans="1:25">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5" s="26" customFormat="1">
      <c r="A20" s="27" t="s">
        <v>119</v>
      </c>
      <c r="B20" s="27" t="s">
        <v>60</v>
      </c>
      <c r="C20" s="23">
        <v>44738.470399999984</v>
      </c>
      <c r="D20" s="23">
        <v>40613.098699999995</v>
      </c>
      <c r="E20" s="23">
        <v>40052.235199999996</v>
      </c>
      <c r="F20" s="23">
        <v>43451.570599999992</v>
      </c>
      <c r="G20" s="23">
        <v>35000.780559999985</v>
      </c>
      <c r="H20" s="23">
        <v>31942.9352</v>
      </c>
      <c r="I20" s="23">
        <v>31339.40854</v>
      </c>
      <c r="J20" s="23">
        <v>32805.580449999987</v>
      </c>
      <c r="K20" s="23">
        <v>31989.746899999991</v>
      </c>
      <c r="L20" s="23">
        <v>30679.323069999999</v>
      </c>
      <c r="M20" s="23">
        <v>29574.65051053392</v>
      </c>
      <c r="N20" s="23">
        <v>22650.371800000001</v>
      </c>
      <c r="O20" s="23">
        <v>23082.287499999999</v>
      </c>
      <c r="P20" s="23">
        <v>22141.968499999999</v>
      </c>
      <c r="Q20" s="23">
        <v>7307.8537999999999</v>
      </c>
      <c r="R20" s="23">
        <v>6388.6882000000005</v>
      </c>
      <c r="S20" s="23">
        <v>8159.4128999999994</v>
      </c>
      <c r="T20" s="23">
        <v>8275.9170000000013</v>
      </c>
      <c r="U20" s="23">
        <v>7721.0666000000001</v>
      </c>
      <c r="V20" s="23">
        <v>7497.6666999999998</v>
      </c>
      <c r="W20" s="23">
        <v>7309.0093999999999</v>
      </c>
      <c r="X20" s="7"/>
      <c r="Y20" s="7"/>
    </row>
    <row r="21" spans="1:25" s="26" customFormat="1">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5" s="26" customFormat="1">
      <c r="A22" s="27" t="s">
        <v>119</v>
      </c>
      <c r="B22" s="27" t="s">
        <v>18</v>
      </c>
      <c r="C22" s="23">
        <v>33.6489179927487</v>
      </c>
      <c r="D22" s="23">
        <v>33.751517980974</v>
      </c>
      <c r="E22" s="23">
        <v>103.17498604092708</v>
      </c>
      <c r="F22" s="23">
        <v>387.24541595888167</v>
      </c>
      <c r="G22" s="23">
        <v>165.56351672662737</v>
      </c>
      <c r="H22" s="23">
        <v>71.780163012988012</v>
      </c>
      <c r="I22" s="23">
        <v>73.823194088283998</v>
      </c>
      <c r="J22" s="23">
        <v>176.48728721132431</v>
      </c>
      <c r="K22" s="23">
        <v>186.84256098580397</v>
      </c>
      <c r="L22" s="23">
        <v>115.672533639938</v>
      </c>
      <c r="M22" s="23">
        <v>67.309804034606287</v>
      </c>
      <c r="N22" s="23">
        <v>287.67623305067735</v>
      </c>
      <c r="O22" s="23">
        <v>151.31807470424368</v>
      </c>
      <c r="P22" s="23">
        <v>117.7814171608464</v>
      </c>
      <c r="Q22" s="23">
        <v>354.26058736234228</v>
      </c>
      <c r="R22" s="23">
        <v>217.75329761191949</v>
      </c>
      <c r="S22" s="23">
        <v>679.04165249500602</v>
      </c>
      <c r="T22" s="23">
        <v>774.24669762792894</v>
      </c>
      <c r="U22" s="23">
        <v>745.2452976292725</v>
      </c>
      <c r="V22" s="23">
        <v>1034.17464282369</v>
      </c>
      <c r="W22" s="23">
        <v>1061.846048242918</v>
      </c>
    </row>
    <row r="23" spans="1:25" s="26" customFormat="1">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5" s="26" customFormat="1">
      <c r="A24" s="27" t="s">
        <v>119</v>
      </c>
      <c r="B24" s="27" t="s">
        <v>62</v>
      </c>
      <c r="C24" s="23">
        <v>2.2162973299999989E-6</v>
      </c>
      <c r="D24" s="23">
        <v>0.11885148113260001</v>
      </c>
      <c r="E24" s="23">
        <v>5.1773921745873999</v>
      </c>
      <c r="F24" s="23">
        <v>20.692618882001302</v>
      </c>
      <c r="G24" s="23">
        <v>5.1277878862564794</v>
      </c>
      <c r="H24" s="23">
        <v>11.1843438215724</v>
      </c>
      <c r="I24" s="23">
        <v>5.7763169231078493</v>
      </c>
      <c r="J24" s="23">
        <v>17.037988399634742</v>
      </c>
      <c r="K24" s="23">
        <v>20.582059083196398</v>
      </c>
      <c r="L24" s="23">
        <v>8.897804087813558</v>
      </c>
      <c r="M24" s="23">
        <v>10.90158181312106</v>
      </c>
      <c r="N24" s="23">
        <v>39.407667303885901</v>
      </c>
      <c r="O24" s="23">
        <v>24.450271347523589</v>
      </c>
      <c r="P24" s="23">
        <v>11.4699475385047</v>
      </c>
      <c r="Q24" s="23">
        <v>99.702611208254197</v>
      </c>
      <c r="R24" s="23">
        <v>28.104967224525602</v>
      </c>
      <c r="S24" s="23">
        <v>78.626276527472399</v>
      </c>
      <c r="T24" s="23">
        <v>29.016590205931397</v>
      </c>
      <c r="U24" s="23">
        <v>108.41010628314179</v>
      </c>
      <c r="V24" s="23">
        <v>29.101333955021989</v>
      </c>
      <c r="W24" s="23">
        <v>90.425669974959405</v>
      </c>
    </row>
    <row r="25" spans="1:25" s="26" customFormat="1">
      <c r="A25" s="27" t="s">
        <v>119</v>
      </c>
      <c r="B25" s="27" t="s">
        <v>61</v>
      </c>
      <c r="C25" s="23">
        <v>2065.063381999998</v>
      </c>
      <c r="D25" s="23">
        <v>2011.4414200000001</v>
      </c>
      <c r="E25" s="23">
        <v>1798.439189999998</v>
      </c>
      <c r="F25" s="23">
        <v>2526.2911499999987</v>
      </c>
      <c r="G25" s="23">
        <v>2743.1463600000002</v>
      </c>
      <c r="H25" s="23">
        <v>2665.3081449999991</v>
      </c>
      <c r="I25" s="23">
        <v>2561.796195999998</v>
      </c>
      <c r="J25" s="23">
        <v>3380.04081</v>
      </c>
      <c r="K25" s="23">
        <v>2873.1831599999996</v>
      </c>
      <c r="L25" s="23">
        <v>2489.003745</v>
      </c>
      <c r="M25" s="23">
        <v>2494.7816699999998</v>
      </c>
      <c r="N25" s="23">
        <v>2658.0997739999998</v>
      </c>
      <c r="O25" s="23">
        <v>3017.3192899999985</v>
      </c>
      <c r="P25" s="23">
        <v>2960.1154589999987</v>
      </c>
      <c r="Q25" s="23">
        <v>3097.7226500000002</v>
      </c>
      <c r="R25" s="23">
        <v>2877.4867299999987</v>
      </c>
      <c r="S25" s="23">
        <v>3996.6976300000001</v>
      </c>
      <c r="T25" s="23">
        <v>3268.3600699999988</v>
      </c>
      <c r="U25" s="23">
        <v>2939.3601800000001</v>
      </c>
      <c r="V25" s="23">
        <v>2935.0997660000003</v>
      </c>
      <c r="W25" s="23">
        <v>2802.2662839999994</v>
      </c>
    </row>
    <row r="26" spans="1:25" s="26" customFormat="1">
      <c r="A26" s="27" t="s">
        <v>119</v>
      </c>
      <c r="B26" s="27" t="s">
        <v>65</v>
      </c>
      <c r="C26" s="23">
        <v>6057.7227748252853</v>
      </c>
      <c r="D26" s="23">
        <v>7063.7979258358946</v>
      </c>
      <c r="E26" s="23">
        <v>6711.1399262894747</v>
      </c>
      <c r="F26" s="23">
        <v>6677.2990737604796</v>
      </c>
      <c r="G26" s="23">
        <v>10680.37636173656</v>
      </c>
      <c r="H26" s="23">
        <v>11198.430874374259</v>
      </c>
      <c r="I26" s="23">
        <v>11078.503447236606</v>
      </c>
      <c r="J26" s="23">
        <v>9695.544308595965</v>
      </c>
      <c r="K26" s="23">
        <v>9113.6914964821081</v>
      </c>
      <c r="L26" s="23">
        <v>9663.2847882740807</v>
      </c>
      <c r="M26" s="23">
        <v>10388.133538358963</v>
      </c>
      <c r="N26" s="23">
        <v>15150.294000326548</v>
      </c>
      <c r="O26" s="23">
        <v>17632.050140470954</v>
      </c>
      <c r="P26" s="23">
        <v>19290.669497882249</v>
      </c>
      <c r="Q26" s="23">
        <v>22284.942992672011</v>
      </c>
      <c r="R26" s="23">
        <v>22098.038534930583</v>
      </c>
      <c r="S26" s="23">
        <v>19343.661884974961</v>
      </c>
      <c r="T26" s="23">
        <v>17328.163860647688</v>
      </c>
      <c r="U26" s="23">
        <v>18215.910745359721</v>
      </c>
      <c r="V26" s="23">
        <v>17406.082491427933</v>
      </c>
      <c r="W26" s="23">
        <v>23271.218895964848</v>
      </c>
    </row>
    <row r="27" spans="1:25" s="26" customFormat="1">
      <c r="A27" s="27" t="s">
        <v>119</v>
      </c>
      <c r="B27" s="27" t="s">
        <v>64</v>
      </c>
      <c r="C27" s="23">
        <v>5680.3348231557529</v>
      </c>
      <c r="D27" s="23">
        <v>6065.0353927764727</v>
      </c>
      <c r="E27" s="23">
        <v>6102.2597006715787</v>
      </c>
      <c r="F27" s="23">
        <v>5873.7173540532203</v>
      </c>
      <c r="G27" s="23">
        <v>9907.2159986372353</v>
      </c>
      <c r="H27" s="23">
        <v>12689.560874299968</v>
      </c>
      <c r="I27" s="23">
        <v>12781.606106805186</v>
      </c>
      <c r="J27" s="23">
        <v>11485.177102898984</v>
      </c>
      <c r="K27" s="23">
        <v>12705.60328832407</v>
      </c>
      <c r="L27" s="23">
        <v>14503.902762344251</v>
      </c>
      <c r="M27" s="23">
        <v>14717.062846663879</v>
      </c>
      <c r="N27" s="23">
        <v>17260.867419077931</v>
      </c>
      <c r="O27" s="23">
        <v>16740.020660562641</v>
      </c>
      <c r="P27" s="23">
        <v>16126.753222330231</v>
      </c>
      <c r="Q27" s="23">
        <v>20176.693742590833</v>
      </c>
      <c r="R27" s="23">
        <v>24557.386182092701</v>
      </c>
      <c r="S27" s="23">
        <v>23012.227120220108</v>
      </c>
      <c r="T27" s="23">
        <v>24378.483503724627</v>
      </c>
      <c r="U27" s="23">
        <v>28087.992279486883</v>
      </c>
      <c r="V27" s="23">
        <v>28974.773679409351</v>
      </c>
      <c r="W27" s="23">
        <v>28719.749081202306</v>
      </c>
    </row>
    <row r="28" spans="1:25" s="26" customFormat="1">
      <c r="A28" s="27" t="s">
        <v>119</v>
      </c>
      <c r="B28" s="27" t="s">
        <v>32</v>
      </c>
      <c r="C28" s="23">
        <v>4.6882889999999902E-6</v>
      </c>
      <c r="D28" s="23">
        <v>4.7512490000000002E-6</v>
      </c>
      <c r="E28" s="23">
        <v>4.735685E-6</v>
      </c>
      <c r="F28" s="23">
        <v>4.7531490000000002E-6</v>
      </c>
      <c r="G28" s="23">
        <v>4.7680540000000001E-6</v>
      </c>
      <c r="H28" s="23">
        <v>6.6025585999999999E-6</v>
      </c>
      <c r="I28" s="23">
        <v>8.9884509999999997E-6</v>
      </c>
      <c r="J28" s="23">
        <v>1.16490439999999E-5</v>
      </c>
      <c r="K28" s="23">
        <v>1.3699648E-5</v>
      </c>
      <c r="L28" s="23">
        <v>5.4277889999999997E-5</v>
      </c>
      <c r="M28" s="23">
        <v>246.71732999999901</v>
      </c>
      <c r="N28" s="23">
        <v>246.72739999999999</v>
      </c>
      <c r="O28" s="23">
        <v>321.49239999999998</v>
      </c>
      <c r="P28" s="23">
        <v>310.73862000000003</v>
      </c>
      <c r="Q28" s="23">
        <v>594.71280000000002</v>
      </c>
      <c r="R28" s="23">
        <v>793.84659999999997</v>
      </c>
      <c r="S28" s="23">
        <v>789.89526000000001</v>
      </c>
      <c r="T28" s="23">
        <v>799.80553999999995</v>
      </c>
      <c r="U28" s="23">
        <v>795.42010000000005</v>
      </c>
      <c r="V28" s="23">
        <v>784.72839999999997</v>
      </c>
      <c r="W28" s="23">
        <v>1221.0118</v>
      </c>
    </row>
    <row r="29" spans="1:25" s="26" customFormat="1">
      <c r="A29" s="27" t="s">
        <v>119</v>
      </c>
      <c r="B29" s="27" t="s">
        <v>69</v>
      </c>
      <c r="C29" s="23">
        <v>17.490178999999998</v>
      </c>
      <c r="D29" s="23">
        <v>33.115803499999991</v>
      </c>
      <c r="E29" s="23">
        <v>21.637026108592</v>
      </c>
      <c r="F29" s="23">
        <v>1201.7272914488849</v>
      </c>
      <c r="G29" s="23">
        <v>4087.0953272561746</v>
      </c>
      <c r="H29" s="23">
        <v>4562.7126241861488</v>
      </c>
      <c r="I29" s="23">
        <v>3900.4217712186528</v>
      </c>
      <c r="J29" s="23">
        <v>4419.2084799181666</v>
      </c>
      <c r="K29" s="23">
        <v>4745.46392478916</v>
      </c>
      <c r="L29" s="23">
        <v>4826.0394551755053</v>
      </c>
      <c r="M29" s="23">
        <v>4854.2383999969434</v>
      </c>
      <c r="N29" s="23">
        <v>5550.230151945645</v>
      </c>
      <c r="O29" s="23">
        <v>5228.2869378279693</v>
      </c>
      <c r="P29" s="23">
        <v>4366.0156460217841</v>
      </c>
      <c r="Q29" s="23">
        <v>5633.0266945182202</v>
      </c>
      <c r="R29" s="23">
        <v>7916.7574299999997</v>
      </c>
      <c r="S29" s="23">
        <v>9409.7545330000012</v>
      </c>
      <c r="T29" s="23">
        <v>8962.5740499999902</v>
      </c>
      <c r="U29" s="23">
        <v>9463.4172399999989</v>
      </c>
      <c r="V29" s="23">
        <v>9364.7767829999993</v>
      </c>
      <c r="W29" s="23">
        <v>9508.6918999999907</v>
      </c>
    </row>
    <row r="30" spans="1:25" s="26" customFormat="1">
      <c r="A30" s="27" t="s">
        <v>119</v>
      </c>
      <c r="B30" s="27" t="s">
        <v>52</v>
      </c>
      <c r="C30" s="23">
        <v>8.0333993299999893</v>
      </c>
      <c r="D30" s="23">
        <v>12.776044300000001</v>
      </c>
      <c r="E30" s="23">
        <v>17.6004495</v>
      </c>
      <c r="F30" s="23">
        <v>76.653907299999986</v>
      </c>
      <c r="G30" s="23">
        <v>108.61505349999999</v>
      </c>
      <c r="H30" s="23">
        <v>151.743211</v>
      </c>
      <c r="I30" s="23">
        <v>182.606078</v>
      </c>
      <c r="J30" s="23">
        <v>226.174914</v>
      </c>
      <c r="K30" s="23">
        <v>283.74341200000003</v>
      </c>
      <c r="L30" s="23">
        <v>338.34734000000003</v>
      </c>
      <c r="M30" s="23">
        <v>394.45332000000002</v>
      </c>
      <c r="N30" s="23">
        <v>460.15486999999899</v>
      </c>
      <c r="O30" s="23">
        <v>522.30918999999994</v>
      </c>
      <c r="P30" s="23">
        <v>560.21745999999996</v>
      </c>
      <c r="Q30" s="23">
        <v>615.88127600000007</v>
      </c>
      <c r="R30" s="23">
        <v>644.55353999999897</v>
      </c>
      <c r="S30" s="23">
        <v>671.71264399999905</v>
      </c>
      <c r="T30" s="23">
        <v>717.90397999999993</v>
      </c>
      <c r="U30" s="23">
        <v>757.12225999999998</v>
      </c>
      <c r="V30" s="23">
        <v>808.49313000000006</v>
      </c>
      <c r="W30" s="23">
        <v>865.15728999999897</v>
      </c>
    </row>
    <row r="31" spans="1:25" s="26" customFormat="1">
      <c r="A31" s="29" t="s">
        <v>118</v>
      </c>
      <c r="B31" s="29"/>
      <c r="C31" s="28">
        <v>58575.240300190075</v>
      </c>
      <c r="D31" s="28">
        <v>55787.243808074469</v>
      </c>
      <c r="E31" s="28">
        <v>54772.426395176561</v>
      </c>
      <c r="F31" s="28">
        <v>58936.816212654565</v>
      </c>
      <c r="G31" s="28">
        <v>58502.210584986664</v>
      </c>
      <c r="H31" s="28">
        <v>58579.199600508786</v>
      </c>
      <c r="I31" s="28">
        <v>57840.913801053182</v>
      </c>
      <c r="J31" s="28">
        <v>57559.867947105893</v>
      </c>
      <c r="K31" s="28">
        <v>56889.649464875169</v>
      </c>
      <c r="L31" s="28">
        <v>57460.084703346089</v>
      </c>
      <c r="M31" s="28">
        <v>57252.839951404487</v>
      </c>
      <c r="N31" s="28">
        <v>58046.716893759047</v>
      </c>
      <c r="O31" s="28">
        <v>60647.445937085358</v>
      </c>
      <c r="P31" s="28">
        <v>60648.758043911832</v>
      </c>
      <c r="Q31" s="28">
        <v>53321.176383833437</v>
      </c>
      <c r="R31" s="28">
        <v>56167.457911859732</v>
      </c>
      <c r="S31" s="28">
        <v>55269.667464217549</v>
      </c>
      <c r="T31" s="28">
        <v>54054.187722206174</v>
      </c>
      <c r="U31" s="28">
        <v>57817.985208759019</v>
      </c>
      <c r="V31" s="28">
        <v>57876.898613615995</v>
      </c>
      <c r="W31" s="28">
        <v>63254.515379385033</v>
      </c>
    </row>
    <row r="32" spans="1:25" s="26" customFormat="1"/>
    <row r="33" spans="1:23" s="26" customFormat="1">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s="26" customFormat="1">
      <c r="A34" s="27" t="s">
        <v>120</v>
      </c>
      <c r="B34" s="27" t="s">
        <v>60</v>
      </c>
      <c r="C34" s="23">
        <v>41475.917039999993</v>
      </c>
      <c r="D34" s="23">
        <v>42529.786999999982</v>
      </c>
      <c r="E34" s="23">
        <v>44603.042499999996</v>
      </c>
      <c r="F34" s="23">
        <v>41136.635683272907</v>
      </c>
      <c r="G34" s="23">
        <v>36086.44938047172</v>
      </c>
      <c r="H34" s="23">
        <v>34405.132793569486</v>
      </c>
      <c r="I34" s="23">
        <v>31975.524296432737</v>
      </c>
      <c r="J34" s="23">
        <v>32397.399145067815</v>
      </c>
      <c r="K34" s="23">
        <v>32421.882850318329</v>
      </c>
      <c r="L34" s="23">
        <v>31853.964335127024</v>
      </c>
      <c r="M34" s="23">
        <v>28851.153831682361</v>
      </c>
      <c r="N34" s="23">
        <v>31147.546160785671</v>
      </c>
      <c r="O34" s="23">
        <v>32258.773036451475</v>
      </c>
      <c r="P34" s="23">
        <v>29195.552836360985</v>
      </c>
      <c r="Q34" s="23">
        <v>30367.634325882442</v>
      </c>
      <c r="R34" s="23">
        <v>25602.902028725406</v>
      </c>
      <c r="S34" s="23">
        <v>23904.745099999989</v>
      </c>
      <c r="T34" s="23">
        <v>24738.0157</v>
      </c>
      <c r="U34" s="23">
        <v>23768.802699999978</v>
      </c>
      <c r="V34" s="23">
        <v>23323.705399999984</v>
      </c>
      <c r="W34" s="23">
        <v>14182.628659733931</v>
      </c>
    </row>
    <row r="35" spans="1:23" s="26" customFormat="1">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s="26" customFormat="1">
      <c r="A36" s="27" t="s">
        <v>120</v>
      </c>
      <c r="B36" s="27" t="s">
        <v>18</v>
      </c>
      <c r="C36" s="23">
        <v>1113.0546799124197</v>
      </c>
      <c r="D36" s="23">
        <v>1113.0546799015979</v>
      </c>
      <c r="E36" s="23">
        <v>1240.8356060793365</v>
      </c>
      <c r="F36" s="23">
        <v>1833.4400390504347</v>
      </c>
      <c r="G36" s="23">
        <v>1444.3201689865939</v>
      </c>
      <c r="H36" s="23">
        <v>1451.5528489976159</v>
      </c>
      <c r="I36" s="23">
        <v>1558.9447611343369</v>
      </c>
      <c r="J36" s="23">
        <v>1610.6917020502895</v>
      </c>
      <c r="K36" s="23">
        <v>1581.9988260723983</v>
      </c>
      <c r="L36" s="23">
        <v>1587.6228590412045</v>
      </c>
      <c r="M36" s="23">
        <v>1649.4619530580592</v>
      </c>
      <c r="N36" s="23">
        <v>1880.2734151003069</v>
      </c>
      <c r="O36" s="23">
        <v>1863.159259325987</v>
      </c>
      <c r="P36" s="23">
        <v>1337.2608511324897</v>
      </c>
      <c r="Q36" s="23">
        <v>1796.4223168508665</v>
      </c>
      <c r="R36" s="23">
        <v>1392.809117489352</v>
      </c>
      <c r="S36" s="23">
        <v>2242.6969618759299</v>
      </c>
      <c r="T36" s="23">
        <v>2181.7444919402701</v>
      </c>
      <c r="U36" s="23">
        <v>2012.6081919530973</v>
      </c>
      <c r="V36" s="23">
        <v>2320.0855821199561</v>
      </c>
      <c r="W36" s="23">
        <v>2491.9254940318101</v>
      </c>
    </row>
    <row r="37" spans="1:23" s="26" customFormat="1">
      <c r="A37" s="27" t="s">
        <v>120</v>
      </c>
      <c r="B37" s="27" t="s">
        <v>28</v>
      </c>
      <c r="C37" s="23">
        <v>37.115769999999998</v>
      </c>
      <c r="D37" s="23">
        <v>37.115769999999998</v>
      </c>
      <c r="E37" s="23">
        <v>73.719189999999998</v>
      </c>
      <c r="F37" s="23">
        <v>136.47898999999899</v>
      </c>
      <c r="G37" s="23">
        <v>112.721695</v>
      </c>
      <c r="H37" s="23">
        <v>120.94853000000001</v>
      </c>
      <c r="I37" s="23">
        <v>118.10941</v>
      </c>
      <c r="J37" s="23">
        <v>131.47540000000001</v>
      </c>
      <c r="K37" s="23">
        <v>150.27370999999999</v>
      </c>
      <c r="L37" s="23">
        <v>137.08011999999999</v>
      </c>
      <c r="M37" s="23">
        <v>163.57267999999999</v>
      </c>
      <c r="N37" s="23">
        <v>229.99778999999899</v>
      </c>
      <c r="O37" s="23">
        <v>227.35619</v>
      </c>
      <c r="P37" s="23">
        <v>112.84887999999999</v>
      </c>
      <c r="Q37" s="23">
        <v>156.68503000000001</v>
      </c>
      <c r="R37" s="23">
        <v>98.692890000000006</v>
      </c>
      <c r="S37" s="23">
        <v>247.57849999999999</v>
      </c>
      <c r="T37" s="23">
        <v>235.56464</v>
      </c>
      <c r="U37" s="23">
        <v>221.21402</v>
      </c>
      <c r="V37" s="23">
        <v>231.64111</v>
      </c>
      <c r="W37" s="23">
        <v>251.45317</v>
      </c>
    </row>
    <row r="38" spans="1:23" s="26" customFormat="1">
      <c r="A38" s="27" t="s">
        <v>120</v>
      </c>
      <c r="B38" s="27" t="s">
        <v>62</v>
      </c>
      <c r="C38" s="23">
        <v>3.6887974240000001E-6</v>
      </c>
      <c r="D38" s="23">
        <v>3.637034968999996E-6</v>
      </c>
      <c r="E38" s="23">
        <v>3.8267406769999977E-6</v>
      </c>
      <c r="F38" s="23">
        <v>12.218448368676057</v>
      </c>
      <c r="G38" s="23">
        <v>8.3043652377750341</v>
      </c>
      <c r="H38" s="23">
        <v>12.538891727654967</v>
      </c>
      <c r="I38" s="23">
        <v>20.961778229409411</v>
      </c>
      <c r="J38" s="23">
        <v>38.360423479444698</v>
      </c>
      <c r="K38" s="23">
        <v>18.461628204389193</v>
      </c>
      <c r="L38" s="23">
        <v>27.757651934259034</v>
      </c>
      <c r="M38" s="23">
        <v>32.301778495737786</v>
      </c>
      <c r="N38" s="23">
        <v>34.759609590580737</v>
      </c>
      <c r="O38" s="23">
        <v>29.428817406187399</v>
      </c>
      <c r="P38" s="23">
        <v>6.3601632838612598</v>
      </c>
      <c r="Q38" s="23">
        <v>82.069722126924802</v>
      </c>
      <c r="R38" s="23">
        <v>46.451233476977208</v>
      </c>
      <c r="S38" s="23">
        <v>121.9478195624623</v>
      </c>
      <c r="T38" s="23">
        <v>44.441426162547693</v>
      </c>
      <c r="U38" s="23">
        <v>173.22951450454627</v>
      </c>
      <c r="V38" s="23">
        <v>80.865679630334398</v>
      </c>
      <c r="W38" s="23">
        <v>226.8253139628886</v>
      </c>
    </row>
    <row r="39" spans="1:23" s="26" customFormat="1">
      <c r="A39" s="27" t="s">
        <v>120</v>
      </c>
      <c r="B39" s="27" t="s">
        <v>61</v>
      </c>
      <c r="C39" s="23">
        <v>690.22880000000009</v>
      </c>
      <c r="D39" s="23">
        <v>688.01174000000003</v>
      </c>
      <c r="E39" s="23">
        <v>688.17409999999995</v>
      </c>
      <c r="F39" s="23">
        <v>685.23401999999999</v>
      </c>
      <c r="G39" s="23">
        <v>683.75729000000001</v>
      </c>
      <c r="H39" s="23">
        <v>683.15814</v>
      </c>
      <c r="I39" s="23">
        <v>684.64070000000004</v>
      </c>
      <c r="J39" s="23">
        <v>680.30490999999995</v>
      </c>
      <c r="K39" s="23">
        <v>678.29132000000004</v>
      </c>
      <c r="L39" s="23">
        <v>677.50242999999898</v>
      </c>
      <c r="M39" s="23">
        <v>678.80871999999897</v>
      </c>
      <c r="N39" s="23">
        <v>674.67576000000008</v>
      </c>
      <c r="O39" s="23">
        <v>673.29867999999999</v>
      </c>
      <c r="P39" s="23">
        <v>671.75786999999991</v>
      </c>
      <c r="Q39" s="23">
        <v>673.00295999999901</v>
      </c>
      <c r="R39" s="23">
        <v>669.06867</v>
      </c>
      <c r="S39" s="23">
        <v>248.93970999999999</v>
      </c>
      <c r="T39" s="23">
        <v>250.56542999999999</v>
      </c>
      <c r="U39" s="23">
        <v>245.77637999999999</v>
      </c>
      <c r="V39" s="23">
        <v>248.93378999999999</v>
      </c>
      <c r="W39" s="23">
        <v>249.68007999999901</v>
      </c>
    </row>
    <row r="40" spans="1:23" s="26" customFormat="1">
      <c r="A40" s="27" t="s">
        <v>120</v>
      </c>
      <c r="B40" s="27" t="s">
        <v>65</v>
      </c>
      <c r="C40" s="23">
        <v>5789.9002987366048</v>
      </c>
      <c r="D40" s="23">
        <v>5519.2923364742528</v>
      </c>
      <c r="E40" s="23">
        <v>5209.6421081455046</v>
      </c>
      <c r="F40" s="23">
        <v>6103.2890195814944</v>
      </c>
      <c r="G40" s="23">
        <v>12530.531424628349</v>
      </c>
      <c r="H40" s="23">
        <v>13695.376965991394</v>
      </c>
      <c r="I40" s="23">
        <v>14721.306721894431</v>
      </c>
      <c r="J40" s="23">
        <v>18279.769097730237</v>
      </c>
      <c r="K40" s="23">
        <v>18322.385947842253</v>
      </c>
      <c r="L40" s="23">
        <v>18702.08549298151</v>
      </c>
      <c r="M40" s="23">
        <v>19757.960986422855</v>
      </c>
      <c r="N40" s="23">
        <v>20403.088099771161</v>
      </c>
      <c r="O40" s="23">
        <v>18137.02280522824</v>
      </c>
      <c r="P40" s="23">
        <v>24196.601463704355</v>
      </c>
      <c r="Q40" s="23">
        <v>27790.932988471253</v>
      </c>
      <c r="R40" s="23">
        <v>32801.799501202804</v>
      </c>
      <c r="S40" s="23">
        <v>35937.425085370989</v>
      </c>
      <c r="T40" s="23">
        <v>35928.388475547144</v>
      </c>
      <c r="U40" s="23">
        <v>36437.69931203172</v>
      </c>
      <c r="V40" s="23">
        <v>34008.484113998158</v>
      </c>
      <c r="W40" s="23">
        <v>34588.366186340616</v>
      </c>
    </row>
    <row r="41" spans="1:23" s="26" customFormat="1">
      <c r="A41" s="27" t="s">
        <v>120</v>
      </c>
      <c r="B41" s="27" t="s">
        <v>64</v>
      </c>
      <c r="C41" s="23">
        <v>6071.0580362181827</v>
      </c>
      <c r="D41" s="23">
        <v>6392.6710213820816</v>
      </c>
      <c r="E41" s="23">
        <v>6497.1097956513295</v>
      </c>
      <c r="F41" s="23">
        <v>6212.7847980722763</v>
      </c>
      <c r="G41" s="23">
        <v>6072.8637285366449</v>
      </c>
      <c r="H41" s="23">
        <v>6411.5048259167306</v>
      </c>
      <c r="I41" s="23">
        <v>6387.1950666835583</v>
      </c>
      <c r="J41" s="23">
        <v>5416.6808735560016</v>
      </c>
      <c r="K41" s="23">
        <v>5999.2690371446361</v>
      </c>
      <c r="L41" s="23">
        <v>6224.9488250531049</v>
      </c>
      <c r="M41" s="23">
        <v>8221.0663483920725</v>
      </c>
      <c r="N41" s="23">
        <v>8732.5091274706665</v>
      </c>
      <c r="O41" s="23">
        <v>9563.0084301108691</v>
      </c>
      <c r="P41" s="23">
        <v>9372.188139980015</v>
      </c>
      <c r="Q41" s="23">
        <v>9889.0914654804856</v>
      </c>
      <c r="R41" s="23">
        <v>9553.2280200637833</v>
      </c>
      <c r="S41" s="23">
        <v>7977.0992060073422</v>
      </c>
      <c r="T41" s="23">
        <v>8761.6654986180874</v>
      </c>
      <c r="U41" s="23">
        <v>9137.0457889529207</v>
      </c>
      <c r="V41" s="23">
        <v>11335.331729004571</v>
      </c>
      <c r="W41" s="23">
        <v>16659.488298774362</v>
      </c>
    </row>
    <row r="42" spans="1:23" s="26" customFormat="1">
      <c r="A42" s="27" t="s">
        <v>120</v>
      </c>
      <c r="B42" s="27" t="s">
        <v>32</v>
      </c>
      <c r="C42" s="23">
        <v>16.241713905298699</v>
      </c>
      <c r="D42" s="23">
        <v>14.572172985128699</v>
      </c>
      <c r="E42" s="23">
        <v>14.904552018711001</v>
      </c>
      <c r="F42" s="23">
        <v>32.252155030555301</v>
      </c>
      <c r="G42" s="23">
        <v>32.303015101942002</v>
      </c>
      <c r="H42" s="23">
        <v>32.025977442338302</v>
      </c>
      <c r="I42" s="23">
        <v>31.4251275473069</v>
      </c>
      <c r="J42" s="23">
        <v>228.498717</v>
      </c>
      <c r="K42" s="23">
        <v>232.91543799999999</v>
      </c>
      <c r="L42" s="23">
        <v>399.33487000000002</v>
      </c>
      <c r="M42" s="23">
        <v>397.04019999999997</v>
      </c>
      <c r="N42" s="23">
        <v>398.35191200000003</v>
      </c>
      <c r="O42" s="23">
        <v>449.24463700000001</v>
      </c>
      <c r="P42" s="23">
        <v>442.973322</v>
      </c>
      <c r="Q42" s="23">
        <v>447.82618799999898</v>
      </c>
      <c r="R42" s="23">
        <v>845.45509400000003</v>
      </c>
      <c r="S42" s="23">
        <v>839.25407699999994</v>
      </c>
      <c r="T42" s="23">
        <v>849.75784999999996</v>
      </c>
      <c r="U42" s="23">
        <v>1021.488245</v>
      </c>
      <c r="V42" s="23">
        <v>1035.819602</v>
      </c>
      <c r="W42" s="23">
        <v>1700.8319690000001</v>
      </c>
    </row>
    <row r="43" spans="1:23" s="26" customFormat="1">
      <c r="A43" s="27" t="s">
        <v>120</v>
      </c>
      <c r="B43" s="27" t="s">
        <v>69</v>
      </c>
      <c r="C43" s="23">
        <v>26.307701000000002</v>
      </c>
      <c r="D43" s="23">
        <v>51.269134999999999</v>
      </c>
      <c r="E43" s="23">
        <v>37.284752835043001</v>
      </c>
      <c r="F43" s="23">
        <v>336.28073634628203</v>
      </c>
      <c r="G43" s="23">
        <v>346.49040665530805</v>
      </c>
      <c r="H43" s="23">
        <v>511.506627772851</v>
      </c>
      <c r="I43" s="23">
        <v>508.78710850545502</v>
      </c>
      <c r="J43" s="23">
        <v>531.90702088446005</v>
      </c>
      <c r="K43" s="23">
        <v>582.53592143145499</v>
      </c>
      <c r="L43" s="23">
        <v>538.72932105413997</v>
      </c>
      <c r="M43" s="23">
        <v>649.04177172457594</v>
      </c>
      <c r="N43" s="23">
        <v>698.80074831778302</v>
      </c>
      <c r="O43" s="23">
        <v>599.73184698024306</v>
      </c>
      <c r="P43" s="23">
        <v>522.64329443534598</v>
      </c>
      <c r="Q43" s="23">
        <v>585.04756963762998</v>
      </c>
      <c r="R43" s="23">
        <v>476.40291562908999</v>
      </c>
      <c r="S43" s="23">
        <v>1458.5825</v>
      </c>
      <c r="T43" s="23">
        <v>1465.6327000000001</v>
      </c>
      <c r="U43" s="23">
        <v>1481.5286299999989</v>
      </c>
      <c r="V43" s="23">
        <v>1550.4376199999999</v>
      </c>
      <c r="W43" s="23">
        <v>3393.0735</v>
      </c>
    </row>
    <row r="44" spans="1:23" s="26" customFormat="1">
      <c r="A44" s="27" t="s">
        <v>120</v>
      </c>
      <c r="B44" s="27" t="s">
        <v>52</v>
      </c>
      <c r="C44" s="23">
        <v>6.0430972299999999</v>
      </c>
      <c r="D44" s="23">
        <v>9.4422043000000002</v>
      </c>
      <c r="E44" s="23">
        <v>14.070673899999999</v>
      </c>
      <c r="F44" s="23">
        <v>36.926170300000003</v>
      </c>
      <c r="G44" s="23">
        <v>55.711054000000004</v>
      </c>
      <c r="H44" s="23">
        <v>79.936453999999998</v>
      </c>
      <c r="I44" s="23">
        <v>104.79298800000001</v>
      </c>
      <c r="J44" s="23">
        <v>116.854552</v>
      </c>
      <c r="K44" s="23">
        <v>158.69711999999998</v>
      </c>
      <c r="L44" s="23">
        <v>191.09794599999998</v>
      </c>
      <c r="M44" s="23">
        <v>240.91591799999998</v>
      </c>
      <c r="N44" s="23">
        <v>282.18103599999904</v>
      </c>
      <c r="O44" s="23">
        <v>319.99951999999996</v>
      </c>
      <c r="P44" s="23">
        <v>359.75797999999998</v>
      </c>
      <c r="Q44" s="23">
        <v>402.02710999999999</v>
      </c>
      <c r="R44" s="23">
        <v>412.92749400000002</v>
      </c>
      <c r="S44" s="23">
        <v>435.45051000000001</v>
      </c>
      <c r="T44" s="23">
        <v>466.73758500000002</v>
      </c>
      <c r="U44" s="23">
        <v>493.97462999999999</v>
      </c>
      <c r="V44" s="23">
        <v>534.10395500000004</v>
      </c>
      <c r="W44" s="23">
        <v>567.12094000000002</v>
      </c>
    </row>
    <row r="45" spans="1:23" s="26" customFormat="1">
      <c r="A45" s="29" t="s">
        <v>118</v>
      </c>
      <c r="B45" s="29"/>
      <c r="C45" s="28">
        <v>55177.274628555984</v>
      </c>
      <c r="D45" s="28">
        <v>56279.932551394952</v>
      </c>
      <c r="E45" s="28">
        <v>58312.52330370291</v>
      </c>
      <c r="F45" s="28">
        <v>56120.080998345788</v>
      </c>
      <c r="G45" s="28">
        <v>56938.948052861087</v>
      </c>
      <c r="H45" s="28">
        <v>56780.212996202885</v>
      </c>
      <c r="I45" s="28">
        <v>55466.682734374481</v>
      </c>
      <c r="J45" s="28">
        <v>58554.681551883798</v>
      </c>
      <c r="K45" s="28">
        <v>59172.563319581997</v>
      </c>
      <c r="L45" s="28">
        <v>59210.961714137105</v>
      </c>
      <c r="M45" s="28">
        <v>59354.326298051084</v>
      </c>
      <c r="N45" s="28">
        <v>63102.849962718392</v>
      </c>
      <c r="O45" s="28">
        <v>62752.047218522755</v>
      </c>
      <c r="P45" s="28">
        <v>64892.570204461706</v>
      </c>
      <c r="Q45" s="28">
        <v>70755.838808811968</v>
      </c>
      <c r="R45" s="28">
        <v>70164.951460958313</v>
      </c>
      <c r="S45" s="28">
        <v>70680.432382816711</v>
      </c>
      <c r="T45" s="28">
        <v>72140.385662268047</v>
      </c>
      <c r="U45" s="28">
        <v>71996.375907442271</v>
      </c>
      <c r="V45" s="28">
        <v>71549.047404753001</v>
      </c>
      <c r="W45" s="28">
        <v>68650.367202843598</v>
      </c>
    </row>
    <row r="46" spans="1:23" s="26" customFormat="1"/>
    <row r="47" spans="1:23" s="26" customFormat="1">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s="26" customFormat="1">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s="26" customFormat="1">
      <c r="A49" s="27" t="s">
        <v>121</v>
      </c>
      <c r="B49" s="27" t="s">
        <v>67</v>
      </c>
      <c r="C49" s="23">
        <v>28549.654099999992</v>
      </c>
      <c r="D49" s="23">
        <v>27518.278599999998</v>
      </c>
      <c r="E49" s="23">
        <v>28855.474700000006</v>
      </c>
      <c r="F49" s="23">
        <v>24081.382039286898</v>
      </c>
      <c r="G49" s="23">
        <v>22768.028319642723</v>
      </c>
      <c r="H49" s="23">
        <v>22080.580260101309</v>
      </c>
      <c r="I49" s="23">
        <v>21110.967002164969</v>
      </c>
      <c r="J49" s="23">
        <v>18218.940072164391</v>
      </c>
      <c r="K49" s="23">
        <v>17199.415855758711</v>
      </c>
      <c r="L49" s="23">
        <v>18157.612590000001</v>
      </c>
      <c r="M49" s="23">
        <v>15648.313506643601</v>
      </c>
      <c r="N49" s="23">
        <v>15898.741999999991</v>
      </c>
      <c r="O49" s="23">
        <v>15744.070500000002</v>
      </c>
      <c r="P49" s="23">
        <v>14730.691550000001</v>
      </c>
      <c r="Q49" s="23">
        <v>14528.009840000001</v>
      </c>
      <c r="R49" s="23">
        <v>14303.300199999998</v>
      </c>
      <c r="S49" s="23">
        <v>14607.952799999999</v>
      </c>
      <c r="T49" s="23">
        <v>15947.565899999998</v>
      </c>
      <c r="U49" s="23">
        <v>14873.743549999999</v>
      </c>
      <c r="V49" s="23">
        <v>14090.8287</v>
      </c>
      <c r="W49" s="23">
        <v>15224.664000000001</v>
      </c>
    </row>
    <row r="50" spans="1:23" s="26" customFormat="1">
      <c r="A50" s="27" t="s">
        <v>121</v>
      </c>
      <c r="B50" s="27" t="s">
        <v>18</v>
      </c>
      <c r="C50" s="23">
        <v>2.7982808000000002E-6</v>
      </c>
      <c r="D50" s="23">
        <v>2.7564146999999999E-6</v>
      </c>
      <c r="E50" s="23">
        <v>3.0045308000000001E-6</v>
      </c>
      <c r="F50" s="23">
        <v>8.8858939999999993E-6</v>
      </c>
      <c r="G50" s="23">
        <v>8.7908669999999904E-6</v>
      </c>
      <c r="H50" s="23">
        <v>8.687881E-6</v>
      </c>
      <c r="I50" s="23">
        <v>9.4255169999999996E-6</v>
      </c>
      <c r="J50" s="23">
        <v>1.1295841999999999E-5</v>
      </c>
      <c r="K50" s="23">
        <v>1.1366585E-5</v>
      </c>
      <c r="L50" s="23">
        <v>1.11408719999999E-5</v>
      </c>
      <c r="M50" s="23">
        <v>1.1049256000000001E-5</v>
      </c>
      <c r="N50" s="23">
        <v>1.1682004E-5</v>
      </c>
      <c r="O50" s="23">
        <v>1.1689535E-5</v>
      </c>
      <c r="P50" s="23">
        <v>1.1321803E-5</v>
      </c>
      <c r="Q50" s="23">
        <v>1.1675695E-5</v>
      </c>
      <c r="R50" s="23">
        <v>1.14313169999999E-5</v>
      </c>
      <c r="S50" s="23">
        <v>1.5774126999999999E-5</v>
      </c>
      <c r="T50" s="23">
        <v>1.5855725E-5</v>
      </c>
      <c r="U50" s="23">
        <v>1.6028861999999899E-5</v>
      </c>
      <c r="V50" s="23">
        <v>1.6273226999999999E-5</v>
      </c>
      <c r="W50" s="23">
        <v>1.6302269E-5</v>
      </c>
    </row>
    <row r="51" spans="1:23" s="26" customFormat="1">
      <c r="A51" s="27" t="s">
        <v>121</v>
      </c>
      <c r="B51" s="27" t="s">
        <v>28</v>
      </c>
      <c r="C51" s="23">
        <v>7.7452744999999998</v>
      </c>
      <c r="D51" s="23">
        <v>8.0089349999999992</v>
      </c>
      <c r="E51" s="23">
        <v>12.73321</v>
      </c>
      <c r="F51" s="23">
        <v>10.001977</v>
      </c>
      <c r="G51" s="23">
        <v>12.785045999999999</v>
      </c>
      <c r="H51" s="23">
        <v>20.848935999999998</v>
      </c>
      <c r="I51" s="23">
        <v>7.4836844999999999</v>
      </c>
      <c r="J51" s="23">
        <v>22.477913000000001</v>
      </c>
      <c r="K51" s="23">
        <v>8.3500250000000005</v>
      </c>
      <c r="L51" s="23">
        <v>13.127154999999901</v>
      </c>
      <c r="M51" s="23">
        <v>6.8741507999999998</v>
      </c>
      <c r="N51" s="23">
        <v>18.446262000000001</v>
      </c>
      <c r="O51" s="23">
        <v>8.1123339999999899</v>
      </c>
      <c r="P51" s="23">
        <v>8.0698589999999992</v>
      </c>
      <c r="Q51" s="23">
        <v>44.743034000000002</v>
      </c>
      <c r="R51" s="23">
        <v>36.517400000000002</v>
      </c>
      <c r="S51" s="23">
        <v>91.682410000000004</v>
      </c>
      <c r="T51" s="23">
        <v>24.216802999999999</v>
      </c>
      <c r="U51" s="23">
        <v>0</v>
      </c>
      <c r="V51" s="23">
        <v>0</v>
      </c>
      <c r="W51" s="23">
        <v>0</v>
      </c>
    </row>
    <row r="52" spans="1:23" s="26" customFormat="1">
      <c r="A52" s="27" t="s">
        <v>121</v>
      </c>
      <c r="B52" s="27" t="s">
        <v>62</v>
      </c>
      <c r="C52" s="23">
        <v>8.0037899142873812</v>
      </c>
      <c r="D52" s="23">
        <v>7.96167876549426</v>
      </c>
      <c r="E52" s="23">
        <v>19.248600353181388</v>
      </c>
      <c r="F52" s="23">
        <v>86.508334311379159</v>
      </c>
      <c r="G52" s="23">
        <v>51.099462210082628</v>
      </c>
      <c r="H52" s="23">
        <v>94.003277792435455</v>
      </c>
      <c r="I52" s="23">
        <v>98.553238104907635</v>
      </c>
      <c r="J52" s="23">
        <v>81.175561411136343</v>
      </c>
      <c r="K52" s="23">
        <v>67.468301052105431</v>
      </c>
      <c r="L52" s="23">
        <v>50.125678098067226</v>
      </c>
      <c r="M52" s="23">
        <v>37.131007442694994</v>
      </c>
      <c r="N52" s="23">
        <v>66.762069370192705</v>
      </c>
      <c r="O52" s="23">
        <v>48.644090315004632</v>
      </c>
      <c r="P52" s="23">
        <v>33.627758223965003</v>
      </c>
      <c r="Q52" s="23">
        <v>70.580990303031399</v>
      </c>
      <c r="R52" s="23">
        <v>30.885832018279892</v>
      </c>
      <c r="S52" s="23">
        <v>121.5757008826362</v>
      </c>
      <c r="T52" s="23">
        <v>37.1240126512565</v>
      </c>
      <c r="U52" s="23">
        <v>62.788740934408601</v>
      </c>
      <c r="V52" s="23">
        <v>65.730667718160575</v>
      </c>
      <c r="W52" s="23">
        <v>115.2107730978168</v>
      </c>
    </row>
    <row r="53" spans="1:23" s="26" customFormat="1">
      <c r="A53" s="27" t="s">
        <v>121</v>
      </c>
      <c r="B53" s="27" t="s">
        <v>61</v>
      </c>
      <c r="C53" s="23">
        <v>2751.607598999999</v>
      </c>
      <c r="D53" s="23">
        <v>2754.37309</v>
      </c>
      <c r="E53" s="23">
        <v>2506.011747</v>
      </c>
      <c r="F53" s="23">
        <v>3107.3511499999991</v>
      </c>
      <c r="G53" s="23">
        <v>3194.6453199999992</v>
      </c>
      <c r="H53" s="23">
        <v>3024.8210749999989</v>
      </c>
      <c r="I53" s="23">
        <v>3068.6542549999981</v>
      </c>
      <c r="J53" s="23">
        <v>3871.4364259999998</v>
      </c>
      <c r="K53" s="23">
        <v>3214.4178599999987</v>
      </c>
      <c r="L53" s="23">
        <v>2747.5731799999999</v>
      </c>
      <c r="M53" s="23">
        <v>2761.4605899999979</v>
      </c>
      <c r="N53" s="23">
        <v>2499.4798450000003</v>
      </c>
      <c r="O53" s="23">
        <v>3065.1322499999997</v>
      </c>
      <c r="P53" s="23">
        <v>3151.38276</v>
      </c>
      <c r="Q53" s="23">
        <v>2996.6358099999989</v>
      </c>
      <c r="R53" s="23">
        <v>3004.5997549999979</v>
      </c>
      <c r="S53" s="23">
        <v>3792.2473049999985</v>
      </c>
      <c r="T53" s="23">
        <v>3128.0863099999997</v>
      </c>
      <c r="U53" s="23">
        <v>2703.8887300000001</v>
      </c>
      <c r="V53" s="23">
        <v>2699.8566959999989</v>
      </c>
      <c r="W53" s="23">
        <v>2449.7355579999999</v>
      </c>
    </row>
    <row r="54" spans="1:23" s="26" customFormat="1">
      <c r="A54" s="27" t="s">
        <v>121</v>
      </c>
      <c r="B54" s="27" t="s">
        <v>65</v>
      </c>
      <c r="C54" s="23">
        <v>11073.605366854659</v>
      </c>
      <c r="D54" s="23">
        <v>12478.764201152024</v>
      </c>
      <c r="E54" s="23">
        <v>10811.726941524386</v>
      </c>
      <c r="F54" s="23">
        <v>10949.845987650819</v>
      </c>
      <c r="G54" s="23">
        <v>11126.724784445239</v>
      </c>
      <c r="H54" s="23">
        <v>11568.696611789381</v>
      </c>
      <c r="I54" s="23">
        <v>11970.228973211464</v>
      </c>
      <c r="J54" s="23">
        <v>10915.127206486375</v>
      </c>
      <c r="K54" s="23">
        <v>13754.569674420671</v>
      </c>
      <c r="L54" s="23">
        <v>13238.168953944411</v>
      </c>
      <c r="M54" s="23">
        <v>14626.157087319007</v>
      </c>
      <c r="N54" s="23">
        <v>12540.232222902856</v>
      </c>
      <c r="O54" s="23">
        <v>13009.700234159369</v>
      </c>
      <c r="P54" s="23">
        <v>13156.860005406865</v>
      </c>
      <c r="Q54" s="23">
        <v>16137.611568928061</v>
      </c>
      <c r="R54" s="23">
        <v>16364.252213458758</v>
      </c>
      <c r="S54" s="23">
        <v>17357.009423338273</v>
      </c>
      <c r="T54" s="23">
        <v>17347.658192988813</v>
      </c>
      <c r="U54" s="23">
        <v>16832.345582795169</v>
      </c>
      <c r="V54" s="23">
        <v>17138.38719713008</v>
      </c>
      <c r="W54" s="23">
        <v>14988.31934559804</v>
      </c>
    </row>
    <row r="55" spans="1:23" s="26" customFormat="1">
      <c r="A55" s="27" t="s">
        <v>121</v>
      </c>
      <c r="B55" s="27" t="s">
        <v>64</v>
      </c>
      <c r="C55" s="23">
        <v>2656.3955075003851</v>
      </c>
      <c r="D55" s="23">
        <v>2640.3495321840655</v>
      </c>
      <c r="E55" s="23">
        <v>2747.7629563121604</v>
      </c>
      <c r="F55" s="23">
        <v>2627.6397832690404</v>
      </c>
      <c r="G55" s="23">
        <v>2486.8756315621526</v>
      </c>
      <c r="H55" s="23">
        <v>2629.5175227346995</v>
      </c>
      <c r="I55" s="23">
        <v>3218.4791694475985</v>
      </c>
      <c r="J55" s="23">
        <v>3003.2232668062547</v>
      </c>
      <c r="K55" s="23">
        <v>4253.6718329654323</v>
      </c>
      <c r="L55" s="23">
        <v>4392.3509116176483</v>
      </c>
      <c r="M55" s="23">
        <v>7414.022629016511</v>
      </c>
      <c r="N55" s="23">
        <v>8851.6218529097951</v>
      </c>
      <c r="O55" s="23">
        <v>8382.020178854551</v>
      </c>
      <c r="P55" s="23">
        <v>8144.3064777636519</v>
      </c>
      <c r="Q55" s="23">
        <v>8550.1726165707441</v>
      </c>
      <c r="R55" s="23">
        <v>8701.9306956803739</v>
      </c>
      <c r="S55" s="23">
        <v>8078.5456602204495</v>
      </c>
      <c r="T55" s="23">
        <v>8614.7090265510851</v>
      </c>
      <c r="U55" s="23">
        <v>8814.5315563261229</v>
      </c>
      <c r="V55" s="23">
        <v>8736.8436851160932</v>
      </c>
      <c r="W55" s="23">
        <v>10845.240626320019</v>
      </c>
    </row>
    <row r="56" spans="1:23" s="26" customFormat="1">
      <c r="A56" s="27" t="s">
        <v>121</v>
      </c>
      <c r="B56" s="27" t="s">
        <v>32</v>
      </c>
      <c r="C56" s="23">
        <v>20.144423747162598</v>
      </c>
      <c r="D56" s="23">
        <v>20.995376134121003</v>
      </c>
      <c r="E56" s="23">
        <v>22.933966768061001</v>
      </c>
      <c r="F56" s="23">
        <v>46.234908370020491</v>
      </c>
      <c r="G56" s="23">
        <v>46.716856420966302</v>
      </c>
      <c r="H56" s="23">
        <v>43.275789809425007</v>
      </c>
      <c r="I56" s="23">
        <v>39.022197400396003</v>
      </c>
      <c r="J56" s="23">
        <v>35.827609705374002</v>
      </c>
      <c r="K56" s="23">
        <v>35.917111572804004</v>
      </c>
      <c r="L56" s="23">
        <v>34.798648838891999</v>
      </c>
      <c r="M56" s="23">
        <v>34.411851587825893</v>
      </c>
      <c r="N56" s="23">
        <v>35.477993048857996</v>
      </c>
      <c r="O56" s="23">
        <v>6.930265615283</v>
      </c>
      <c r="P56" s="23">
        <v>6.5303214644369998</v>
      </c>
      <c r="Q56" s="23">
        <v>6.7518868511819994</v>
      </c>
      <c r="R56" s="23">
        <v>6.4944948834099998</v>
      </c>
      <c r="S56" s="23">
        <v>6.25688290521399</v>
      </c>
      <c r="T56" s="23">
        <v>6.4418283584499996</v>
      </c>
      <c r="U56" s="23">
        <v>6.2106045951800004</v>
      </c>
      <c r="V56" s="23">
        <v>6.0196146949599996</v>
      </c>
      <c r="W56" s="23">
        <v>6.1184671655100002</v>
      </c>
    </row>
    <row r="57" spans="1:23" s="26" customFormat="1">
      <c r="A57" s="27" t="s">
        <v>121</v>
      </c>
      <c r="B57" s="27" t="s">
        <v>69</v>
      </c>
      <c r="C57" s="23">
        <v>0</v>
      </c>
      <c r="D57" s="23">
        <v>0</v>
      </c>
      <c r="E57" s="23">
        <v>5.8839613999999996E-6</v>
      </c>
      <c r="F57" s="23">
        <v>2.3163367999999999E-4</v>
      </c>
      <c r="G57" s="23">
        <v>2.0131283E-4</v>
      </c>
      <c r="H57" s="23">
        <v>171.86768999999899</v>
      </c>
      <c r="I57" s="23">
        <v>581.76009999999997</v>
      </c>
      <c r="J57" s="23">
        <v>2048.8274000000001</v>
      </c>
      <c r="K57" s="23">
        <v>2505.7363</v>
      </c>
      <c r="L57" s="23">
        <v>2250.1206000000002</v>
      </c>
      <c r="M57" s="23">
        <v>3033.2379999999998</v>
      </c>
      <c r="N57" s="23">
        <v>3080.8240000000001</v>
      </c>
      <c r="O57" s="23">
        <v>3020.6309999999999</v>
      </c>
      <c r="P57" s="23">
        <v>3111.5320000000002</v>
      </c>
      <c r="Q57" s="23">
        <v>3363.4159999999902</v>
      </c>
      <c r="R57" s="23">
        <v>3205.8146999999999</v>
      </c>
      <c r="S57" s="23">
        <v>3532.3573999999999</v>
      </c>
      <c r="T57" s="23">
        <v>3416.0297999999998</v>
      </c>
      <c r="U57" s="23">
        <v>4252.6553000000004</v>
      </c>
      <c r="V57" s="23">
        <v>4160.3975</v>
      </c>
      <c r="W57" s="23">
        <v>4512.6646000000001</v>
      </c>
    </row>
    <row r="58" spans="1:23" s="26" customFormat="1">
      <c r="A58" s="27" t="s">
        <v>121</v>
      </c>
      <c r="B58" s="27" t="s">
        <v>52</v>
      </c>
      <c r="C58" s="23">
        <v>7.1558661999999993</v>
      </c>
      <c r="D58" s="23">
        <v>9.664762099999999</v>
      </c>
      <c r="E58" s="23">
        <v>17.7125293</v>
      </c>
      <c r="F58" s="23">
        <v>46.6795762</v>
      </c>
      <c r="G58" s="23">
        <v>70.450025699999998</v>
      </c>
      <c r="H58" s="23">
        <v>97.172690999999986</v>
      </c>
      <c r="I58" s="23">
        <v>124.391741499999</v>
      </c>
      <c r="J58" s="23">
        <v>158.05542</v>
      </c>
      <c r="K58" s="23">
        <v>209.2645839999999</v>
      </c>
      <c r="L58" s="23">
        <v>260.53286200000002</v>
      </c>
      <c r="M58" s="23">
        <v>326.03084000000001</v>
      </c>
      <c r="N58" s="23">
        <v>389.14211299999999</v>
      </c>
      <c r="O58" s="23">
        <v>445.28342000000004</v>
      </c>
      <c r="P58" s="23">
        <v>485.02887599999997</v>
      </c>
      <c r="Q58" s="23">
        <v>548.97320000000002</v>
      </c>
      <c r="R58" s="23">
        <v>574.88127499999905</v>
      </c>
      <c r="S58" s="23">
        <v>603.54953399999897</v>
      </c>
      <c r="T58" s="23">
        <v>644.78591000000006</v>
      </c>
      <c r="U58" s="23">
        <v>672.46810000000005</v>
      </c>
      <c r="V58" s="23">
        <v>708.62505499999997</v>
      </c>
      <c r="W58" s="23">
        <v>793.94507999999905</v>
      </c>
    </row>
    <row r="59" spans="1:23" s="26" customFormat="1">
      <c r="A59" s="29" t="s">
        <v>118</v>
      </c>
      <c r="B59" s="29"/>
      <c r="C59" s="28">
        <v>45047.011640567602</v>
      </c>
      <c r="D59" s="28">
        <v>45407.736039858006</v>
      </c>
      <c r="E59" s="28">
        <v>44952.958158194262</v>
      </c>
      <c r="F59" s="28">
        <v>40862.729280404033</v>
      </c>
      <c r="G59" s="28">
        <v>39640.15857265106</v>
      </c>
      <c r="H59" s="28">
        <v>39418.467692105703</v>
      </c>
      <c r="I59" s="28">
        <v>39474.366331854457</v>
      </c>
      <c r="J59" s="28">
        <v>36112.380457163999</v>
      </c>
      <c r="K59" s="28">
        <v>38497.893560563498</v>
      </c>
      <c r="L59" s="28">
        <v>38598.958479800996</v>
      </c>
      <c r="M59" s="28">
        <v>40493.958982271062</v>
      </c>
      <c r="N59" s="28">
        <v>39875.284263864844</v>
      </c>
      <c r="O59" s="28">
        <v>40257.679599018462</v>
      </c>
      <c r="P59" s="28">
        <v>39224.938421716288</v>
      </c>
      <c r="Q59" s="28">
        <v>42327.753871477529</v>
      </c>
      <c r="R59" s="28">
        <v>42441.486107588731</v>
      </c>
      <c r="S59" s="28">
        <v>44049.013315215489</v>
      </c>
      <c r="T59" s="28">
        <v>45099.360261046873</v>
      </c>
      <c r="U59" s="28">
        <v>43287.298176084565</v>
      </c>
      <c r="V59" s="28">
        <v>42731.646962237559</v>
      </c>
      <c r="W59" s="28">
        <v>43623.170319318138</v>
      </c>
    </row>
    <row r="60" spans="1:23" s="26" customFormat="1"/>
    <row r="61" spans="1:23" s="26" customFormat="1">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s="26" customFormat="1">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s="26" customFormat="1">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s="26" customFormat="1">
      <c r="A64" s="27" t="s">
        <v>122</v>
      </c>
      <c r="B64" s="27" t="s">
        <v>18</v>
      </c>
      <c r="C64" s="23">
        <v>1105.7485327460358</v>
      </c>
      <c r="D64" s="23">
        <v>1105.7485327090562</v>
      </c>
      <c r="E64" s="23">
        <v>681.71517541446667</v>
      </c>
      <c r="F64" s="23">
        <v>838.74560405779926</v>
      </c>
      <c r="G64" s="23">
        <v>840.64166404857838</v>
      </c>
      <c r="H64" s="23">
        <v>557.42084401245404</v>
      </c>
      <c r="I64" s="23">
        <v>455.38016400449931</v>
      </c>
      <c r="J64" s="23">
        <v>454.1359343183118</v>
      </c>
      <c r="K64" s="23">
        <v>454.13593439928098</v>
      </c>
      <c r="L64" s="23">
        <v>454.13593438047099</v>
      </c>
      <c r="M64" s="23">
        <v>455.38016436760097</v>
      </c>
      <c r="N64" s="23">
        <v>555.48804499055598</v>
      </c>
      <c r="O64" s="23">
        <v>454.13593524741236</v>
      </c>
      <c r="P64" s="23">
        <v>454.13593519090546</v>
      </c>
      <c r="Q64" s="23">
        <v>455.3801662776844</v>
      </c>
      <c r="R64" s="23">
        <v>454.13593638509849</v>
      </c>
      <c r="S64" s="23">
        <v>8.979549E-6</v>
      </c>
      <c r="T64" s="23">
        <v>9.0194980000000002E-6</v>
      </c>
      <c r="U64" s="23">
        <v>9.7021029999999997E-6</v>
      </c>
      <c r="V64" s="23">
        <v>9.7254339999999998E-6</v>
      </c>
      <c r="W64" s="23">
        <v>1.1682597000000001E-5</v>
      </c>
    </row>
    <row r="65" spans="1:23" s="26" customFormat="1">
      <c r="A65" s="27" t="s">
        <v>122</v>
      </c>
      <c r="B65" s="27" t="s">
        <v>28</v>
      </c>
      <c r="C65" s="23">
        <v>934.32399999999905</v>
      </c>
      <c r="D65" s="23">
        <v>740.72111000000007</v>
      </c>
      <c r="E65" s="23">
        <v>712.75385000000006</v>
      </c>
      <c r="F65" s="23">
        <v>79.891204999999999</v>
      </c>
      <c r="G65" s="23">
        <v>79.891204999999999</v>
      </c>
      <c r="H65" s="23">
        <v>79.891204999999999</v>
      </c>
      <c r="I65" s="23">
        <v>80.110079999999996</v>
      </c>
      <c r="J65" s="23">
        <v>79.891204999999999</v>
      </c>
      <c r="K65" s="23">
        <v>79.891204999999999</v>
      </c>
      <c r="L65" s="23">
        <v>79.891204999999999</v>
      </c>
      <c r="M65" s="23">
        <v>80.110079999999996</v>
      </c>
      <c r="N65" s="23">
        <v>79.891204999999999</v>
      </c>
      <c r="O65" s="23">
        <v>79.891204999999999</v>
      </c>
      <c r="P65" s="23">
        <v>79.891204999999999</v>
      </c>
      <c r="Q65" s="23">
        <v>0</v>
      </c>
      <c r="R65" s="23">
        <v>0</v>
      </c>
      <c r="S65" s="23">
        <v>0</v>
      </c>
      <c r="T65" s="23">
        <v>0</v>
      </c>
      <c r="U65" s="23">
        <v>0</v>
      </c>
      <c r="V65" s="23">
        <v>0</v>
      </c>
      <c r="W65" s="23">
        <v>0</v>
      </c>
    </row>
    <row r="66" spans="1:23" s="26" customFormat="1">
      <c r="A66" s="27" t="s">
        <v>122</v>
      </c>
      <c r="B66" s="27" t="s">
        <v>62</v>
      </c>
      <c r="C66" s="23">
        <v>33.74332715401826</v>
      </c>
      <c r="D66" s="23">
        <v>39.596182327525895</v>
      </c>
      <c r="E66" s="23">
        <v>87.287554815595925</v>
      </c>
      <c r="F66" s="23">
        <v>48.429528305182146</v>
      </c>
      <c r="G66" s="23">
        <v>44.152506789864248</v>
      </c>
      <c r="H66" s="23">
        <v>28.185798928492908</v>
      </c>
      <c r="I66" s="23">
        <v>8.9533541216228905</v>
      </c>
      <c r="J66" s="23">
        <v>32.738904796137959</v>
      </c>
      <c r="K66" s="23">
        <v>8.5134804759010709</v>
      </c>
      <c r="L66" s="23">
        <v>17.327493767691006</v>
      </c>
      <c r="M66" s="23">
        <v>8.4026005682412386</v>
      </c>
      <c r="N66" s="23">
        <v>48.824075934681417</v>
      </c>
      <c r="O66" s="23">
        <v>8.94854124812076</v>
      </c>
      <c r="P66" s="23">
        <v>9.1811384294846974</v>
      </c>
      <c r="Q66" s="23">
        <v>82.176728152528895</v>
      </c>
      <c r="R66" s="23">
        <v>53.260170016068187</v>
      </c>
      <c r="S66" s="23">
        <v>210.79076669791041</v>
      </c>
      <c r="T66" s="23">
        <v>136.13206547917468</v>
      </c>
      <c r="U66" s="23">
        <v>175.74860213279868</v>
      </c>
      <c r="V66" s="23">
        <v>268.65865998831367</v>
      </c>
      <c r="W66" s="23">
        <v>260.0461926629622</v>
      </c>
    </row>
    <row r="67" spans="1:23" s="26" customFormat="1">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s="26" customFormat="1">
      <c r="A68" s="27" t="s">
        <v>122</v>
      </c>
      <c r="B68" s="27" t="s">
        <v>65</v>
      </c>
      <c r="C68" s="23">
        <v>6245.8799915010586</v>
      </c>
      <c r="D68" s="23">
        <v>6578.6582076316326</v>
      </c>
      <c r="E68" s="23">
        <v>5912.4718963517598</v>
      </c>
      <c r="F68" s="23">
        <v>6420.6278075987848</v>
      </c>
      <c r="G68" s="23">
        <v>6183.4501903358851</v>
      </c>
      <c r="H68" s="23">
        <v>7411.0104172790343</v>
      </c>
      <c r="I68" s="23">
        <v>7350.5390343850386</v>
      </c>
      <c r="J68" s="23">
        <v>8667.2423532664016</v>
      </c>
      <c r="K68" s="23">
        <v>9278.4177996085564</v>
      </c>
      <c r="L68" s="23">
        <v>8957.0545590613565</v>
      </c>
      <c r="M68" s="23">
        <v>9626.8383983353469</v>
      </c>
      <c r="N68" s="23">
        <v>9368.8249863792444</v>
      </c>
      <c r="O68" s="23">
        <v>9065.0087167993679</v>
      </c>
      <c r="P68" s="23">
        <v>8557.3169680573119</v>
      </c>
      <c r="Q68" s="23">
        <v>9677.8749870586926</v>
      </c>
      <c r="R68" s="23">
        <v>9963.7316306170942</v>
      </c>
      <c r="S68" s="23">
        <v>10232.73836771533</v>
      </c>
      <c r="T68" s="23">
        <v>10275.908031238387</v>
      </c>
      <c r="U68" s="23">
        <v>10880.872536970919</v>
      </c>
      <c r="V68" s="23">
        <v>11479.625006014237</v>
      </c>
      <c r="W68" s="23">
        <v>10257.336312773004</v>
      </c>
    </row>
    <row r="69" spans="1:23" s="26" customFormat="1">
      <c r="A69" s="27" t="s">
        <v>122</v>
      </c>
      <c r="B69" s="27" t="s">
        <v>64</v>
      </c>
      <c r="C69" s="23">
        <v>885.19977527127321</v>
      </c>
      <c r="D69" s="23">
        <v>888.27895203003902</v>
      </c>
      <c r="E69" s="23">
        <v>902.71248230066124</v>
      </c>
      <c r="F69" s="23">
        <v>860.15269243125522</v>
      </c>
      <c r="G69" s="23">
        <v>839.32297531563916</v>
      </c>
      <c r="H69" s="23">
        <v>859.74206380441353</v>
      </c>
      <c r="I69" s="23">
        <v>1008.3273198716412</v>
      </c>
      <c r="J69" s="23">
        <v>953.27267377657472</v>
      </c>
      <c r="K69" s="23">
        <v>993.46218789081775</v>
      </c>
      <c r="L69" s="23">
        <v>1004.3947670489124</v>
      </c>
      <c r="M69" s="23">
        <v>1207.0935061350638</v>
      </c>
      <c r="N69" s="23">
        <v>1222.3089784073918</v>
      </c>
      <c r="O69" s="23">
        <v>1600.9097845383876</v>
      </c>
      <c r="P69" s="23">
        <v>1553.9161801606906</v>
      </c>
      <c r="Q69" s="23">
        <v>1608.5035730240986</v>
      </c>
      <c r="R69" s="23">
        <v>2457.5429180825645</v>
      </c>
      <c r="S69" s="23">
        <v>2291.9675591959558</v>
      </c>
      <c r="T69" s="23">
        <v>2591.4213699038482</v>
      </c>
      <c r="U69" s="23">
        <v>2644.6797153025495</v>
      </c>
      <c r="V69" s="23">
        <v>2876.5253382645983</v>
      </c>
      <c r="W69" s="23">
        <v>3436.3213378117971</v>
      </c>
    </row>
    <row r="70" spans="1:23" s="26" customFormat="1">
      <c r="A70" s="27" t="s">
        <v>122</v>
      </c>
      <c r="B70" s="27" t="s">
        <v>32</v>
      </c>
      <c r="C70" s="23">
        <v>89.090502473993894</v>
      </c>
      <c r="D70" s="23">
        <v>90.13270126315561</v>
      </c>
      <c r="E70" s="23">
        <v>100.75364625029239</v>
      </c>
      <c r="F70" s="23">
        <v>114.6449242430093</v>
      </c>
      <c r="G70" s="23">
        <v>109.91686718757228</v>
      </c>
      <c r="H70" s="23">
        <v>104.348991921314</v>
      </c>
      <c r="I70" s="23">
        <v>97.967251916390993</v>
      </c>
      <c r="J70" s="23">
        <v>93.825561501860989</v>
      </c>
      <c r="K70" s="23">
        <v>93.125591889197906</v>
      </c>
      <c r="L70" s="23">
        <v>89.264001016844901</v>
      </c>
      <c r="M70" s="23">
        <v>89.290071184149994</v>
      </c>
      <c r="N70" s="23">
        <v>88.637811031582999</v>
      </c>
      <c r="O70" s="23">
        <v>88.129272192195998</v>
      </c>
      <c r="P70" s="23">
        <v>68.582767861514995</v>
      </c>
      <c r="Q70" s="23">
        <v>102.15544599999998</v>
      </c>
      <c r="R70" s="23">
        <v>374.79183</v>
      </c>
      <c r="S70" s="23">
        <v>375.15773999999999</v>
      </c>
      <c r="T70" s="23">
        <v>375.75830000000002</v>
      </c>
      <c r="U70" s="23">
        <v>679.8182599999999</v>
      </c>
      <c r="V70" s="23">
        <v>664.6309</v>
      </c>
      <c r="W70" s="23">
        <v>1433.2749699999999</v>
      </c>
    </row>
    <row r="71" spans="1:23" s="26" customFormat="1">
      <c r="A71" s="27" t="s">
        <v>122</v>
      </c>
      <c r="B71" s="27" t="s">
        <v>69</v>
      </c>
      <c r="C71" s="23">
        <v>0</v>
      </c>
      <c r="D71" s="23">
        <v>0</v>
      </c>
      <c r="E71" s="23">
        <v>4.6978780000000002E-6</v>
      </c>
      <c r="F71" s="23">
        <v>4.6601149999999999E-6</v>
      </c>
      <c r="G71" s="23">
        <v>4.9591666999999998E-6</v>
      </c>
      <c r="H71" s="23">
        <v>5.7301577000000001E-6</v>
      </c>
      <c r="I71" s="23">
        <v>5.6877760000000002E-6</v>
      </c>
      <c r="J71" s="23">
        <v>6.0768601999999998E-6</v>
      </c>
      <c r="K71" s="23">
        <v>6.80029959999999E-6</v>
      </c>
      <c r="L71" s="23">
        <v>7.4689464999999901E-6</v>
      </c>
      <c r="M71" s="23">
        <v>8.3540259999999994E-6</v>
      </c>
      <c r="N71" s="23">
        <v>1.0157380000000001E-5</v>
      </c>
      <c r="O71" s="23">
        <v>1.0037743E-5</v>
      </c>
      <c r="P71" s="23">
        <v>1.0055437E-5</v>
      </c>
      <c r="Q71" s="23">
        <v>1.6312652999999999E-5</v>
      </c>
      <c r="R71" s="23">
        <v>1.930061E-5</v>
      </c>
      <c r="S71" s="23">
        <v>2.02594219999999E-5</v>
      </c>
      <c r="T71" s="23">
        <v>2.0305484E-5</v>
      </c>
      <c r="U71" s="23">
        <v>2.2803854999999899E-5</v>
      </c>
      <c r="V71" s="23">
        <v>2.2957999999999999E-5</v>
      </c>
      <c r="W71" s="23">
        <v>2.9647194999999999E-5</v>
      </c>
    </row>
    <row r="72" spans="1:23" s="26" customFormat="1">
      <c r="A72" s="27" t="s">
        <v>122</v>
      </c>
      <c r="B72" s="27" t="s">
        <v>52</v>
      </c>
      <c r="C72" s="23">
        <v>9.2747506699999995</v>
      </c>
      <c r="D72" s="23">
        <v>16.192691199999999</v>
      </c>
      <c r="E72" s="23">
        <v>23.775105500000002</v>
      </c>
      <c r="F72" s="23">
        <v>31.71775499999999</v>
      </c>
      <c r="G72" s="23">
        <v>42.508125</v>
      </c>
      <c r="H72" s="23">
        <v>55.710530300000002</v>
      </c>
      <c r="I72" s="23">
        <v>67.339156500000001</v>
      </c>
      <c r="J72" s="23">
        <v>78.866015699999991</v>
      </c>
      <c r="K72" s="23">
        <v>95.402937999999992</v>
      </c>
      <c r="L72" s="23">
        <v>110.81544699999999</v>
      </c>
      <c r="M72" s="23">
        <v>135.475832</v>
      </c>
      <c r="N72" s="23">
        <v>151.49744299999992</v>
      </c>
      <c r="O72" s="23">
        <v>166.3969139999999</v>
      </c>
      <c r="P72" s="23">
        <v>182.145431</v>
      </c>
      <c r="Q72" s="23">
        <v>192.48578999999998</v>
      </c>
      <c r="R72" s="23">
        <v>197.85357499999998</v>
      </c>
      <c r="S72" s="23">
        <v>207.59071999999998</v>
      </c>
      <c r="T72" s="23">
        <v>212.867906</v>
      </c>
      <c r="U72" s="23">
        <v>223.8718549999999</v>
      </c>
      <c r="V72" s="23">
        <v>237.17166</v>
      </c>
      <c r="W72" s="23">
        <v>247.28800299999901</v>
      </c>
    </row>
    <row r="73" spans="1:23" s="26" customFormat="1">
      <c r="A73" s="29" t="s">
        <v>118</v>
      </c>
      <c r="B73" s="29"/>
      <c r="C73" s="28">
        <v>9204.8956266723835</v>
      </c>
      <c r="D73" s="28">
        <v>9353.0029846982543</v>
      </c>
      <c r="E73" s="28">
        <v>8296.9409588824838</v>
      </c>
      <c r="F73" s="28">
        <v>8247.8468373930209</v>
      </c>
      <c r="G73" s="28">
        <v>7987.4585414899666</v>
      </c>
      <c r="H73" s="28">
        <v>8936.2503290243949</v>
      </c>
      <c r="I73" s="28">
        <v>8903.3099523828023</v>
      </c>
      <c r="J73" s="28">
        <v>10187.281071157426</v>
      </c>
      <c r="K73" s="28">
        <v>10814.420607374557</v>
      </c>
      <c r="L73" s="28">
        <v>10512.80395925843</v>
      </c>
      <c r="M73" s="28">
        <v>11377.824749406253</v>
      </c>
      <c r="N73" s="28">
        <v>11275.337290711872</v>
      </c>
      <c r="O73" s="28">
        <v>11208.894182833288</v>
      </c>
      <c r="P73" s="28">
        <v>10654.441426838392</v>
      </c>
      <c r="Q73" s="28">
        <v>11823.935454513005</v>
      </c>
      <c r="R73" s="28">
        <v>12928.670655100826</v>
      </c>
      <c r="S73" s="28">
        <v>12735.496702588745</v>
      </c>
      <c r="T73" s="28">
        <v>13003.461475640908</v>
      </c>
      <c r="U73" s="28">
        <v>13701.300864108371</v>
      </c>
      <c r="V73" s="28">
        <v>14624.809013992584</v>
      </c>
      <c r="W73" s="28">
        <v>13953.703854930362</v>
      </c>
    </row>
    <row r="74" spans="1:23" s="26" customFormat="1"/>
    <row r="75" spans="1:23" s="26" customFormat="1">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s="26" customFormat="1">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s="26" customFormat="1">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s="26" customFormat="1">
      <c r="A78" s="27" t="s">
        <v>123</v>
      </c>
      <c r="B78" s="27" t="s">
        <v>18</v>
      </c>
      <c r="C78" s="23">
        <v>3.7266643999999901E-6</v>
      </c>
      <c r="D78" s="23">
        <v>3.5213584999999997E-6</v>
      </c>
      <c r="E78" s="23">
        <v>3.8855979000000001E-6</v>
      </c>
      <c r="F78" s="23">
        <v>4.0380301999999996E-6</v>
      </c>
      <c r="G78" s="23">
        <v>0.56596115752459997</v>
      </c>
      <c r="H78" s="23">
        <v>4.0315735999999894E-6</v>
      </c>
      <c r="I78" s="23">
        <v>0.89870373425460004</v>
      </c>
      <c r="J78" s="23">
        <v>6.0825023518899899</v>
      </c>
      <c r="K78" s="23">
        <v>2.6535534963181999</v>
      </c>
      <c r="L78" s="23">
        <v>10.070549547274201</v>
      </c>
      <c r="M78" s="23">
        <v>22.858119518717</v>
      </c>
      <c r="N78" s="23">
        <v>26.586923976525501</v>
      </c>
      <c r="O78" s="23">
        <v>39.846444087556598</v>
      </c>
      <c r="P78" s="23">
        <v>29.028538023406302</v>
      </c>
      <c r="Q78" s="23">
        <v>40.694944445962506</v>
      </c>
      <c r="R78" s="23">
        <v>28.612948440012598</v>
      </c>
      <c r="S78" s="23">
        <v>126.29233543669831</v>
      </c>
      <c r="T78" s="23">
        <v>74.676295483129394</v>
      </c>
      <c r="U78" s="23">
        <v>51.679906737548606</v>
      </c>
      <c r="V78" s="23">
        <v>31.393360630493799</v>
      </c>
      <c r="W78" s="23">
        <v>49.764140511866401</v>
      </c>
    </row>
    <row r="79" spans="1:23" s="26" customFormat="1">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s="26" customFormat="1">
      <c r="A80" s="27" t="s">
        <v>123</v>
      </c>
      <c r="B80" s="27" t="s">
        <v>62</v>
      </c>
      <c r="C80" s="23">
        <v>1.8180960999999998E-6</v>
      </c>
      <c r="D80" s="23">
        <v>1.692610439999999E-6</v>
      </c>
      <c r="E80" s="23">
        <v>1.850479439999999E-6</v>
      </c>
      <c r="F80" s="23">
        <v>1.9839269399999988E-6</v>
      </c>
      <c r="G80" s="23">
        <v>1.8600625499999992E-6</v>
      </c>
      <c r="H80" s="23">
        <v>1.9661349499999988E-6</v>
      </c>
      <c r="I80" s="23">
        <v>2.1679599799999999E-6</v>
      </c>
      <c r="J80" s="23">
        <v>2.2946646499999989E-6</v>
      </c>
      <c r="K80" s="23">
        <v>2.34662641E-6</v>
      </c>
      <c r="L80" s="23">
        <v>2.555860499999999E-6</v>
      </c>
      <c r="M80" s="23">
        <v>2.6198615899999999E-6</v>
      </c>
      <c r="N80" s="23">
        <v>0.55948291025185004</v>
      </c>
      <c r="O80" s="23">
        <v>3.108401E-6</v>
      </c>
      <c r="P80" s="23">
        <v>3.10076629999999E-6</v>
      </c>
      <c r="Q80" s="23">
        <v>1.488514800087499</v>
      </c>
      <c r="R80" s="23">
        <v>0.16183834203799999</v>
      </c>
      <c r="S80" s="23">
        <v>1.3136013439345999</v>
      </c>
      <c r="T80" s="23">
        <v>4.3727198999999994E-6</v>
      </c>
      <c r="U80" s="23">
        <v>0.13987456615639998</v>
      </c>
      <c r="V80" s="23">
        <v>2.9501852999999998E-6</v>
      </c>
      <c r="W80" s="23">
        <v>0.22968318368940002</v>
      </c>
    </row>
    <row r="81" spans="1:23" s="26" customFormat="1">
      <c r="A81" s="27" t="s">
        <v>123</v>
      </c>
      <c r="B81" s="27" t="s">
        <v>61</v>
      </c>
      <c r="C81" s="23">
        <v>7849.981069999998</v>
      </c>
      <c r="D81" s="23">
        <v>8457.34476</v>
      </c>
      <c r="E81" s="23">
        <v>8093.7989299999999</v>
      </c>
      <c r="F81" s="23">
        <v>9421.07611</v>
      </c>
      <c r="G81" s="23">
        <v>9326.3002599999982</v>
      </c>
      <c r="H81" s="23">
        <v>8196.4003749999993</v>
      </c>
      <c r="I81" s="23">
        <v>10046.252729999998</v>
      </c>
      <c r="J81" s="23">
        <v>10131.127519999998</v>
      </c>
      <c r="K81" s="23">
        <v>9543.7237799999875</v>
      </c>
      <c r="L81" s="23">
        <v>9338.1548499999899</v>
      </c>
      <c r="M81" s="23">
        <v>9500.3384900000001</v>
      </c>
      <c r="N81" s="23">
        <v>9138.6664299999993</v>
      </c>
      <c r="O81" s="23">
        <v>9012.2264500000001</v>
      </c>
      <c r="P81" s="23">
        <v>9898.1779000000006</v>
      </c>
      <c r="Q81" s="23">
        <v>9907.7110599999869</v>
      </c>
      <c r="R81" s="23">
        <v>8436.0289999999986</v>
      </c>
      <c r="S81" s="23">
        <v>9684.5170200000011</v>
      </c>
      <c r="T81" s="23">
        <v>9059.9062199999989</v>
      </c>
      <c r="U81" s="23">
        <v>8117.8763999999992</v>
      </c>
      <c r="V81" s="23">
        <v>9314.692289999999</v>
      </c>
      <c r="W81" s="23">
        <v>8909.7089099999994</v>
      </c>
    </row>
    <row r="82" spans="1:23" s="26" customFormat="1">
      <c r="A82" s="27" t="s">
        <v>123</v>
      </c>
      <c r="B82" s="27" t="s">
        <v>65</v>
      </c>
      <c r="C82" s="23">
        <v>1780.8944297701944</v>
      </c>
      <c r="D82" s="23">
        <v>2021.9175005337829</v>
      </c>
      <c r="E82" s="23">
        <v>2460.4160234327614</v>
      </c>
      <c r="F82" s="23">
        <v>2971.2768082721668</v>
      </c>
      <c r="G82" s="23">
        <v>3773.2661682426292</v>
      </c>
      <c r="H82" s="23">
        <v>4373.3309587817357</v>
      </c>
      <c r="I82" s="23">
        <v>5028.8072758103208</v>
      </c>
      <c r="J82" s="23">
        <v>5901.5174606788323</v>
      </c>
      <c r="K82" s="23">
        <v>5742.899047853939</v>
      </c>
      <c r="L82" s="23">
        <v>7728.2484966747579</v>
      </c>
      <c r="M82" s="23">
        <v>8081.4846472719555</v>
      </c>
      <c r="N82" s="23">
        <v>7809.6688620051154</v>
      </c>
      <c r="O82" s="23">
        <v>7773.2482265861181</v>
      </c>
      <c r="P82" s="23">
        <v>8276.8965601438158</v>
      </c>
      <c r="Q82" s="23">
        <v>8892.6066289344108</v>
      </c>
      <c r="R82" s="23">
        <v>9534.2344525612389</v>
      </c>
      <c r="S82" s="23">
        <v>10092.499565607512</v>
      </c>
      <c r="T82" s="23">
        <v>10445.121259068041</v>
      </c>
      <c r="U82" s="23">
        <v>10867.987172608871</v>
      </c>
      <c r="V82" s="23">
        <v>11807.025360993561</v>
      </c>
      <c r="W82" s="23">
        <v>11205.694090820751</v>
      </c>
    </row>
    <row r="83" spans="1:23" s="26" customFormat="1">
      <c r="A83" s="27" t="s">
        <v>123</v>
      </c>
      <c r="B83" s="27" t="s">
        <v>64</v>
      </c>
      <c r="C83" s="23">
        <v>5.3577764000000001E-7</v>
      </c>
      <c r="D83" s="23">
        <v>1.1048011E-6</v>
      </c>
      <c r="E83" s="23">
        <v>1.1365799999999999E-6</v>
      </c>
      <c r="F83" s="23">
        <v>1.1383441000000001E-6</v>
      </c>
      <c r="G83" s="23">
        <v>2.0740736000000001E-6</v>
      </c>
      <c r="H83" s="23">
        <v>2.26608539999999E-6</v>
      </c>
      <c r="I83" s="23">
        <v>2.1638892999999999E-6</v>
      </c>
      <c r="J83" s="23">
        <v>2.2145216000000001E-6</v>
      </c>
      <c r="K83" s="23">
        <v>2.3153627000000001E-6</v>
      </c>
      <c r="L83" s="23">
        <v>5.3945064000000001E-6</v>
      </c>
      <c r="M83" s="23">
        <v>5.5909019999999998E-6</v>
      </c>
      <c r="N83" s="23">
        <v>5.8959630000000004E-6</v>
      </c>
      <c r="O83" s="23">
        <v>1.0367389999999999E-5</v>
      </c>
      <c r="P83" s="23">
        <v>9.0073969999999996E-6</v>
      </c>
      <c r="Q83" s="23">
        <v>9.6615294999999996E-6</v>
      </c>
      <c r="R83" s="23">
        <v>9.2015289999999992E-6</v>
      </c>
      <c r="S83" s="23">
        <v>9.3956429999999996E-6</v>
      </c>
      <c r="T83" s="23">
        <v>9.969999E-6</v>
      </c>
      <c r="U83" s="23">
        <v>1.0056295E-5</v>
      </c>
      <c r="V83" s="23">
        <v>1.4597794E-5</v>
      </c>
      <c r="W83" s="23">
        <v>1.4960251000000001E-5</v>
      </c>
    </row>
    <row r="84" spans="1:23" s="26" customFormat="1">
      <c r="A84" s="27" t="s">
        <v>123</v>
      </c>
      <c r="B84" s="27" t="s">
        <v>32</v>
      </c>
      <c r="C84" s="23">
        <v>4.76533159999999E-6</v>
      </c>
      <c r="D84" s="23">
        <v>5.0837856999999997E-6</v>
      </c>
      <c r="E84" s="23">
        <v>4.9495106000000001E-6</v>
      </c>
      <c r="F84" s="23">
        <v>5.0435865E-6</v>
      </c>
      <c r="G84" s="23">
        <v>5.2941940000000003E-6</v>
      </c>
      <c r="H84" s="23">
        <v>6.7777645999999899E-6</v>
      </c>
      <c r="I84" s="23">
        <v>8.5538969999999997E-6</v>
      </c>
      <c r="J84" s="23">
        <v>9.2497340000000002E-6</v>
      </c>
      <c r="K84" s="23">
        <v>9.3479469999999993E-6</v>
      </c>
      <c r="L84" s="23">
        <v>2.0077883E-5</v>
      </c>
      <c r="M84" s="23">
        <v>2.2567192000000001E-5</v>
      </c>
      <c r="N84" s="23">
        <v>2.2033302E-5</v>
      </c>
      <c r="O84" s="23">
        <v>2.1976659E-5</v>
      </c>
      <c r="P84" s="23">
        <v>2.4372483000000001E-5</v>
      </c>
      <c r="Q84" s="23">
        <v>2.5037220999999999E-5</v>
      </c>
      <c r="R84" s="23">
        <v>2.5391140000000001E-5</v>
      </c>
      <c r="S84" s="23">
        <v>2.7092442999999999E-5</v>
      </c>
      <c r="T84" s="23">
        <v>2.6519633999999999E-5</v>
      </c>
      <c r="U84" s="23">
        <v>4.01984599999999E-5</v>
      </c>
      <c r="V84" s="23">
        <v>4.59796069999999E-5</v>
      </c>
      <c r="W84" s="23">
        <v>4.8009069999999999E-5</v>
      </c>
    </row>
    <row r="85" spans="1:23" s="26" customFormat="1">
      <c r="A85" s="27" t="s">
        <v>123</v>
      </c>
      <c r="B85" s="27" t="s">
        <v>69</v>
      </c>
      <c r="C85" s="23">
        <v>0</v>
      </c>
      <c r="D85" s="23">
        <v>0</v>
      </c>
      <c r="E85" s="23">
        <v>1.191378229999999E-5</v>
      </c>
      <c r="F85" s="23">
        <v>1.2823426499999999E-5</v>
      </c>
      <c r="G85" s="23">
        <v>1.5133765400000001E-5</v>
      </c>
      <c r="H85" s="23">
        <v>1.5779985E-5</v>
      </c>
      <c r="I85" s="23">
        <v>1.7175104999999991E-5</v>
      </c>
      <c r="J85" s="23">
        <v>1.8282457999999998E-5</v>
      </c>
      <c r="K85" s="23">
        <v>2.0448982999999899E-5</v>
      </c>
      <c r="L85" s="23">
        <v>3.1585716000000002E-5</v>
      </c>
      <c r="M85" s="23">
        <v>6.1154644000000006E-5</v>
      </c>
      <c r="N85" s="23">
        <v>1.042842269999999E-4</v>
      </c>
      <c r="O85" s="23">
        <v>1.06777253E-4</v>
      </c>
      <c r="P85" s="23">
        <v>1.3037202399999998E-4</v>
      </c>
      <c r="Q85" s="23">
        <v>240.96959844860001</v>
      </c>
      <c r="R85" s="23">
        <v>237.03162790539901</v>
      </c>
      <c r="S85" s="23">
        <v>588.95706750916997</v>
      </c>
      <c r="T85" s="23">
        <v>569.49529127879998</v>
      </c>
      <c r="U85" s="23">
        <v>1362.76532</v>
      </c>
      <c r="V85" s="23">
        <v>1555.5757600000002</v>
      </c>
      <c r="W85" s="23">
        <v>1683.9244699999999</v>
      </c>
    </row>
    <row r="86" spans="1:23" s="26" customFormat="1">
      <c r="A86" s="27" t="s">
        <v>123</v>
      </c>
      <c r="B86" s="27" t="s">
        <v>52</v>
      </c>
      <c r="C86" s="23">
        <v>0.125506806</v>
      </c>
      <c r="D86" s="23">
        <v>0.575008784</v>
      </c>
      <c r="E86" s="23">
        <v>0.48493982999999902</v>
      </c>
      <c r="F86" s="23">
        <v>0.91483094799999998</v>
      </c>
      <c r="G86" s="23">
        <v>2.1782294599999998</v>
      </c>
      <c r="H86" s="23">
        <v>3.34608587</v>
      </c>
      <c r="I86" s="23">
        <v>7.6555803400000002</v>
      </c>
      <c r="J86" s="23">
        <v>11.443514799999999</v>
      </c>
      <c r="K86" s="23">
        <v>14.236461800000001</v>
      </c>
      <c r="L86" s="23">
        <v>21.006716700000002</v>
      </c>
      <c r="M86" s="23">
        <v>26.781243499999999</v>
      </c>
      <c r="N86" s="23">
        <v>31.106021999999999</v>
      </c>
      <c r="O86" s="23">
        <v>34.757860399999998</v>
      </c>
      <c r="P86" s="23">
        <v>38.644387599999888</v>
      </c>
      <c r="Q86" s="23">
        <v>39.75949</v>
      </c>
      <c r="R86" s="23">
        <v>39.654793999999988</v>
      </c>
      <c r="S86" s="23">
        <v>42.241440000000004</v>
      </c>
      <c r="T86" s="23">
        <v>43.854522999999901</v>
      </c>
      <c r="U86" s="23">
        <v>41.1370693</v>
      </c>
      <c r="V86" s="23">
        <v>43.045778000000006</v>
      </c>
      <c r="W86" s="23">
        <v>45.624177000000003</v>
      </c>
    </row>
    <row r="87" spans="1:23" s="26" customFormat="1">
      <c r="A87" s="29" t="s">
        <v>118</v>
      </c>
      <c r="B87" s="29"/>
      <c r="C87" s="28">
        <v>9630.8755058507304</v>
      </c>
      <c r="D87" s="28">
        <v>10479.262266852553</v>
      </c>
      <c r="E87" s="28">
        <v>10554.214960305419</v>
      </c>
      <c r="F87" s="28">
        <v>12392.352925432468</v>
      </c>
      <c r="G87" s="28">
        <v>13100.132393334288</v>
      </c>
      <c r="H87" s="28">
        <v>12569.731342045528</v>
      </c>
      <c r="I87" s="28">
        <v>15075.958713876424</v>
      </c>
      <c r="J87" s="28">
        <v>16038.727487539905</v>
      </c>
      <c r="K87" s="28">
        <v>15289.276386012232</v>
      </c>
      <c r="L87" s="28">
        <v>17076.473904172391</v>
      </c>
      <c r="M87" s="28">
        <v>17604.681265001436</v>
      </c>
      <c r="N87" s="28">
        <v>16975.481704787853</v>
      </c>
      <c r="O87" s="28">
        <v>16825.321134149464</v>
      </c>
      <c r="P87" s="28">
        <v>18204.103010275387</v>
      </c>
      <c r="Q87" s="28">
        <v>18842.501157841976</v>
      </c>
      <c r="R87" s="28">
        <v>17999.038248544817</v>
      </c>
      <c r="S87" s="28">
        <v>19904.622531783793</v>
      </c>
      <c r="T87" s="28">
        <v>19579.703788893887</v>
      </c>
      <c r="U87" s="28">
        <v>19037.68336396887</v>
      </c>
      <c r="V87" s="28">
        <v>21153.111029172032</v>
      </c>
      <c r="W87" s="28">
        <v>20165.396839476554</v>
      </c>
    </row>
    <row r="88" spans="1:23" s="26" customFormat="1">
      <c r="A88" s="7"/>
      <c r="B88" s="7"/>
      <c r="C88" s="7"/>
      <c r="D88" s="7"/>
      <c r="E88" s="7"/>
      <c r="F88" s="7"/>
      <c r="G88" s="7"/>
      <c r="H88" s="7"/>
      <c r="I88" s="7"/>
      <c r="J88" s="7"/>
      <c r="K88" s="7"/>
      <c r="L88" s="7"/>
      <c r="M88" s="7"/>
      <c r="N88" s="7"/>
      <c r="O88" s="7"/>
      <c r="P88" s="7"/>
      <c r="Q88" s="7"/>
      <c r="R88" s="7"/>
      <c r="S88" s="7"/>
      <c r="T88" s="7"/>
      <c r="U88" s="7"/>
      <c r="V88" s="7"/>
      <c r="W88" s="7"/>
    </row>
    <row r="89" spans="1:23" s="26" customFormat="1">
      <c r="A89" s="7"/>
      <c r="B89" s="7"/>
      <c r="C89" s="7"/>
      <c r="D89" s="7"/>
      <c r="E89" s="7"/>
      <c r="F89" s="7"/>
      <c r="G89" s="7"/>
      <c r="H89" s="7"/>
      <c r="I89" s="7"/>
      <c r="J89" s="7"/>
      <c r="K89" s="7"/>
      <c r="L89" s="7"/>
      <c r="M89" s="7"/>
      <c r="N89" s="7"/>
      <c r="O89" s="7"/>
      <c r="P89" s="7"/>
      <c r="Q89" s="7"/>
      <c r="R89" s="7"/>
      <c r="S89" s="7"/>
      <c r="T89" s="7"/>
      <c r="U89" s="7"/>
      <c r="V89" s="7"/>
      <c r="W89" s="7"/>
    </row>
    <row r="90" spans="1:23" s="26" customFormat="1" collapsed="1">
      <c r="A90" s="16" t="s">
        <v>124</v>
      </c>
      <c r="B90" s="7"/>
      <c r="C90" s="7"/>
      <c r="D90" s="7"/>
      <c r="E90" s="7"/>
      <c r="F90" s="7"/>
      <c r="G90" s="7"/>
      <c r="H90" s="7"/>
      <c r="I90" s="7"/>
      <c r="J90" s="7"/>
      <c r="K90" s="7"/>
      <c r="L90" s="7"/>
      <c r="M90" s="7"/>
      <c r="N90" s="7"/>
      <c r="O90" s="7"/>
      <c r="P90" s="7"/>
      <c r="Q90" s="7"/>
      <c r="R90" s="7"/>
      <c r="S90" s="7"/>
      <c r="T90" s="7"/>
      <c r="U90" s="7"/>
      <c r="V90" s="7"/>
      <c r="W90" s="7"/>
    </row>
    <row r="91" spans="1:23" s="26" customFormat="1">
      <c r="A91" s="17" t="s">
        <v>96</v>
      </c>
      <c r="B91" s="17" t="s">
        <v>97</v>
      </c>
      <c r="C91" s="17" t="s">
        <v>75</v>
      </c>
      <c r="D91" s="17" t="s">
        <v>98</v>
      </c>
      <c r="E91" s="17" t="s">
        <v>99</v>
      </c>
      <c r="F91" s="17" t="s">
        <v>100</v>
      </c>
      <c r="G91" s="17" t="s">
        <v>101</v>
      </c>
      <c r="H91" s="17" t="s">
        <v>102</v>
      </c>
      <c r="I91" s="17" t="s">
        <v>103</v>
      </c>
      <c r="J91" s="17" t="s">
        <v>104</v>
      </c>
      <c r="K91" s="17" t="s">
        <v>105</v>
      </c>
      <c r="L91" s="17" t="s">
        <v>106</v>
      </c>
      <c r="M91" s="17" t="s">
        <v>107</v>
      </c>
      <c r="N91" s="17" t="s">
        <v>108</v>
      </c>
      <c r="O91" s="17" t="s">
        <v>109</v>
      </c>
      <c r="P91" s="17" t="s">
        <v>110</v>
      </c>
      <c r="Q91" s="17" t="s">
        <v>111</v>
      </c>
      <c r="R91" s="17" t="s">
        <v>112</v>
      </c>
      <c r="S91" s="17" t="s">
        <v>113</v>
      </c>
      <c r="T91" s="17" t="s">
        <v>114</v>
      </c>
      <c r="U91" s="17" t="s">
        <v>115</v>
      </c>
      <c r="V91" s="17" t="s">
        <v>116</v>
      </c>
      <c r="W91" s="17" t="s">
        <v>117</v>
      </c>
    </row>
    <row r="92" spans="1:23" s="26" customFormat="1">
      <c r="A92" s="27" t="s">
        <v>36</v>
      </c>
      <c r="B92" s="27" t="s">
        <v>66</v>
      </c>
      <c r="C92" s="23">
        <v>157.49839259497759</v>
      </c>
      <c r="D92" s="23">
        <v>158.78030823475848</v>
      </c>
      <c r="E92" s="23">
        <v>174.167139448987</v>
      </c>
      <c r="F92" s="23">
        <v>243.49868665400825</v>
      </c>
      <c r="G92" s="23">
        <v>237.81751689337068</v>
      </c>
      <c r="H92" s="23">
        <v>226.105566717405</v>
      </c>
      <c r="I92" s="23">
        <v>212.56042415541498</v>
      </c>
      <c r="J92" s="23">
        <v>445.68184945479999</v>
      </c>
      <c r="K92" s="23">
        <v>451.1223281277039</v>
      </c>
      <c r="L92" s="23">
        <v>649.67737093631092</v>
      </c>
      <c r="M92" s="23">
        <v>952.61454829600484</v>
      </c>
      <c r="N92" s="23">
        <v>952.11541659393106</v>
      </c>
      <c r="O92" s="23">
        <v>1071.976078664457</v>
      </c>
      <c r="P92" s="23">
        <v>1025.818534029441</v>
      </c>
      <c r="Q92" s="23">
        <v>1424.1315201370701</v>
      </c>
      <c r="R92" s="23">
        <v>2497.0685798069749</v>
      </c>
      <c r="S92" s="23">
        <v>2490.316531008169</v>
      </c>
      <c r="T92" s="23">
        <v>2506.5355520441321</v>
      </c>
      <c r="U92" s="23">
        <v>3091.1873868527368</v>
      </c>
      <c r="V92" s="23">
        <v>3086.6828121209464</v>
      </c>
      <c r="W92" s="23">
        <v>5377.8294202745055</v>
      </c>
    </row>
    <row r="93" spans="1:23" s="26" customFormat="1">
      <c r="A93" s="27" t="s">
        <v>36</v>
      </c>
      <c r="B93" s="27" t="s">
        <v>68</v>
      </c>
      <c r="C93" s="23">
        <v>127.754909</v>
      </c>
      <c r="D93" s="23">
        <v>283.58416799999992</v>
      </c>
      <c r="E93" s="23">
        <v>201.32723129077991</v>
      </c>
      <c r="F93" s="23">
        <v>2916.0405593447858</v>
      </c>
      <c r="G93" s="23">
        <v>6150.1264356436996</v>
      </c>
      <c r="H93" s="23">
        <v>7586.7829512846902</v>
      </c>
      <c r="I93" s="23">
        <v>7549.6066983302608</v>
      </c>
      <c r="J93" s="23">
        <v>9759.9609633178989</v>
      </c>
      <c r="K93" s="23">
        <v>11038.712825051702</v>
      </c>
      <c r="L93" s="23">
        <v>10766.365816464719</v>
      </c>
      <c r="M93" s="23">
        <v>12291.621536866283</v>
      </c>
      <c r="N93" s="23">
        <v>13613.514648524197</v>
      </c>
      <c r="O93" s="23">
        <v>12888.096366650372</v>
      </c>
      <c r="P93" s="23">
        <v>11544.765389566801</v>
      </c>
      <c r="Q93" s="23">
        <v>14069.231660484198</v>
      </c>
      <c r="R93" s="23">
        <v>16751.884085313814</v>
      </c>
      <c r="S93" s="23">
        <v>20747.821417960411</v>
      </c>
      <c r="T93" s="23">
        <v>19824.53209090446</v>
      </c>
      <c r="U93" s="23">
        <v>22618.462738442922</v>
      </c>
      <c r="V93" s="23">
        <v>23225.876158804429</v>
      </c>
      <c r="W93" s="23">
        <v>25870.398150950921</v>
      </c>
    </row>
    <row r="94" spans="1:23" s="26" customFormat="1">
      <c r="A94" s="27" t="s">
        <v>36</v>
      </c>
      <c r="B94" s="27" t="s">
        <v>72</v>
      </c>
      <c r="C94" s="23">
        <v>36.766423682000003</v>
      </c>
      <c r="D94" s="23">
        <v>58.577984219999898</v>
      </c>
      <c r="E94" s="23">
        <v>88.392537149999995</v>
      </c>
      <c r="F94" s="23">
        <v>231.41590687999999</v>
      </c>
      <c r="G94" s="23">
        <v>335.40399579000001</v>
      </c>
      <c r="H94" s="23">
        <v>465.51279105999998</v>
      </c>
      <c r="I94" s="23">
        <v>585.31969289999995</v>
      </c>
      <c r="J94" s="23">
        <v>708.7524603999999</v>
      </c>
      <c r="K94" s="23">
        <v>914.1310587999991</v>
      </c>
      <c r="L94" s="23">
        <v>1106.0427755999999</v>
      </c>
      <c r="M94" s="23">
        <v>1349.3762036999997</v>
      </c>
      <c r="N94" s="23">
        <v>1576.5875499999997</v>
      </c>
      <c r="O94" s="23">
        <v>1786.7519923999982</v>
      </c>
      <c r="P94" s="23">
        <v>1951.8143139999991</v>
      </c>
      <c r="Q94" s="23">
        <v>2158.9047785999992</v>
      </c>
      <c r="R94" s="23">
        <v>2244.4278355000001</v>
      </c>
      <c r="S94" s="23">
        <v>2356.6019179999998</v>
      </c>
      <c r="T94" s="23">
        <v>2502.9739539999987</v>
      </c>
      <c r="U94" s="23">
        <v>2624.089602999999</v>
      </c>
      <c r="V94" s="23">
        <v>2806.1424529999977</v>
      </c>
      <c r="W94" s="23">
        <v>3015.7002959999982</v>
      </c>
    </row>
    <row r="95" spans="1:23" s="26" customFormat="1">
      <c r="A95" s="7"/>
      <c r="B95" s="7"/>
      <c r="C95" s="7"/>
      <c r="D95" s="7"/>
      <c r="E95" s="7"/>
      <c r="F95" s="7"/>
      <c r="G95" s="7"/>
      <c r="H95" s="7"/>
      <c r="I95" s="7"/>
      <c r="J95" s="7"/>
      <c r="K95" s="7"/>
      <c r="L95" s="7"/>
      <c r="M95" s="7"/>
      <c r="N95" s="7"/>
      <c r="O95" s="7"/>
      <c r="P95" s="7"/>
      <c r="Q95" s="7"/>
      <c r="R95" s="7"/>
      <c r="S95" s="7"/>
      <c r="T95" s="7"/>
      <c r="U95" s="7"/>
      <c r="V95" s="7"/>
      <c r="W95" s="7"/>
    </row>
    <row r="96" spans="1:23" s="26" customFormat="1">
      <c r="A96" s="17" t="s">
        <v>96</v>
      </c>
      <c r="B96" s="17" t="s">
        <v>97</v>
      </c>
      <c r="C96" s="17" t="s">
        <v>75</v>
      </c>
      <c r="D96" s="17" t="s">
        <v>98</v>
      </c>
      <c r="E96" s="17" t="s">
        <v>99</v>
      </c>
      <c r="F96" s="17" t="s">
        <v>100</v>
      </c>
      <c r="G96" s="17" t="s">
        <v>101</v>
      </c>
      <c r="H96" s="17" t="s">
        <v>102</v>
      </c>
      <c r="I96" s="17" t="s">
        <v>103</v>
      </c>
      <c r="J96" s="17" t="s">
        <v>104</v>
      </c>
      <c r="K96" s="17" t="s">
        <v>105</v>
      </c>
      <c r="L96" s="17" t="s">
        <v>106</v>
      </c>
      <c r="M96" s="17" t="s">
        <v>107</v>
      </c>
      <c r="N96" s="17" t="s">
        <v>108</v>
      </c>
      <c r="O96" s="17" t="s">
        <v>109</v>
      </c>
      <c r="P96" s="17" t="s">
        <v>110</v>
      </c>
      <c r="Q96" s="17" t="s">
        <v>111</v>
      </c>
      <c r="R96" s="17" t="s">
        <v>112</v>
      </c>
      <c r="S96" s="17" t="s">
        <v>113</v>
      </c>
      <c r="T96" s="17" t="s">
        <v>114</v>
      </c>
      <c r="U96" s="17" t="s">
        <v>115</v>
      </c>
      <c r="V96" s="17" t="s">
        <v>116</v>
      </c>
      <c r="W96" s="17" t="s">
        <v>117</v>
      </c>
    </row>
    <row r="97" spans="1:25" s="26" customFormat="1">
      <c r="A97" s="27" t="s">
        <v>119</v>
      </c>
      <c r="B97" s="27" t="s">
        <v>66</v>
      </c>
      <c r="C97" s="23">
        <v>5.7906320000000001E-6</v>
      </c>
      <c r="D97" s="23">
        <v>5.8665337000000003E-6</v>
      </c>
      <c r="E97" s="23">
        <v>5.8464819999999998E-6</v>
      </c>
      <c r="F97" s="23">
        <v>5.8665880000000004E-6</v>
      </c>
      <c r="G97" s="23">
        <v>5.8881039999999997E-6</v>
      </c>
      <c r="H97" s="23">
        <v>8.1488429999999999E-6</v>
      </c>
      <c r="I97" s="23">
        <v>1.1105789999999901E-5</v>
      </c>
      <c r="J97" s="23">
        <v>1.4373202E-5</v>
      </c>
      <c r="K97" s="23">
        <v>1.6922715000000001E-5</v>
      </c>
      <c r="L97" s="23">
        <v>6.7006819999999897E-5</v>
      </c>
      <c r="M97" s="23">
        <v>304.58929999999998</v>
      </c>
      <c r="N97" s="23">
        <v>304.60174999999998</v>
      </c>
      <c r="O97" s="23">
        <v>396.9042</v>
      </c>
      <c r="P97" s="23">
        <v>383.62792999999999</v>
      </c>
      <c r="Q97" s="23">
        <v>734.2133</v>
      </c>
      <c r="R97" s="23">
        <v>980.0575</v>
      </c>
      <c r="S97" s="23">
        <v>977.92600000000004</v>
      </c>
      <c r="T97" s="23">
        <v>984.66754000000003</v>
      </c>
      <c r="U97" s="23">
        <v>982.00009999999997</v>
      </c>
      <c r="V97" s="23">
        <v>971.5471</v>
      </c>
      <c r="W97" s="23">
        <v>1504.6754000000001</v>
      </c>
    </row>
    <row r="98" spans="1:25" s="26" customFormat="1">
      <c r="A98" s="27" t="s">
        <v>119</v>
      </c>
      <c r="B98" s="27" t="s">
        <v>68</v>
      </c>
      <c r="C98" s="23">
        <v>90.817072999999993</v>
      </c>
      <c r="D98" s="23">
        <v>205.672448</v>
      </c>
      <c r="E98" s="23">
        <v>146.9872310340655</v>
      </c>
      <c r="F98" s="23">
        <v>2429.1246195543995</v>
      </c>
      <c r="G98" s="23">
        <v>5641.94973032904</v>
      </c>
      <c r="H98" s="23">
        <v>6629.6529547126956</v>
      </c>
      <c r="I98" s="23">
        <v>6078.8499590541496</v>
      </c>
      <c r="J98" s="23">
        <v>6425.7429468671362</v>
      </c>
      <c r="K98" s="23">
        <v>7051.9101240349901</v>
      </c>
      <c r="L98" s="23">
        <v>7174.1805914459646</v>
      </c>
      <c r="M98" s="23">
        <v>7545.5221525246261</v>
      </c>
      <c r="N98" s="23">
        <v>8750.3884449422258</v>
      </c>
      <c r="O98" s="23">
        <v>8240.4994322497678</v>
      </c>
      <c r="P98" s="23">
        <v>6889.9412577115227</v>
      </c>
      <c r="Q98" s="23">
        <v>8714.7754154355589</v>
      </c>
      <c r="R98" s="23">
        <v>11750.521579999999</v>
      </c>
      <c r="S98" s="23">
        <v>13664.41404</v>
      </c>
      <c r="T98" s="23">
        <v>12905.85368</v>
      </c>
      <c r="U98" s="23">
        <v>13656.34736</v>
      </c>
      <c r="V98" s="23">
        <v>13989.989480000002</v>
      </c>
      <c r="W98" s="23">
        <v>13818.084614000001</v>
      </c>
    </row>
    <row r="99" spans="1:25" s="26" customFormat="1">
      <c r="A99" s="27" t="s">
        <v>119</v>
      </c>
      <c r="B99" s="27" t="s">
        <v>72</v>
      </c>
      <c r="C99" s="23">
        <v>9.641987799999999</v>
      </c>
      <c r="D99" s="23">
        <v>15.4188075</v>
      </c>
      <c r="E99" s="23">
        <v>21.100861999999999</v>
      </c>
      <c r="F99" s="23">
        <v>91.942245999999997</v>
      </c>
      <c r="G99" s="23">
        <v>130.363878</v>
      </c>
      <c r="H99" s="23">
        <v>182.12791000000001</v>
      </c>
      <c r="I99" s="23">
        <v>219.65643799999998</v>
      </c>
      <c r="J99" s="23">
        <v>270.97789</v>
      </c>
      <c r="K99" s="23">
        <v>340.55952000000002</v>
      </c>
      <c r="L99" s="23">
        <v>406.09726999999992</v>
      </c>
      <c r="M99" s="23">
        <v>473.43773399999998</v>
      </c>
      <c r="N99" s="23">
        <v>552.29518999999982</v>
      </c>
      <c r="O99" s="23">
        <v>626.89513999999906</v>
      </c>
      <c r="P99" s="23">
        <v>672.39409999999998</v>
      </c>
      <c r="Q99" s="23">
        <v>739.20391000000006</v>
      </c>
      <c r="R99" s="23">
        <v>773.61741999999992</v>
      </c>
      <c r="S99" s="23">
        <v>808.44234999999992</v>
      </c>
      <c r="T99" s="23">
        <v>859.42775000000006</v>
      </c>
      <c r="U99" s="23">
        <v>908.72667000000001</v>
      </c>
      <c r="V99" s="23">
        <v>973.06173000000001</v>
      </c>
      <c r="W99" s="23">
        <v>1035.7165600000001</v>
      </c>
    </row>
    <row r="100" spans="1:25" s="26" customFormat="1">
      <c r="A100" s="7"/>
      <c r="B100" s="7"/>
      <c r="C100" s="7"/>
      <c r="D100" s="7"/>
      <c r="E100" s="7"/>
      <c r="F100" s="7"/>
      <c r="G100" s="7"/>
      <c r="H100" s="7"/>
      <c r="I100" s="7"/>
      <c r="J100" s="7"/>
      <c r="K100" s="7"/>
      <c r="L100" s="7"/>
      <c r="M100" s="7"/>
      <c r="N100" s="7"/>
      <c r="O100" s="7"/>
      <c r="P100" s="7"/>
      <c r="Q100" s="7"/>
      <c r="R100" s="7"/>
      <c r="S100" s="7"/>
      <c r="T100" s="7"/>
      <c r="U100" s="7"/>
      <c r="V100" s="7"/>
      <c r="W100" s="7"/>
    </row>
    <row r="101" spans="1:25" s="26" customFormat="1">
      <c r="A101" s="17" t="s">
        <v>96</v>
      </c>
      <c r="B101" s="17" t="s">
        <v>97</v>
      </c>
      <c r="C101" s="17" t="s">
        <v>75</v>
      </c>
      <c r="D101" s="17" t="s">
        <v>98</v>
      </c>
      <c r="E101" s="17" t="s">
        <v>99</v>
      </c>
      <c r="F101" s="17" t="s">
        <v>100</v>
      </c>
      <c r="G101" s="17" t="s">
        <v>101</v>
      </c>
      <c r="H101" s="17" t="s">
        <v>102</v>
      </c>
      <c r="I101" s="17" t="s">
        <v>103</v>
      </c>
      <c r="J101" s="17" t="s">
        <v>104</v>
      </c>
      <c r="K101" s="17" t="s">
        <v>105</v>
      </c>
      <c r="L101" s="17" t="s">
        <v>106</v>
      </c>
      <c r="M101" s="17" t="s">
        <v>107</v>
      </c>
      <c r="N101" s="17" t="s">
        <v>108</v>
      </c>
      <c r="O101" s="17" t="s">
        <v>109</v>
      </c>
      <c r="P101" s="17" t="s">
        <v>110</v>
      </c>
      <c r="Q101" s="17" t="s">
        <v>111</v>
      </c>
      <c r="R101" s="17" t="s">
        <v>112</v>
      </c>
      <c r="S101" s="17" t="s">
        <v>113</v>
      </c>
      <c r="T101" s="17" t="s">
        <v>114</v>
      </c>
      <c r="U101" s="17" t="s">
        <v>115</v>
      </c>
      <c r="V101" s="17" t="s">
        <v>116</v>
      </c>
      <c r="W101" s="17" t="s">
        <v>117</v>
      </c>
    </row>
    <row r="102" spans="1:25" s="26" customFormat="1">
      <c r="A102" s="27" t="s">
        <v>120</v>
      </c>
      <c r="B102" s="27" t="s">
        <v>66</v>
      </c>
      <c r="C102" s="23">
        <v>20.356827058859501</v>
      </c>
      <c r="D102" s="23">
        <v>18.372731154725297</v>
      </c>
      <c r="E102" s="23">
        <v>18.822289196258698</v>
      </c>
      <c r="F102" s="23">
        <v>40.553042207954398</v>
      </c>
      <c r="G102" s="23">
        <v>40.7654783012919</v>
      </c>
      <c r="H102" s="23">
        <v>40.257444186035002</v>
      </c>
      <c r="I102" s="23">
        <v>39.580221021545</v>
      </c>
      <c r="J102" s="23">
        <v>282.82331999999997</v>
      </c>
      <c r="K102" s="23">
        <v>288.28577999999999</v>
      </c>
      <c r="L102" s="23">
        <v>493.725414</v>
      </c>
      <c r="M102" s="23">
        <v>492.22158400000001</v>
      </c>
      <c r="N102" s="23">
        <v>491.18871399999898</v>
      </c>
      <c r="O102" s="23">
        <v>555.34354299999904</v>
      </c>
      <c r="P102" s="23">
        <v>547.58498199999997</v>
      </c>
      <c r="Q102" s="23">
        <v>553.58851600000003</v>
      </c>
      <c r="R102" s="23">
        <v>1044.4532570000001</v>
      </c>
      <c r="S102" s="23">
        <v>1039.6893700000001</v>
      </c>
      <c r="T102" s="23">
        <v>1046.8522</v>
      </c>
      <c r="U102" s="23">
        <v>1261.7634849999999</v>
      </c>
      <c r="V102" s="23">
        <v>1283.0132820000001</v>
      </c>
      <c r="W102" s="23">
        <v>2096.8946599999999</v>
      </c>
    </row>
    <row r="103" spans="1:25" s="26" customFormat="1">
      <c r="A103" s="27" t="s">
        <v>120</v>
      </c>
      <c r="B103" s="27" t="s">
        <v>68</v>
      </c>
      <c r="C103" s="23">
        <v>36.937835999999997</v>
      </c>
      <c r="D103" s="23">
        <v>77.911719999999903</v>
      </c>
      <c r="E103" s="23">
        <v>54.339972058731696</v>
      </c>
      <c r="F103" s="23">
        <v>486.91562792439299</v>
      </c>
      <c r="G103" s="23">
        <v>508.17642833485803</v>
      </c>
      <c r="H103" s="23">
        <v>742.29535970350298</v>
      </c>
      <c r="I103" s="23">
        <v>741.52231063368197</v>
      </c>
      <c r="J103" s="23">
        <v>775.21798609634595</v>
      </c>
      <c r="K103" s="23">
        <v>849.006066813394</v>
      </c>
      <c r="L103" s="23">
        <v>785.16097630337993</v>
      </c>
      <c r="M103" s="23">
        <v>949.12429724204901</v>
      </c>
      <c r="N103" s="23">
        <v>1015.2637603393749</v>
      </c>
      <c r="O103" s="23">
        <v>874.06798870190005</v>
      </c>
      <c r="P103" s="23">
        <v>761.7167556930749</v>
      </c>
      <c r="Q103" s="23">
        <v>852.66664688444996</v>
      </c>
      <c r="R103" s="23">
        <v>694.32456953385997</v>
      </c>
      <c r="S103" s="23">
        <v>1934.9690700000001</v>
      </c>
      <c r="T103" s="23">
        <v>1925.8334599999998</v>
      </c>
      <c r="U103" s="23">
        <v>1954.0536999999899</v>
      </c>
      <c r="V103" s="23">
        <v>2056.8892999999998</v>
      </c>
      <c r="W103" s="23">
        <v>4340.6085999999996</v>
      </c>
    </row>
    <row r="104" spans="1:25">
      <c r="A104" s="27" t="s">
        <v>120</v>
      </c>
      <c r="B104" s="27" t="s">
        <v>72</v>
      </c>
      <c r="C104" s="23">
        <v>7.2531529499999996</v>
      </c>
      <c r="D104" s="23">
        <v>11.332889</v>
      </c>
      <c r="E104" s="23">
        <v>16.950034500000001</v>
      </c>
      <c r="F104" s="23">
        <v>44.258296999999999</v>
      </c>
      <c r="G104" s="23">
        <v>66.883404299999995</v>
      </c>
      <c r="H104" s="23">
        <v>95.925838499999898</v>
      </c>
      <c r="I104" s="23">
        <v>125.776493</v>
      </c>
      <c r="J104" s="23">
        <v>140.25322800000001</v>
      </c>
      <c r="K104" s="23">
        <v>190.47424699999999</v>
      </c>
      <c r="L104" s="23">
        <v>229.36293999999998</v>
      </c>
      <c r="M104" s="23">
        <v>289.86689999999999</v>
      </c>
      <c r="N104" s="23">
        <v>337.97374400000001</v>
      </c>
      <c r="O104" s="23">
        <v>384.0754749999989</v>
      </c>
      <c r="P104" s="23">
        <v>432.14895999999999</v>
      </c>
      <c r="Q104" s="23">
        <v>482.17415999999997</v>
      </c>
      <c r="R104" s="23">
        <v>495.61111999999997</v>
      </c>
      <c r="S104" s="23">
        <v>524.03738999999996</v>
      </c>
      <c r="T104" s="23">
        <v>558.80274499999894</v>
      </c>
      <c r="U104" s="23">
        <v>592.88695999999902</v>
      </c>
      <c r="V104" s="23">
        <v>642.77192000000002</v>
      </c>
      <c r="W104" s="23">
        <v>678.95961999999895</v>
      </c>
      <c r="X104" s="26"/>
      <c r="Y104" s="26"/>
    </row>
    <row r="106" spans="1:25">
      <c r="A106" s="17" t="s">
        <v>96</v>
      </c>
      <c r="B106" s="17" t="s">
        <v>97</v>
      </c>
      <c r="C106" s="17" t="s">
        <v>75</v>
      </c>
      <c r="D106" s="17" t="s">
        <v>98</v>
      </c>
      <c r="E106" s="17" t="s">
        <v>99</v>
      </c>
      <c r="F106" s="17" t="s">
        <v>100</v>
      </c>
      <c r="G106" s="17" t="s">
        <v>101</v>
      </c>
      <c r="H106" s="17" t="s">
        <v>102</v>
      </c>
      <c r="I106" s="17" t="s">
        <v>103</v>
      </c>
      <c r="J106" s="17" t="s">
        <v>104</v>
      </c>
      <c r="K106" s="17" t="s">
        <v>105</v>
      </c>
      <c r="L106" s="17" t="s">
        <v>106</v>
      </c>
      <c r="M106" s="17" t="s">
        <v>107</v>
      </c>
      <c r="N106" s="17" t="s">
        <v>108</v>
      </c>
      <c r="O106" s="17" t="s">
        <v>109</v>
      </c>
      <c r="P106" s="17" t="s">
        <v>110</v>
      </c>
      <c r="Q106" s="17" t="s">
        <v>111</v>
      </c>
      <c r="R106" s="17" t="s">
        <v>112</v>
      </c>
      <c r="S106" s="17" t="s">
        <v>113</v>
      </c>
      <c r="T106" s="17" t="s">
        <v>114</v>
      </c>
      <c r="U106" s="17" t="s">
        <v>115</v>
      </c>
      <c r="V106" s="17" t="s">
        <v>116</v>
      </c>
      <c r="W106" s="17" t="s">
        <v>117</v>
      </c>
    </row>
    <row r="107" spans="1:25">
      <c r="A107" s="27" t="s">
        <v>121</v>
      </c>
      <c r="B107" s="27" t="s">
        <v>66</v>
      </c>
      <c r="C107" s="23">
        <v>25.247385102457997</v>
      </c>
      <c r="D107" s="23">
        <v>26.568549436477486</v>
      </c>
      <c r="E107" s="23">
        <v>28.7608374495865</v>
      </c>
      <c r="F107" s="23">
        <v>58.233265628599995</v>
      </c>
      <c r="G107" s="23">
        <v>58.840284693943197</v>
      </c>
      <c r="H107" s="23">
        <v>54.506229638015</v>
      </c>
      <c r="I107" s="23">
        <v>49.273484987225999</v>
      </c>
      <c r="J107" s="23">
        <v>45.000493835679002</v>
      </c>
      <c r="K107" s="23">
        <v>45.237910561165002</v>
      </c>
      <c r="L107" s="23">
        <v>43.829196924129896</v>
      </c>
      <c r="M107" s="23">
        <v>43.342025740614901</v>
      </c>
      <c r="N107" s="23">
        <v>44.684836650959994</v>
      </c>
      <c r="O107" s="23">
        <v>8.7287288808119996</v>
      </c>
      <c r="P107" s="23">
        <v>8.2249951865230013</v>
      </c>
      <c r="Q107" s="23">
        <v>8.5040592443800005</v>
      </c>
      <c r="R107" s="23">
        <v>8.1798714326999988</v>
      </c>
      <c r="S107" s="23">
        <v>7.8805975841500002</v>
      </c>
      <c r="T107" s="23">
        <v>8.1299842711599908</v>
      </c>
      <c r="U107" s="23">
        <v>7.8058622548399992</v>
      </c>
      <c r="V107" s="23">
        <v>7.6066932928900002</v>
      </c>
      <c r="W107" s="23">
        <v>7.6813210652400006</v>
      </c>
    </row>
    <row r="108" spans="1:25">
      <c r="A108" s="27" t="s">
        <v>121</v>
      </c>
      <c r="B108" s="27" t="s">
        <v>68</v>
      </c>
      <c r="C108" s="23">
        <v>0</v>
      </c>
      <c r="D108" s="23">
        <v>0</v>
      </c>
      <c r="E108" s="23">
        <v>7.3778769999999997E-6</v>
      </c>
      <c r="F108" s="23">
        <v>2.8996870000000001E-4</v>
      </c>
      <c r="G108" s="23">
        <v>2.5189047999999998E-4</v>
      </c>
      <c r="H108" s="23">
        <v>214.83461</v>
      </c>
      <c r="I108" s="23">
        <v>729.23440000000005</v>
      </c>
      <c r="J108" s="23">
        <v>2559</v>
      </c>
      <c r="K108" s="23">
        <v>3137.7966000000001</v>
      </c>
      <c r="L108" s="23">
        <v>2807.0241999999998</v>
      </c>
      <c r="M108" s="23">
        <v>3796.9749999999999</v>
      </c>
      <c r="N108" s="23">
        <v>3847.8622999999998</v>
      </c>
      <c r="O108" s="23">
        <v>3773.5288</v>
      </c>
      <c r="P108" s="23">
        <v>3893.1071999999999</v>
      </c>
      <c r="Q108" s="23">
        <v>4200.5775999999996</v>
      </c>
      <c r="R108" s="23">
        <v>4007.7808</v>
      </c>
      <c r="S108" s="23">
        <v>4415.2094999999999</v>
      </c>
      <c r="T108" s="23">
        <v>4278.2370000000001</v>
      </c>
      <c r="U108" s="23">
        <v>5307.3437999999996</v>
      </c>
      <c r="V108" s="23">
        <v>5219.8037000000004</v>
      </c>
      <c r="W108" s="23">
        <v>5621.5234</v>
      </c>
    </row>
    <row r="109" spans="1:25">
      <c r="A109" s="27" t="s">
        <v>121</v>
      </c>
      <c r="B109" s="27" t="s">
        <v>72</v>
      </c>
      <c r="C109" s="23">
        <v>8.5887402999999996</v>
      </c>
      <c r="D109" s="23">
        <v>11.648895139999999</v>
      </c>
      <c r="E109" s="23">
        <v>21.2677212</v>
      </c>
      <c r="F109" s="23">
        <v>55.969223999999997</v>
      </c>
      <c r="G109" s="23">
        <v>84.556761600000002</v>
      </c>
      <c r="H109" s="23">
        <v>116.63032999999999</v>
      </c>
      <c r="I109" s="23">
        <v>149.65263199999998</v>
      </c>
      <c r="J109" s="23">
        <v>189.35107499999998</v>
      </c>
      <c r="K109" s="23">
        <v>251.21421799999899</v>
      </c>
      <c r="L109" s="23">
        <v>312.65437999999995</v>
      </c>
      <c r="M109" s="23">
        <v>391.31450599999988</v>
      </c>
      <c r="N109" s="23">
        <v>467.06301499999989</v>
      </c>
      <c r="O109" s="23">
        <v>534.44590000000005</v>
      </c>
      <c r="P109" s="23">
        <v>582.149889999999</v>
      </c>
      <c r="Q109" s="23">
        <v>658.89831999999899</v>
      </c>
      <c r="R109" s="23">
        <v>689.99413000000004</v>
      </c>
      <c r="S109" s="23">
        <v>724.40287999999998</v>
      </c>
      <c r="T109" s="23">
        <v>775.87441000000001</v>
      </c>
      <c r="U109" s="23">
        <v>805.14342999999997</v>
      </c>
      <c r="V109" s="23">
        <v>853.04241999999897</v>
      </c>
      <c r="W109" s="23">
        <v>950.39878999999905</v>
      </c>
    </row>
    <row r="111" spans="1:25">
      <c r="A111" s="17" t="s">
        <v>96</v>
      </c>
      <c r="B111" s="17" t="s">
        <v>97</v>
      </c>
      <c r="C111" s="17" t="s">
        <v>75</v>
      </c>
      <c r="D111" s="17" t="s">
        <v>98</v>
      </c>
      <c r="E111" s="17" t="s">
        <v>99</v>
      </c>
      <c r="F111" s="17" t="s">
        <v>100</v>
      </c>
      <c r="G111" s="17" t="s">
        <v>101</v>
      </c>
      <c r="H111" s="17" t="s">
        <v>102</v>
      </c>
      <c r="I111" s="17" t="s">
        <v>103</v>
      </c>
      <c r="J111" s="17" t="s">
        <v>104</v>
      </c>
      <c r="K111" s="17" t="s">
        <v>105</v>
      </c>
      <c r="L111" s="17" t="s">
        <v>106</v>
      </c>
      <c r="M111" s="17" t="s">
        <v>107</v>
      </c>
      <c r="N111" s="17" t="s">
        <v>108</v>
      </c>
      <c r="O111" s="17" t="s">
        <v>109</v>
      </c>
      <c r="P111" s="17" t="s">
        <v>110</v>
      </c>
      <c r="Q111" s="17" t="s">
        <v>111</v>
      </c>
      <c r="R111" s="17" t="s">
        <v>112</v>
      </c>
      <c r="S111" s="17" t="s">
        <v>113</v>
      </c>
      <c r="T111" s="17" t="s">
        <v>114</v>
      </c>
      <c r="U111" s="17" t="s">
        <v>115</v>
      </c>
      <c r="V111" s="17" t="s">
        <v>116</v>
      </c>
      <c r="W111" s="17" t="s">
        <v>117</v>
      </c>
    </row>
    <row r="112" spans="1:25">
      <c r="A112" s="27" t="s">
        <v>122</v>
      </c>
      <c r="B112" s="27" t="s">
        <v>66</v>
      </c>
      <c r="C112" s="23">
        <v>111.89416875833639</v>
      </c>
      <c r="D112" s="23">
        <v>113.839015498686</v>
      </c>
      <c r="E112" s="23">
        <v>126.5840008462778</v>
      </c>
      <c r="F112" s="23">
        <v>144.71236672187987</v>
      </c>
      <c r="G112" s="23">
        <v>138.21174147573959</v>
      </c>
      <c r="H112" s="23">
        <v>131.34187637629398</v>
      </c>
      <c r="I112" s="23">
        <v>123.70669647608</v>
      </c>
      <c r="J112" s="23">
        <v>117.85800983165501</v>
      </c>
      <c r="K112" s="23">
        <v>117.5986090953719</v>
      </c>
      <c r="L112" s="23">
        <v>112.122668222524</v>
      </c>
      <c r="M112" s="23">
        <v>112.46161067019999</v>
      </c>
      <c r="N112" s="23">
        <v>111.64008872971699</v>
      </c>
      <c r="O112" s="23">
        <v>110.99957966919199</v>
      </c>
      <c r="P112" s="23">
        <v>86.380596743702</v>
      </c>
      <c r="Q112" s="23">
        <v>127.825614</v>
      </c>
      <c r="R112" s="23">
        <v>464.37792000000002</v>
      </c>
      <c r="S112" s="23">
        <v>464.820529999999</v>
      </c>
      <c r="T112" s="23">
        <v>466.88579499999986</v>
      </c>
      <c r="U112" s="23">
        <v>839.61788999999999</v>
      </c>
      <c r="V112" s="23">
        <v>824.51567999999997</v>
      </c>
      <c r="W112" s="23">
        <v>1768.57798</v>
      </c>
    </row>
    <row r="113" spans="1:23">
      <c r="A113" s="27" t="s">
        <v>122</v>
      </c>
      <c r="B113" s="27" t="s">
        <v>68</v>
      </c>
      <c r="C113" s="23">
        <v>0</v>
      </c>
      <c r="D113" s="23">
        <v>0</v>
      </c>
      <c r="E113" s="23">
        <v>5.8782124999999999E-6</v>
      </c>
      <c r="F113" s="23">
        <v>5.8312094000000004E-6</v>
      </c>
      <c r="G113" s="23">
        <v>6.1980949999999997E-6</v>
      </c>
      <c r="H113" s="23">
        <v>7.1526409999999903E-6</v>
      </c>
      <c r="I113" s="23">
        <v>7.1305139999999997E-6</v>
      </c>
      <c r="J113" s="23">
        <v>7.5761021999999997E-6</v>
      </c>
      <c r="K113" s="23">
        <v>8.5242069999999996E-6</v>
      </c>
      <c r="L113" s="23">
        <v>9.3247219999999992E-6</v>
      </c>
      <c r="M113" s="23">
        <v>1.0441142000000001E-5</v>
      </c>
      <c r="N113" s="23">
        <v>1.2704748E-5</v>
      </c>
      <c r="O113" s="23">
        <v>1.2538105E-5</v>
      </c>
      <c r="P113" s="23">
        <v>1.2567307E-5</v>
      </c>
      <c r="Q113" s="23">
        <v>2.038299E-5</v>
      </c>
      <c r="R113" s="23">
        <v>2.4142157E-5</v>
      </c>
      <c r="S113" s="23">
        <v>2.5330059999999899E-5</v>
      </c>
      <c r="T113" s="23">
        <v>2.5420631999999999E-5</v>
      </c>
      <c r="U113" s="23">
        <v>2.8442932999999999E-5</v>
      </c>
      <c r="V113" s="23">
        <v>2.8804423000000001E-5</v>
      </c>
      <c r="W113" s="23">
        <v>3.6950925000000001E-5</v>
      </c>
    </row>
    <row r="114" spans="1:23">
      <c r="A114" s="27" t="s">
        <v>122</v>
      </c>
      <c r="B114" s="27" t="s">
        <v>72</v>
      </c>
      <c r="C114" s="23">
        <v>11.131904629999999</v>
      </c>
      <c r="D114" s="23">
        <v>19.481881399999899</v>
      </c>
      <c r="E114" s="23">
        <v>28.488972100000002</v>
      </c>
      <c r="F114" s="23">
        <v>38.144237999999994</v>
      </c>
      <c r="G114" s="23">
        <v>50.980177399999995</v>
      </c>
      <c r="H114" s="23">
        <v>66.830150599999996</v>
      </c>
      <c r="I114" s="23">
        <v>81.009944700000005</v>
      </c>
      <c r="J114" s="23">
        <v>94.471001000000001</v>
      </c>
      <c r="K114" s="23">
        <v>114.791821</v>
      </c>
      <c r="L114" s="23">
        <v>132.71924899999999</v>
      </c>
      <c r="M114" s="23">
        <v>162.60320400000001</v>
      </c>
      <c r="N114" s="23">
        <v>181.832932</v>
      </c>
      <c r="O114" s="23">
        <v>199.71583799999999</v>
      </c>
      <c r="P114" s="23">
        <v>218.61778999999999</v>
      </c>
      <c r="Q114" s="23">
        <v>231.028684</v>
      </c>
      <c r="R114" s="23">
        <v>237.47130999999999</v>
      </c>
      <c r="S114" s="23">
        <v>249.15820799999989</v>
      </c>
      <c r="T114" s="23">
        <v>256.18424199999998</v>
      </c>
      <c r="U114" s="23">
        <v>268.00724500000001</v>
      </c>
      <c r="V114" s="23">
        <v>285.42756999999898</v>
      </c>
      <c r="W114" s="23">
        <v>296.03912500000001</v>
      </c>
    </row>
    <row r="116" spans="1:23">
      <c r="A116" s="17" t="s">
        <v>96</v>
      </c>
      <c r="B116" s="17" t="s">
        <v>97</v>
      </c>
      <c r="C116" s="17" t="s">
        <v>75</v>
      </c>
      <c r="D116" s="17" t="s">
        <v>98</v>
      </c>
      <c r="E116" s="17" t="s">
        <v>99</v>
      </c>
      <c r="F116" s="17" t="s">
        <v>100</v>
      </c>
      <c r="G116" s="17" t="s">
        <v>101</v>
      </c>
      <c r="H116" s="17" t="s">
        <v>102</v>
      </c>
      <c r="I116" s="17" t="s">
        <v>103</v>
      </c>
      <c r="J116" s="17" t="s">
        <v>104</v>
      </c>
      <c r="K116" s="17" t="s">
        <v>105</v>
      </c>
      <c r="L116" s="17" t="s">
        <v>106</v>
      </c>
      <c r="M116" s="17" t="s">
        <v>107</v>
      </c>
      <c r="N116" s="17" t="s">
        <v>108</v>
      </c>
      <c r="O116" s="17" t="s">
        <v>109</v>
      </c>
      <c r="P116" s="17" t="s">
        <v>110</v>
      </c>
      <c r="Q116" s="17" t="s">
        <v>111</v>
      </c>
      <c r="R116" s="17" t="s">
        <v>112</v>
      </c>
      <c r="S116" s="17" t="s">
        <v>113</v>
      </c>
      <c r="T116" s="17" t="s">
        <v>114</v>
      </c>
      <c r="U116" s="17" t="s">
        <v>115</v>
      </c>
      <c r="V116" s="17" t="s">
        <v>116</v>
      </c>
      <c r="W116" s="17" t="s">
        <v>117</v>
      </c>
    </row>
    <row r="117" spans="1:23">
      <c r="A117" s="27" t="s">
        <v>123</v>
      </c>
      <c r="B117" s="27" t="s">
        <v>66</v>
      </c>
      <c r="C117" s="23">
        <v>5.8846916999999997E-6</v>
      </c>
      <c r="D117" s="23">
        <v>6.2783359999999998E-6</v>
      </c>
      <c r="E117" s="23">
        <v>6.1103819999999999E-6</v>
      </c>
      <c r="F117" s="23">
        <v>6.228986E-6</v>
      </c>
      <c r="G117" s="23">
        <v>6.5342920000000001E-6</v>
      </c>
      <c r="H117" s="23">
        <v>8.3682179999999998E-6</v>
      </c>
      <c r="I117" s="23">
        <v>1.0564774E-5</v>
      </c>
      <c r="J117" s="23">
        <v>1.1414264E-5</v>
      </c>
      <c r="K117" s="23">
        <v>1.1548452E-5</v>
      </c>
      <c r="L117" s="23">
        <v>2.4782837000000001E-5</v>
      </c>
      <c r="M117" s="23">
        <v>2.7885190000000001E-5</v>
      </c>
      <c r="N117" s="23">
        <v>2.7213254999999999E-5</v>
      </c>
      <c r="O117" s="23">
        <v>2.7114454E-5</v>
      </c>
      <c r="P117" s="23">
        <v>3.0099215999999998E-5</v>
      </c>
      <c r="Q117" s="23">
        <v>3.0892690000000003E-5</v>
      </c>
      <c r="R117" s="23">
        <v>3.1374275E-5</v>
      </c>
      <c r="S117" s="23">
        <v>3.3424019999999999E-5</v>
      </c>
      <c r="T117" s="23">
        <v>3.2772972000000003E-5</v>
      </c>
      <c r="U117" s="23">
        <v>4.9597897E-5</v>
      </c>
      <c r="V117" s="23">
        <v>5.6828055999999999E-5</v>
      </c>
      <c r="W117" s="23">
        <v>5.9209265999999901E-5</v>
      </c>
    </row>
    <row r="118" spans="1:23">
      <c r="A118" s="27" t="s">
        <v>123</v>
      </c>
      <c r="B118" s="27" t="s">
        <v>68</v>
      </c>
      <c r="C118" s="23">
        <v>0</v>
      </c>
      <c r="D118" s="23">
        <v>0</v>
      </c>
      <c r="E118" s="23">
        <v>1.4941893200000001E-5</v>
      </c>
      <c r="F118" s="23">
        <v>1.6066084000000001E-5</v>
      </c>
      <c r="G118" s="23">
        <v>1.8891225499999999E-5</v>
      </c>
      <c r="H118" s="23">
        <v>1.9715850999999998E-5</v>
      </c>
      <c r="I118" s="23">
        <v>2.1511915499999999E-5</v>
      </c>
      <c r="J118" s="23">
        <v>2.2778315499999801E-5</v>
      </c>
      <c r="K118" s="23">
        <v>2.5679111999999901E-5</v>
      </c>
      <c r="L118" s="23">
        <v>3.9390651999999997E-5</v>
      </c>
      <c r="M118" s="23">
        <v>7.6658464999999996E-5</v>
      </c>
      <c r="N118" s="23">
        <v>1.3053784799999999E-4</v>
      </c>
      <c r="O118" s="23">
        <v>1.3316059999999999E-4</v>
      </c>
      <c r="P118" s="23">
        <v>1.635948959999999E-4</v>
      </c>
      <c r="Q118" s="23">
        <v>301.21197778119898</v>
      </c>
      <c r="R118" s="23">
        <v>299.25711163779999</v>
      </c>
      <c r="S118" s="23">
        <v>733.22878263035</v>
      </c>
      <c r="T118" s="23">
        <v>714.60792548382904</v>
      </c>
      <c r="U118" s="23">
        <v>1700.71785</v>
      </c>
      <c r="V118" s="23">
        <v>1959.1936499999999</v>
      </c>
      <c r="W118" s="23">
        <v>2090.1814999999997</v>
      </c>
    </row>
    <row r="119" spans="1:23">
      <c r="A119" s="27" t="s">
        <v>123</v>
      </c>
      <c r="B119" s="27" t="s">
        <v>72</v>
      </c>
      <c r="C119" s="23">
        <v>0.15063800199999999</v>
      </c>
      <c r="D119" s="23">
        <v>0.69551118000000001</v>
      </c>
      <c r="E119" s="23">
        <v>0.58494734999999998</v>
      </c>
      <c r="F119" s="23">
        <v>1.10190188</v>
      </c>
      <c r="G119" s="23">
        <v>2.61977448999999</v>
      </c>
      <c r="H119" s="23">
        <v>3.9985619599999902</v>
      </c>
      <c r="I119" s="23">
        <v>9.2241852000000009</v>
      </c>
      <c r="J119" s="23">
        <v>13.6992663999999</v>
      </c>
      <c r="K119" s="23">
        <v>17.091252799999999</v>
      </c>
      <c r="L119" s="23">
        <v>25.208936599999998</v>
      </c>
      <c r="M119" s="23">
        <v>32.153859699999998</v>
      </c>
      <c r="N119" s="23">
        <v>37.422668999999999</v>
      </c>
      <c r="O119" s="23">
        <v>41.619639399999997</v>
      </c>
      <c r="P119" s="23">
        <v>46.503573999999986</v>
      </c>
      <c r="Q119" s="23">
        <v>47.599704599999995</v>
      </c>
      <c r="R119" s="23">
        <v>47.733855499999997</v>
      </c>
      <c r="S119" s="23">
        <v>50.561089999999993</v>
      </c>
      <c r="T119" s="23">
        <v>52.684807000000006</v>
      </c>
      <c r="U119" s="23">
        <v>49.325298000000004</v>
      </c>
      <c r="V119" s="23">
        <v>51.838812999999995</v>
      </c>
      <c r="W119" s="23">
        <v>54.586200999999996</v>
      </c>
    </row>
    <row r="122" spans="1:23" collapsed="1">
      <c r="A122" s="24" t="s">
        <v>125</v>
      </c>
    </row>
    <row r="123" spans="1:23">
      <c r="A123" s="17" t="s">
        <v>96</v>
      </c>
      <c r="B123" s="17" t="s">
        <v>97</v>
      </c>
      <c r="C123" s="17" t="s">
        <v>75</v>
      </c>
      <c r="D123" s="17" t="s">
        <v>98</v>
      </c>
      <c r="E123" s="17" t="s">
        <v>99</v>
      </c>
      <c r="F123" s="17" t="s">
        <v>100</v>
      </c>
      <c r="G123" s="17" t="s">
        <v>101</v>
      </c>
      <c r="H123" s="17" t="s">
        <v>102</v>
      </c>
      <c r="I123" s="17" t="s">
        <v>103</v>
      </c>
      <c r="J123" s="17" t="s">
        <v>104</v>
      </c>
      <c r="K123" s="17" t="s">
        <v>105</v>
      </c>
      <c r="L123" s="17" t="s">
        <v>106</v>
      </c>
      <c r="M123" s="17" t="s">
        <v>107</v>
      </c>
      <c r="N123" s="17" t="s">
        <v>108</v>
      </c>
      <c r="O123" s="17" t="s">
        <v>109</v>
      </c>
      <c r="P123" s="17" t="s">
        <v>110</v>
      </c>
      <c r="Q123" s="17" t="s">
        <v>111</v>
      </c>
      <c r="R123" s="17" t="s">
        <v>112</v>
      </c>
      <c r="S123" s="17" t="s">
        <v>113</v>
      </c>
      <c r="T123" s="17" t="s">
        <v>114</v>
      </c>
      <c r="U123" s="17" t="s">
        <v>115</v>
      </c>
      <c r="V123" s="17" t="s">
        <v>116</v>
      </c>
      <c r="W123" s="17" t="s">
        <v>117</v>
      </c>
    </row>
    <row r="124" spans="1:23">
      <c r="A124" s="27" t="s">
        <v>36</v>
      </c>
      <c r="B124" s="27" t="s">
        <v>22</v>
      </c>
      <c r="C124" s="23">
        <v>20064.56309247695</v>
      </c>
      <c r="D124" s="23">
        <v>22952.396486609461</v>
      </c>
      <c r="E124" s="23">
        <v>26219.964514491534</v>
      </c>
      <c r="F124" s="23">
        <v>26668.682026164879</v>
      </c>
      <c r="G124" s="23">
        <v>29117.663734152233</v>
      </c>
      <c r="H124" s="23">
        <v>32841.160755107201</v>
      </c>
      <c r="I124" s="23">
        <v>35547.787329455547</v>
      </c>
      <c r="J124" s="23">
        <v>35608.851177834906</v>
      </c>
      <c r="K124" s="23">
        <v>38410.153137195433</v>
      </c>
      <c r="L124" s="23">
        <v>41204.083246655769</v>
      </c>
      <c r="M124" s="23">
        <v>43069.048009040678</v>
      </c>
      <c r="N124" s="23">
        <v>45521.058783941051</v>
      </c>
      <c r="O124" s="23">
        <v>43668.065853315493</v>
      </c>
      <c r="P124" s="23">
        <v>45058.459067412143</v>
      </c>
      <c r="Q124" s="23">
        <v>48957.325403829069</v>
      </c>
      <c r="R124" s="23">
        <v>51388.714951530608</v>
      </c>
      <c r="S124" s="23">
        <v>50394.56961251139</v>
      </c>
      <c r="T124" s="23">
        <v>53763.614118060468</v>
      </c>
      <c r="U124" s="23">
        <v>57410.061203508507</v>
      </c>
      <c r="V124" s="23">
        <v>59725.295387058679</v>
      </c>
      <c r="W124" s="23">
        <v>62781.846612707843</v>
      </c>
    </row>
    <row r="125" spans="1:23">
      <c r="A125" s="27" t="s">
        <v>36</v>
      </c>
      <c r="B125" s="27" t="s">
        <v>73</v>
      </c>
      <c r="C125" s="23">
        <v>237.87537844872153</v>
      </c>
      <c r="D125" s="23">
        <v>285.59631748830816</v>
      </c>
      <c r="E125" s="23">
        <v>334.04947565682403</v>
      </c>
      <c r="F125" s="23">
        <v>379.89497015395</v>
      </c>
      <c r="G125" s="23">
        <v>437.56953233706628</v>
      </c>
      <c r="H125" s="23">
        <v>505.23681183710733</v>
      </c>
      <c r="I125" s="23">
        <v>573.95736633093304</v>
      </c>
      <c r="J125" s="23">
        <v>564.67514060703581</v>
      </c>
      <c r="K125" s="23">
        <v>655.34881849642932</v>
      </c>
      <c r="L125" s="23">
        <v>728.87576592191203</v>
      </c>
      <c r="M125" s="23">
        <v>839.28281303038818</v>
      </c>
      <c r="N125" s="23">
        <v>929.24801952375446</v>
      </c>
      <c r="O125" s="23">
        <v>993.64353900496621</v>
      </c>
      <c r="P125" s="23">
        <v>1032.584955343053</v>
      </c>
      <c r="Q125" s="23">
        <v>1060.6978450837089</v>
      </c>
      <c r="R125" s="23">
        <v>1077.888644207371</v>
      </c>
      <c r="S125" s="23">
        <v>981.26602386031595</v>
      </c>
      <c r="T125" s="23">
        <v>1054.315322714993</v>
      </c>
      <c r="U125" s="23">
        <v>1047.1340044467938</v>
      </c>
      <c r="V125" s="23">
        <v>1045.6399436956031</v>
      </c>
      <c r="W125" s="23">
        <v>1039.4026796760013</v>
      </c>
    </row>
    <row r="126" spans="1:23">
      <c r="A126" s="27" t="s">
        <v>36</v>
      </c>
      <c r="B126" s="27" t="s">
        <v>74</v>
      </c>
      <c r="C126" s="23">
        <v>237.85814076461313</v>
      </c>
      <c r="D126" s="23">
        <v>285.71744355271619</v>
      </c>
      <c r="E126" s="23">
        <v>334.03857499283907</v>
      </c>
      <c r="F126" s="23">
        <v>380.19937358148883</v>
      </c>
      <c r="G126" s="23">
        <v>438.01046018510482</v>
      </c>
      <c r="H126" s="23">
        <v>504.99161170008637</v>
      </c>
      <c r="I126" s="23">
        <v>573.77149081327366</v>
      </c>
      <c r="J126" s="23">
        <v>564.81966426333747</v>
      </c>
      <c r="K126" s="23">
        <v>655.14652904908189</v>
      </c>
      <c r="L126" s="23">
        <v>726.84361550282631</v>
      </c>
      <c r="M126" s="23">
        <v>838.12165896514455</v>
      </c>
      <c r="N126" s="23">
        <v>928.49528292442369</v>
      </c>
      <c r="O126" s="23">
        <v>992.01246478561427</v>
      </c>
      <c r="P126" s="23">
        <v>1030.0962857835243</v>
      </c>
      <c r="Q126" s="23">
        <v>1060.1859948466902</v>
      </c>
      <c r="R126" s="23">
        <v>1078.3118778190562</v>
      </c>
      <c r="S126" s="23">
        <v>979.91192656254509</v>
      </c>
      <c r="T126" s="23">
        <v>1053.2361805889705</v>
      </c>
      <c r="U126" s="23">
        <v>1043.9682614188764</v>
      </c>
      <c r="V126" s="23">
        <v>1043.6927338279388</v>
      </c>
      <c r="W126" s="23">
        <v>1038.2292548627724</v>
      </c>
    </row>
    <row r="128" spans="1:23">
      <c r="A128" s="17" t="s">
        <v>96</v>
      </c>
      <c r="B128" s="17" t="s">
        <v>97</v>
      </c>
      <c r="C128" s="17" t="s">
        <v>75</v>
      </c>
      <c r="D128" s="17" t="s">
        <v>98</v>
      </c>
      <c r="E128" s="17" t="s">
        <v>99</v>
      </c>
      <c r="F128" s="17" t="s">
        <v>100</v>
      </c>
      <c r="G128" s="17" t="s">
        <v>101</v>
      </c>
      <c r="H128" s="17" t="s">
        <v>102</v>
      </c>
      <c r="I128" s="17" t="s">
        <v>103</v>
      </c>
      <c r="J128" s="17" t="s">
        <v>104</v>
      </c>
      <c r="K128" s="17" t="s">
        <v>105</v>
      </c>
      <c r="L128" s="17" t="s">
        <v>106</v>
      </c>
      <c r="M128" s="17" t="s">
        <v>107</v>
      </c>
      <c r="N128" s="17" t="s">
        <v>108</v>
      </c>
      <c r="O128" s="17" t="s">
        <v>109</v>
      </c>
      <c r="P128" s="17" t="s">
        <v>110</v>
      </c>
      <c r="Q128" s="17" t="s">
        <v>111</v>
      </c>
      <c r="R128" s="17" t="s">
        <v>112</v>
      </c>
      <c r="S128" s="17" t="s">
        <v>113</v>
      </c>
      <c r="T128" s="17" t="s">
        <v>114</v>
      </c>
      <c r="U128" s="17" t="s">
        <v>115</v>
      </c>
      <c r="V128" s="17" t="s">
        <v>116</v>
      </c>
      <c r="W128" s="17" t="s">
        <v>117</v>
      </c>
    </row>
    <row r="129" spans="1:23">
      <c r="A129" s="27" t="s">
        <v>119</v>
      </c>
      <c r="B129" s="27" t="s">
        <v>22</v>
      </c>
      <c r="C129" s="23">
        <v>5798.7949436508088</v>
      </c>
      <c r="D129" s="23">
        <v>6887.1680857789479</v>
      </c>
      <c r="E129" s="23">
        <v>7756.4641757600693</v>
      </c>
      <c r="F129" s="23">
        <v>8061.5464071298084</v>
      </c>
      <c r="G129" s="23">
        <v>8769.0138873076539</v>
      </c>
      <c r="H129" s="23">
        <v>10114.287527726272</v>
      </c>
      <c r="I129" s="23">
        <v>10587.744694656649</v>
      </c>
      <c r="J129" s="23">
        <v>10574.792344720943</v>
      </c>
      <c r="K129" s="23">
        <v>11027.452987069413</v>
      </c>
      <c r="L129" s="23">
        <v>12027.977956550481</v>
      </c>
      <c r="M129" s="23">
        <v>12983.53820066538</v>
      </c>
      <c r="N129" s="23">
        <v>13532.157664997731</v>
      </c>
      <c r="O129" s="23">
        <v>13101.55914728861</v>
      </c>
      <c r="P129" s="23">
        <v>13348.8743420305</v>
      </c>
      <c r="Q129" s="23">
        <v>14823.634733155559</v>
      </c>
      <c r="R129" s="23">
        <v>15349.4482439439</v>
      </c>
      <c r="S129" s="23">
        <v>15322.98617161017</v>
      </c>
      <c r="T129" s="23">
        <v>15860.46826646187</v>
      </c>
      <c r="U129" s="23">
        <v>17176.276664851401</v>
      </c>
      <c r="V129" s="23">
        <v>18493.5608218171</v>
      </c>
      <c r="W129" s="23">
        <v>19206.519092010461</v>
      </c>
    </row>
    <row r="130" spans="1:23">
      <c r="A130" s="27" t="s">
        <v>119</v>
      </c>
      <c r="B130" s="27" t="s">
        <v>73</v>
      </c>
      <c r="C130" s="23">
        <v>88.6272657563606</v>
      </c>
      <c r="D130" s="23">
        <v>105.62845949827501</v>
      </c>
      <c r="E130" s="23">
        <v>125.23175210702</v>
      </c>
      <c r="F130" s="23">
        <v>145.91340602764799</v>
      </c>
      <c r="G130" s="23">
        <v>170.75496455848801</v>
      </c>
      <c r="H130" s="23">
        <v>196.839841323126</v>
      </c>
      <c r="I130" s="23">
        <v>221.35973562768001</v>
      </c>
      <c r="J130" s="23">
        <v>213.444075442843</v>
      </c>
      <c r="K130" s="23">
        <v>242.12796010617001</v>
      </c>
      <c r="L130" s="23">
        <v>264.13226938236102</v>
      </c>
      <c r="M130" s="23">
        <v>295.59609466276402</v>
      </c>
      <c r="N130" s="23">
        <v>322.84635938778899</v>
      </c>
      <c r="O130" s="23">
        <v>340.43693327399097</v>
      </c>
      <c r="P130" s="23">
        <v>351.650689597839</v>
      </c>
      <c r="Q130" s="23">
        <v>358.83866457430702</v>
      </c>
      <c r="R130" s="23">
        <v>364.88180385179902</v>
      </c>
      <c r="S130" s="23">
        <v>330.40228073275102</v>
      </c>
      <c r="T130" s="23">
        <v>350.865329453051</v>
      </c>
      <c r="U130" s="23">
        <v>348.18116744977999</v>
      </c>
      <c r="V130" s="23">
        <v>346.73827525152598</v>
      </c>
      <c r="W130" s="23">
        <v>345.09614532226999</v>
      </c>
    </row>
    <row r="131" spans="1:23">
      <c r="A131" s="27" t="s">
        <v>119</v>
      </c>
      <c r="B131" s="27" t="s">
        <v>74</v>
      </c>
      <c r="C131" s="23">
        <v>88.632353333374994</v>
      </c>
      <c r="D131" s="23">
        <v>105.650375606216</v>
      </c>
      <c r="E131" s="23">
        <v>125.253246633435</v>
      </c>
      <c r="F131" s="23">
        <v>146.088413559663</v>
      </c>
      <c r="G131" s="23">
        <v>170.915063526446</v>
      </c>
      <c r="H131" s="23">
        <v>196.60497798593099</v>
      </c>
      <c r="I131" s="23">
        <v>221.30366368601199</v>
      </c>
      <c r="J131" s="23">
        <v>213.679257789612</v>
      </c>
      <c r="K131" s="23">
        <v>242.099618131124</v>
      </c>
      <c r="L131" s="23">
        <v>263.15050719464301</v>
      </c>
      <c r="M131" s="23">
        <v>295.318926934074</v>
      </c>
      <c r="N131" s="23">
        <v>322.67199839320699</v>
      </c>
      <c r="O131" s="23">
        <v>339.43243248922698</v>
      </c>
      <c r="P131" s="23">
        <v>350.847152034028</v>
      </c>
      <c r="Q131" s="23">
        <v>358.38167784134498</v>
      </c>
      <c r="R131" s="23">
        <v>364.89483205562198</v>
      </c>
      <c r="S131" s="23">
        <v>330.05588925352799</v>
      </c>
      <c r="T131" s="23">
        <v>350.43004757034703</v>
      </c>
      <c r="U131" s="23">
        <v>347.03499046682799</v>
      </c>
      <c r="V131" s="23">
        <v>346.11318272214203</v>
      </c>
      <c r="W131" s="23">
        <v>344.717983917298</v>
      </c>
    </row>
    <row r="133" spans="1:23">
      <c r="A133" s="17" t="s">
        <v>96</v>
      </c>
      <c r="B133" s="17" t="s">
        <v>97</v>
      </c>
      <c r="C133" s="17" t="s">
        <v>75</v>
      </c>
      <c r="D133" s="17" t="s">
        <v>98</v>
      </c>
      <c r="E133" s="17" t="s">
        <v>99</v>
      </c>
      <c r="F133" s="17" t="s">
        <v>100</v>
      </c>
      <c r="G133" s="17" t="s">
        <v>101</v>
      </c>
      <c r="H133" s="17" t="s">
        <v>102</v>
      </c>
      <c r="I133" s="17" t="s">
        <v>103</v>
      </c>
      <c r="J133" s="17" t="s">
        <v>104</v>
      </c>
      <c r="K133" s="17" t="s">
        <v>105</v>
      </c>
      <c r="L133" s="17" t="s">
        <v>106</v>
      </c>
      <c r="M133" s="17" t="s">
        <v>107</v>
      </c>
      <c r="N133" s="17" t="s">
        <v>108</v>
      </c>
      <c r="O133" s="17" t="s">
        <v>109</v>
      </c>
      <c r="P133" s="17" t="s">
        <v>110</v>
      </c>
      <c r="Q133" s="17" t="s">
        <v>111</v>
      </c>
      <c r="R133" s="17" t="s">
        <v>112</v>
      </c>
      <c r="S133" s="17" t="s">
        <v>113</v>
      </c>
      <c r="T133" s="17" t="s">
        <v>114</v>
      </c>
      <c r="U133" s="17" t="s">
        <v>115</v>
      </c>
      <c r="V133" s="17" t="s">
        <v>116</v>
      </c>
      <c r="W133" s="17" t="s">
        <v>117</v>
      </c>
    </row>
    <row r="134" spans="1:23">
      <c r="A134" s="27" t="s">
        <v>120</v>
      </c>
      <c r="B134" s="27" t="s">
        <v>22</v>
      </c>
      <c r="C134" s="23">
        <v>6226.3315059792967</v>
      </c>
      <c r="D134" s="23">
        <v>7127.8069549009315</v>
      </c>
      <c r="E134" s="23">
        <v>7835.2800815149103</v>
      </c>
      <c r="F134" s="23">
        <v>7908.0720898450008</v>
      </c>
      <c r="G134" s="23">
        <v>8661.5916123765837</v>
      </c>
      <c r="H134" s="23">
        <v>9648.3974374247009</v>
      </c>
      <c r="I134" s="23">
        <v>10286.204848926609</v>
      </c>
      <c r="J134" s="23">
        <v>9885.439968960809</v>
      </c>
      <c r="K134" s="23">
        <v>11022.143972882152</v>
      </c>
      <c r="L134" s="23">
        <v>11783.567970410661</v>
      </c>
      <c r="M134" s="23">
        <v>12680.47480625549</v>
      </c>
      <c r="N134" s="23">
        <v>13181.55254096293</v>
      </c>
      <c r="O134" s="23">
        <v>12982.38981721088</v>
      </c>
      <c r="P134" s="23">
        <v>13759.863229794901</v>
      </c>
      <c r="Q134" s="23">
        <v>15022.234926249199</v>
      </c>
      <c r="R134" s="23">
        <v>15688.204369554851</v>
      </c>
      <c r="S134" s="23">
        <v>14769.74644355959</v>
      </c>
      <c r="T134" s="23">
        <v>16229.92197374569</v>
      </c>
      <c r="U134" s="23">
        <v>17110.49583707728</v>
      </c>
      <c r="V134" s="23">
        <v>18141.534222008409</v>
      </c>
      <c r="W134" s="23">
        <v>18587.786724416401</v>
      </c>
    </row>
    <row r="135" spans="1:23">
      <c r="A135" s="27" t="s">
        <v>120</v>
      </c>
      <c r="B135" s="27" t="s">
        <v>73</v>
      </c>
      <c r="C135" s="23">
        <v>48.425882779341897</v>
      </c>
      <c r="D135" s="23">
        <v>56.312074946710197</v>
      </c>
      <c r="E135" s="23">
        <v>67.045143558134598</v>
      </c>
      <c r="F135" s="23">
        <v>78.611710802978394</v>
      </c>
      <c r="G135" s="23">
        <v>91.697845447595</v>
      </c>
      <c r="H135" s="23">
        <v>105.83080418946</v>
      </c>
      <c r="I135" s="23">
        <v>118.286585145318</v>
      </c>
      <c r="J135" s="23">
        <v>115.264297713966</v>
      </c>
      <c r="K135" s="23">
        <v>133.24853549632101</v>
      </c>
      <c r="L135" s="23">
        <v>151.844411065353</v>
      </c>
      <c r="M135" s="23">
        <v>179.953453986228</v>
      </c>
      <c r="N135" s="23">
        <v>204.317037992238</v>
      </c>
      <c r="O135" s="23">
        <v>221.57635152511699</v>
      </c>
      <c r="P135" s="23">
        <v>233.19436121543299</v>
      </c>
      <c r="Q135" s="23">
        <v>242.47473473890199</v>
      </c>
      <c r="R135" s="23">
        <v>247.77399089788901</v>
      </c>
      <c r="S135" s="23">
        <v>227.319509646786</v>
      </c>
      <c r="T135" s="23">
        <v>247.164008805533</v>
      </c>
      <c r="U135" s="23">
        <v>248.51344369129501</v>
      </c>
      <c r="V135" s="23">
        <v>248.72915786464</v>
      </c>
      <c r="W135" s="23">
        <v>249.66407711847799</v>
      </c>
    </row>
    <row r="136" spans="1:23">
      <c r="A136" s="27" t="s">
        <v>120</v>
      </c>
      <c r="B136" s="27" t="s">
        <v>74</v>
      </c>
      <c r="C136" s="23">
        <v>48.4414307582135</v>
      </c>
      <c r="D136" s="23">
        <v>56.327934674509301</v>
      </c>
      <c r="E136" s="23">
        <v>67.000265300283999</v>
      </c>
      <c r="F136" s="23">
        <v>78.620137742668405</v>
      </c>
      <c r="G136" s="23">
        <v>91.771261737052797</v>
      </c>
      <c r="H136" s="23">
        <v>105.79362233956</v>
      </c>
      <c r="I136" s="23">
        <v>118.301419450301</v>
      </c>
      <c r="J136" s="23">
        <v>115.28896838382499</v>
      </c>
      <c r="K136" s="23">
        <v>133.23092502409901</v>
      </c>
      <c r="L136" s="23">
        <v>151.572486303836</v>
      </c>
      <c r="M136" s="23">
        <v>179.63855187494201</v>
      </c>
      <c r="N136" s="23">
        <v>204.07536205207299</v>
      </c>
      <c r="O136" s="23">
        <v>221.153078881857</v>
      </c>
      <c r="P136" s="23">
        <v>232.61576689504901</v>
      </c>
      <c r="Q136" s="23">
        <v>242.21196958859201</v>
      </c>
      <c r="R136" s="23">
        <v>247.766397998912</v>
      </c>
      <c r="S136" s="23">
        <v>227.100437000331</v>
      </c>
      <c r="T136" s="23">
        <v>247.00751586451301</v>
      </c>
      <c r="U136" s="23">
        <v>247.788256533983</v>
      </c>
      <c r="V136" s="23">
        <v>248.26712797979201</v>
      </c>
      <c r="W136" s="23">
        <v>249.42023524762101</v>
      </c>
    </row>
    <row r="138" spans="1:23">
      <c r="A138" s="17" t="s">
        <v>96</v>
      </c>
      <c r="B138" s="17" t="s">
        <v>97</v>
      </c>
      <c r="C138" s="17" t="s">
        <v>75</v>
      </c>
      <c r="D138" s="17" t="s">
        <v>98</v>
      </c>
      <c r="E138" s="17" t="s">
        <v>99</v>
      </c>
      <c r="F138" s="17" t="s">
        <v>100</v>
      </c>
      <c r="G138" s="17" t="s">
        <v>101</v>
      </c>
      <c r="H138" s="17" t="s">
        <v>102</v>
      </c>
      <c r="I138" s="17" t="s">
        <v>103</v>
      </c>
      <c r="J138" s="17" t="s">
        <v>104</v>
      </c>
      <c r="K138" s="17" t="s">
        <v>105</v>
      </c>
      <c r="L138" s="17" t="s">
        <v>106</v>
      </c>
      <c r="M138" s="17" t="s">
        <v>107</v>
      </c>
      <c r="N138" s="17" t="s">
        <v>108</v>
      </c>
      <c r="O138" s="17" t="s">
        <v>109</v>
      </c>
      <c r="P138" s="17" t="s">
        <v>110</v>
      </c>
      <c r="Q138" s="17" t="s">
        <v>111</v>
      </c>
      <c r="R138" s="17" t="s">
        <v>112</v>
      </c>
      <c r="S138" s="17" t="s">
        <v>113</v>
      </c>
      <c r="T138" s="17" t="s">
        <v>114</v>
      </c>
      <c r="U138" s="17" t="s">
        <v>115</v>
      </c>
      <c r="V138" s="17" t="s">
        <v>116</v>
      </c>
      <c r="W138" s="17" t="s">
        <v>117</v>
      </c>
    </row>
    <row r="139" spans="1:23">
      <c r="A139" s="27" t="s">
        <v>121</v>
      </c>
      <c r="B139" s="27" t="s">
        <v>22</v>
      </c>
      <c r="C139" s="23">
        <v>4751.9351878875486</v>
      </c>
      <c r="D139" s="23">
        <v>5479.6478197109973</v>
      </c>
      <c r="E139" s="23">
        <v>6783.7723135704591</v>
      </c>
      <c r="F139" s="23">
        <v>6897.8716257474216</v>
      </c>
      <c r="G139" s="23">
        <v>7715.0032781299733</v>
      </c>
      <c r="H139" s="23">
        <v>8877.9994800056775</v>
      </c>
      <c r="I139" s="23">
        <v>10065.022209194951</v>
      </c>
      <c r="J139" s="23">
        <v>10506.768637755335</v>
      </c>
      <c r="K139" s="23">
        <v>11360.857363162315</v>
      </c>
      <c r="L139" s="23">
        <v>12188.342235076736</v>
      </c>
      <c r="M139" s="23">
        <v>12205.366946318678</v>
      </c>
      <c r="N139" s="23">
        <v>13337.524690448334</v>
      </c>
      <c r="O139" s="23">
        <v>12340.291050425156</v>
      </c>
      <c r="P139" s="23">
        <v>12627.936416818813</v>
      </c>
      <c r="Q139" s="23">
        <v>13549.075306480625</v>
      </c>
      <c r="R139" s="23">
        <v>14387.379979305526</v>
      </c>
      <c r="S139" s="23">
        <v>14286.243085703387</v>
      </c>
      <c r="T139" s="23">
        <v>15308.692449065822</v>
      </c>
      <c r="U139" s="23">
        <v>16448.52151527629</v>
      </c>
      <c r="V139" s="23">
        <v>16481.94766181822</v>
      </c>
      <c r="W139" s="23">
        <v>18033.285400704292</v>
      </c>
    </row>
    <row r="140" spans="1:23">
      <c r="A140" s="27" t="s">
        <v>121</v>
      </c>
      <c r="B140" s="27" t="s">
        <v>73</v>
      </c>
      <c r="C140" s="23">
        <v>49.754818105284102</v>
      </c>
      <c r="D140" s="23">
        <v>61.246457327802403</v>
      </c>
      <c r="E140" s="23">
        <v>72.3479867934997</v>
      </c>
      <c r="F140" s="23">
        <v>84.6353883849185</v>
      </c>
      <c r="G140" s="23">
        <v>100.336468569161</v>
      </c>
      <c r="H140" s="23">
        <v>119.03783611217099</v>
      </c>
      <c r="I140" s="23">
        <v>141.19929780453199</v>
      </c>
      <c r="J140" s="23">
        <v>147.61951985933601</v>
      </c>
      <c r="K140" s="23">
        <v>181.66018732390199</v>
      </c>
      <c r="L140" s="23">
        <v>208.75865609047199</v>
      </c>
      <c r="M140" s="23">
        <v>247.88544193784199</v>
      </c>
      <c r="N140" s="23">
        <v>277.78126006779797</v>
      </c>
      <c r="O140" s="23">
        <v>301.29598279063902</v>
      </c>
      <c r="P140" s="23">
        <v>315.91674193371603</v>
      </c>
      <c r="Q140" s="23">
        <v>325.833681166644</v>
      </c>
      <c r="R140" s="23">
        <v>332.13604559140902</v>
      </c>
      <c r="S140" s="23">
        <v>303.42809306804702</v>
      </c>
      <c r="T140" s="23">
        <v>326.42048966054</v>
      </c>
      <c r="U140" s="23">
        <v>322.70800417657199</v>
      </c>
      <c r="V140" s="23">
        <v>323.73869048538302</v>
      </c>
      <c r="W140" s="23">
        <v>320.37066647562398</v>
      </c>
    </row>
    <row r="141" spans="1:23">
      <c r="A141" s="27" t="s">
        <v>121</v>
      </c>
      <c r="B141" s="27" t="s">
        <v>74</v>
      </c>
      <c r="C141" s="23">
        <v>49.714231952829401</v>
      </c>
      <c r="D141" s="23">
        <v>61.272374087866801</v>
      </c>
      <c r="E141" s="23">
        <v>72.347536846668007</v>
      </c>
      <c r="F141" s="23">
        <v>84.705661283214496</v>
      </c>
      <c r="G141" s="23">
        <v>100.49427241748501</v>
      </c>
      <c r="H141" s="23">
        <v>119.019398885143</v>
      </c>
      <c r="I141" s="23">
        <v>141.119298535967</v>
      </c>
      <c r="J141" s="23">
        <v>147.50598794952401</v>
      </c>
      <c r="K141" s="23">
        <v>181.540354901201</v>
      </c>
      <c r="L141" s="23">
        <v>208.22383325972001</v>
      </c>
      <c r="M141" s="23">
        <v>247.52459664973699</v>
      </c>
      <c r="N141" s="23">
        <v>277.50282376270297</v>
      </c>
      <c r="O141" s="23">
        <v>301.25462844306401</v>
      </c>
      <c r="P141" s="23">
        <v>314.84840026561898</v>
      </c>
      <c r="Q141" s="23">
        <v>326.18320054975999</v>
      </c>
      <c r="R141" s="23">
        <v>332.58448272454899</v>
      </c>
      <c r="S141" s="23">
        <v>302.77368704806099</v>
      </c>
      <c r="T141" s="23">
        <v>326.03710242593598</v>
      </c>
      <c r="U141" s="23">
        <v>321.73215584145299</v>
      </c>
      <c r="V141" s="23">
        <v>323.11992313722601</v>
      </c>
      <c r="W141" s="23">
        <v>319.93833952010101</v>
      </c>
    </row>
    <row r="143" spans="1:23">
      <c r="A143" s="17" t="s">
        <v>96</v>
      </c>
      <c r="B143" s="17" t="s">
        <v>97</v>
      </c>
      <c r="C143" s="17" t="s">
        <v>75</v>
      </c>
      <c r="D143" s="17" t="s">
        <v>98</v>
      </c>
      <c r="E143" s="17" t="s">
        <v>99</v>
      </c>
      <c r="F143" s="17" t="s">
        <v>100</v>
      </c>
      <c r="G143" s="17" t="s">
        <v>101</v>
      </c>
      <c r="H143" s="17" t="s">
        <v>102</v>
      </c>
      <c r="I143" s="17" t="s">
        <v>103</v>
      </c>
      <c r="J143" s="17" t="s">
        <v>104</v>
      </c>
      <c r="K143" s="17" t="s">
        <v>105</v>
      </c>
      <c r="L143" s="17" t="s">
        <v>106</v>
      </c>
      <c r="M143" s="17" t="s">
        <v>107</v>
      </c>
      <c r="N143" s="17" t="s">
        <v>108</v>
      </c>
      <c r="O143" s="17" t="s">
        <v>109</v>
      </c>
      <c r="P143" s="17" t="s">
        <v>110</v>
      </c>
      <c r="Q143" s="17" t="s">
        <v>111</v>
      </c>
      <c r="R143" s="17" t="s">
        <v>112</v>
      </c>
      <c r="S143" s="17" t="s">
        <v>113</v>
      </c>
      <c r="T143" s="17" t="s">
        <v>114</v>
      </c>
      <c r="U143" s="17" t="s">
        <v>115</v>
      </c>
      <c r="V143" s="17" t="s">
        <v>116</v>
      </c>
      <c r="W143" s="17" t="s">
        <v>117</v>
      </c>
    </row>
    <row r="144" spans="1:23">
      <c r="A144" s="27" t="s">
        <v>122</v>
      </c>
      <c r="B144" s="27" t="s">
        <v>22</v>
      </c>
      <c r="C144" s="23">
        <v>3003.4046036545669</v>
      </c>
      <c r="D144" s="23">
        <v>3149.8419249353969</v>
      </c>
      <c r="E144" s="23">
        <v>3491.5776708523749</v>
      </c>
      <c r="F144" s="23">
        <v>3448.6324597504308</v>
      </c>
      <c r="G144" s="23">
        <v>3582.506146204611</v>
      </c>
      <c r="H144" s="23">
        <v>3762.2618189350442</v>
      </c>
      <c r="I144" s="23">
        <v>4141.7533633856619</v>
      </c>
      <c r="J144" s="23">
        <v>4132.3727199871882</v>
      </c>
      <c r="K144" s="23">
        <v>4461.8839513950888</v>
      </c>
      <c r="L144" s="23">
        <v>4625.8537733719031</v>
      </c>
      <c r="M144" s="23">
        <v>4620.4162830889172</v>
      </c>
      <c r="N144" s="23">
        <v>4849.7907862780139</v>
      </c>
      <c r="O144" s="23">
        <v>4650.2803677975762</v>
      </c>
      <c r="P144" s="23">
        <v>4711.3645940323913</v>
      </c>
      <c r="Q144" s="23">
        <v>4903.8495197192742</v>
      </c>
      <c r="R144" s="23">
        <v>5276.0572433396219</v>
      </c>
      <c r="S144" s="23">
        <v>5255.4068587457941</v>
      </c>
      <c r="T144" s="23">
        <v>5556.7723884875049</v>
      </c>
      <c r="U144" s="23">
        <v>5798.8845051864591</v>
      </c>
      <c r="V144" s="23">
        <v>5733.1413732805731</v>
      </c>
      <c r="W144" s="23">
        <v>6022.1871156318884</v>
      </c>
    </row>
    <row r="145" spans="1:23">
      <c r="A145" s="27" t="s">
        <v>122</v>
      </c>
      <c r="B145" s="27" t="s">
        <v>73</v>
      </c>
      <c r="C145" s="23">
        <v>43.941889367183499</v>
      </c>
      <c r="D145" s="23">
        <v>54.042715171539598</v>
      </c>
      <c r="E145" s="23">
        <v>59.6426724046446</v>
      </c>
      <c r="F145" s="23">
        <v>59.035866576271097</v>
      </c>
      <c r="G145" s="23">
        <v>61.455162153087301</v>
      </c>
      <c r="H145" s="23">
        <v>68.227504524542098</v>
      </c>
      <c r="I145" s="23">
        <v>75.205617028707294</v>
      </c>
      <c r="J145" s="23">
        <v>70.681332513176997</v>
      </c>
      <c r="K145" s="23">
        <v>77.799219805860204</v>
      </c>
      <c r="L145" s="23">
        <v>82.198095338129207</v>
      </c>
      <c r="M145" s="23">
        <v>91.364003629320095</v>
      </c>
      <c r="N145" s="23">
        <v>98.172844653308104</v>
      </c>
      <c r="O145" s="23">
        <v>102.763871435111</v>
      </c>
      <c r="P145" s="23">
        <v>103.99660693657199</v>
      </c>
      <c r="Q145" s="23">
        <v>105.655179718445</v>
      </c>
      <c r="R145" s="23">
        <v>105.136890934786</v>
      </c>
      <c r="S145" s="23">
        <v>95.250026322908596</v>
      </c>
      <c r="T145" s="23">
        <v>103.09793157975101</v>
      </c>
      <c r="U145" s="23">
        <v>101.82910776119699</v>
      </c>
      <c r="V145" s="23">
        <v>100.618334648002</v>
      </c>
      <c r="W145" s="23">
        <v>98.9389536059943</v>
      </c>
    </row>
    <row r="146" spans="1:23">
      <c r="A146" s="27" t="s">
        <v>122</v>
      </c>
      <c r="B146" s="27" t="s">
        <v>74</v>
      </c>
      <c r="C146" s="23">
        <v>43.949908978975699</v>
      </c>
      <c r="D146" s="23">
        <v>54.095713336654299</v>
      </c>
      <c r="E146" s="23">
        <v>59.659934287101301</v>
      </c>
      <c r="F146" s="23">
        <v>59.078102472579502</v>
      </c>
      <c r="G146" s="23">
        <v>61.497072529472703</v>
      </c>
      <c r="H146" s="23">
        <v>68.304983804413297</v>
      </c>
      <c r="I146" s="23">
        <v>75.181171985566195</v>
      </c>
      <c r="J146" s="23">
        <v>70.700320289332097</v>
      </c>
      <c r="K146" s="23">
        <v>77.774838427789106</v>
      </c>
      <c r="L146" s="23">
        <v>81.999133127031598</v>
      </c>
      <c r="M146" s="23">
        <v>91.222979522799093</v>
      </c>
      <c r="N146" s="23">
        <v>98.086757771347195</v>
      </c>
      <c r="O146" s="23">
        <v>102.63351125893</v>
      </c>
      <c r="P146" s="23">
        <v>104.013874374769</v>
      </c>
      <c r="Q146" s="23">
        <v>105.539933660212</v>
      </c>
      <c r="R146" s="23">
        <v>105.09611407465501</v>
      </c>
      <c r="S146" s="23">
        <v>95.156387912215493</v>
      </c>
      <c r="T146" s="23">
        <v>103.010210788108</v>
      </c>
      <c r="U146" s="23">
        <v>101.574462058511</v>
      </c>
      <c r="V146" s="23">
        <v>100.418398590664</v>
      </c>
      <c r="W146" s="23">
        <v>98.838385150409493</v>
      </c>
    </row>
    <row r="148" spans="1:23">
      <c r="A148" s="17" t="s">
        <v>96</v>
      </c>
      <c r="B148" s="17" t="s">
        <v>97</v>
      </c>
      <c r="C148" s="17" t="s">
        <v>75</v>
      </c>
      <c r="D148" s="17" t="s">
        <v>98</v>
      </c>
      <c r="E148" s="17" t="s">
        <v>99</v>
      </c>
      <c r="F148" s="17" t="s">
        <v>100</v>
      </c>
      <c r="G148" s="17" t="s">
        <v>101</v>
      </c>
      <c r="H148" s="17" t="s">
        <v>102</v>
      </c>
      <c r="I148" s="17" t="s">
        <v>103</v>
      </c>
      <c r="J148" s="17" t="s">
        <v>104</v>
      </c>
      <c r="K148" s="17" t="s">
        <v>105</v>
      </c>
      <c r="L148" s="17" t="s">
        <v>106</v>
      </c>
      <c r="M148" s="17" t="s">
        <v>107</v>
      </c>
      <c r="N148" s="17" t="s">
        <v>108</v>
      </c>
      <c r="O148" s="17" t="s">
        <v>109</v>
      </c>
      <c r="P148" s="17" t="s">
        <v>110</v>
      </c>
      <c r="Q148" s="17" t="s">
        <v>111</v>
      </c>
      <c r="R148" s="17" t="s">
        <v>112</v>
      </c>
      <c r="S148" s="17" t="s">
        <v>113</v>
      </c>
      <c r="T148" s="17" t="s">
        <v>114</v>
      </c>
      <c r="U148" s="17" t="s">
        <v>115</v>
      </c>
      <c r="V148" s="17" t="s">
        <v>116</v>
      </c>
      <c r="W148" s="17" t="s">
        <v>117</v>
      </c>
    </row>
    <row r="149" spans="1:23">
      <c r="A149" s="27" t="s">
        <v>123</v>
      </c>
      <c r="B149" s="27" t="s">
        <v>22</v>
      </c>
      <c r="C149" s="23">
        <v>284.09685130472837</v>
      </c>
      <c r="D149" s="23">
        <v>307.9317012831886</v>
      </c>
      <c r="E149" s="23">
        <v>352.87027279372217</v>
      </c>
      <c r="F149" s="23">
        <v>352.55944369221589</v>
      </c>
      <c r="G149" s="23">
        <v>389.5488101334131</v>
      </c>
      <c r="H149" s="23">
        <v>438.2144910155082</v>
      </c>
      <c r="I149" s="23">
        <v>467.06221329167306</v>
      </c>
      <c r="J149" s="23">
        <v>509.47750641063726</v>
      </c>
      <c r="K149" s="23">
        <v>537.814862686467</v>
      </c>
      <c r="L149" s="23">
        <v>578.34131124598275</v>
      </c>
      <c r="M149" s="23">
        <v>579.25177271221003</v>
      </c>
      <c r="N149" s="23">
        <v>620.03310125403982</v>
      </c>
      <c r="O149" s="23">
        <v>593.54547059327069</v>
      </c>
      <c r="P149" s="23">
        <v>610.42048473553541</v>
      </c>
      <c r="Q149" s="23">
        <v>658.53091822440922</v>
      </c>
      <c r="R149" s="23">
        <v>687.62511538671174</v>
      </c>
      <c r="S149" s="23">
        <v>760.18705289244747</v>
      </c>
      <c r="T149" s="23">
        <v>807.75904029957394</v>
      </c>
      <c r="U149" s="23">
        <v>875.88268111707191</v>
      </c>
      <c r="V149" s="23">
        <v>875.11130813436944</v>
      </c>
      <c r="W149" s="23">
        <v>932.06827994480614</v>
      </c>
    </row>
    <row r="150" spans="1:23">
      <c r="A150" s="27" t="s">
        <v>123</v>
      </c>
      <c r="B150" s="27" t="s">
        <v>73</v>
      </c>
      <c r="C150" s="23">
        <v>7.1255224405514399</v>
      </c>
      <c r="D150" s="23">
        <v>8.3666105439809701</v>
      </c>
      <c r="E150" s="23">
        <v>9.7819207935251402</v>
      </c>
      <c r="F150" s="23">
        <v>11.698598362134</v>
      </c>
      <c r="G150" s="23">
        <v>13.325091608734899</v>
      </c>
      <c r="H150" s="23">
        <v>15.300825687808199</v>
      </c>
      <c r="I150" s="23">
        <v>17.906130724695799</v>
      </c>
      <c r="J150" s="23">
        <v>17.665915077713802</v>
      </c>
      <c r="K150" s="23">
        <v>20.5129157641761</v>
      </c>
      <c r="L150" s="23">
        <v>21.942334045596901</v>
      </c>
      <c r="M150" s="23">
        <v>24.483818814233999</v>
      </c>
      <c r="N150" s="23">
        <v>26.130517422621399</v>
      </c>
      <c r="O150" s="23">
        <v>27.570399980108299</v>
      </c>
      <c r="P150" s="23">
        <v>27.826555659493099</v>
      </c>
      <c r="Q150" s="23">
        <v>27.895584885410901</v>
      </c>
      <c r="R150" s="23">
        <v>27.959912931487899</v>
      </c>
      <c r="S150" s="23">
        <v>24.866114089823299</v>
      </c>
      <c r="T150" s="23">
        <v>26.767563216117999</v>
      </c>
      <c r="U150" s="23">
        <v>25.902281367949801</v>
      </c>
      <c r="V150" s="23">
        <v>25.8154854460522</v>
      </c>
      <c r="W150" s="23">
        <v>25.332837153635001</v>
      </c>
    </row>
    <row r="151" spans="1:23">
      <c r="A151" s="27" t="s">
        <v>123</v>
      </c>
      <c r="B151" s="27" t="s">
        <v>74</v>
      </c>
      <c r="C151" s="23">
        <v>7.1202157412195399</v>
      </c>
      <c r="D151" s="23">
        <v>8.3710458474697607</v>
      </c>
      <c r="E151" s="23">
        <v>9.7775919253508299</v>
      </c>
      <c r="F151" s="23">
        <v>11.707058523363401</v>
      </c>
      <c r="G151" s="23">
        <v>13.3327899746483</v>
      </c>
      <c r="H151" s="23">
        <v>15.268628685039101</v>
      </c>
      <c r="I151" s="23">
        <v>17.865937155427499</v>
      </c>
      <c r="J151" s="23">
        <v>17.645129851044398</v>
      </c>
      <c r="K151" s="23">
        <v>20.500792564868799</v>
      </c>
      <c r="L151" s="23">
        <v>21.897655617595699</v>
      </c>
      <c r="M151" s="23">
        <v>24.416603983592498</v>
      </c>
      <c r="N151" s="23">
        <v>26.158340945093499</v>
      </c>
      <c r="O151" s="23">
        <v>27.5388137125363</v>
      </c>
      <c r="P151" s="23">
        <v>27.7710922140595</v>
      </c>
      <c r="Q151" s="23">
        <v>27.8692132067812</v>
      </c>
      <c r="R151" s="23">
        <v>27.970050965318499</v>
      </c>
      <c r="S151" s="23">
        <v>24.825525348409698</v>
      </c>
      <c r="T151" s="23">
        <v>26.7513039400664</v>
      </c>
      <c r="U151" s="23">
        <v>25.8383965181016</v>
      </c>
      <c r="V151" s="23">
        <v>25.774101398114698</v>
      </c>
      <c r="W151" s="23">
        <v>25.3143110273428</v>
      </c>
    </row>
    <row r="153" spans="1:23" collapsed="1"/>
    <row r="154" spans="1:23">
      <c r="A154" s="7" t="s">
        <v>93</v>
      </c>
    </row>
  </sheetData>
  <sheetProtection algorithmName="SHA-512" hashValue="91A5jZfjSB0pl7iCLi1jS+ef9adlT10LSiBWDaOBf/iVgfHTQJnO7xRE68OW2APUwbayJjYbCe1dgm0LILZGgQ==" saltValue="zianH4Cv94nO4ASwVdTAXw=="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5A0A42"/>
  </sheetPr>
  <dimension ref="A1:W154"/>
  <sheetViews>
    <sheetView zoomScale="85" zoomScaleNormal="85" workbookViewId="0"/>
  </sheetViews>
  <sheetFormatPr defaultColWidth="9.140625" defaultRowHeight="15"/>
  <cols>
    <col min="1" max="1" width="9.28515625" style="7" customWidth="1"/>
    <col min="2" max="2" width="30.5703125" style="7" customWidth="1"/>
    <col min="3" max="23" width="9.28515625" style="7" customWidth="1"/>
    <col min="24" max="16384" width="9.140625" style="7"/>
  </cols>
  <sheetData>
    <row r="1" spans="1:23" s="26" customFormat="1" ht="23.25" customHeight="1">
      <c r="A1" s="25" t="s">
        <v>146</v>
      </c>
      <c r="B1" s="17"/>
      <c r="C1" s="17"/>
      <c r="D1" s="17"/>
      <c r="E1" s="17"/>
      <c r="F1" s="17"/>
      <c r="G1" s="17"/>
      <c r="H1" s="17"/>
      <c r="I1" s="17"/>
      <c r="J1" s="17"/>
      <c r="K1" s="17"/>
      <c r="L1" s="17"/>
      <c r="M1" s="17"/>
      <c r="N1" s="17"/>
      <c r="O1" s="17"/>
      <c r="P1" s="17"/>
      <c r="Q1" s="17"/>
      <c r="R1" s="17"/>
      <c r="S1" s="17"/>
      <c r="T1" s="17"/>
      <c r="U1" s="17"/>
      <c r="V1" s="17"/>
      <c r="W1" s="17"/>
    </row>
    <row r="2" spans="1:23" s="26" customFormat="1">
      <c r="A2" s="16" t="s">
        <v>127</v>
      </c>
    </row>
    <row r="3" spans="1:23">
      <c r="A3" s="26"/>
      <c r="B3" s="16"/>
      <c r="C3" s="26"/>
      <c r="D3" s="26"/>
      <c r="E3" s="26"/>
      <c r="F3" s="26"/>
      <c r="G3" s="26"/>
      <c r="H3" s="26"/>
      <c r="I3" s="26"/>
      <c r="J3" s="26"/>
      <c r="K3" s="26"/>
      <c r="L3" s="26"/>
      <c r="M3" s="26"/>
      <c r="N3" s="26"/>
      <c r="O3" s="26"/>
      <c r="P3" s="26"/>
      <c r="Q3" s="26"/>
      <c r="R3" s="26"/>
      <c r="S3" s="26"/>
      <c r="T3" s="26"/>
      <c r="U3" s="26"/>
      <c r="V3" s="26"/>
      <c r="W3" s="26"/>
    </row>
    <row r="4" spans="1:23">
      <c r="A4" s="16" t="s">
        <v>95</v>
      </c>
      <c r="B4" s="16"/>
      <c r="C4" s="26"/>
      <c r="D4" s="26"/>
      <c r="E4" s="26"/>
      <c r="F4" s="26"/>
      <c r="G4" s="26"/>
      <c r="H4" s="26"/>
      <c r="I4" s="26"/>
      <c r="J4" s="26"/>
      <c r="K4" s="26"/>
      <c r="L4" s="26"/>
      <c r="M4" s="26"/>
      <c r="N4" s="26"/>
      <c r="O4" s="26"/>
      <c r="P4" s="26"/>
      <c r="Q4" s="26"/>
      <c r="R4" s="26"/>
      <c r="S4" s="26"/>
      <c r="T4" s="26"/>
      <c r="U4" s="26"/>
      <c r="V4" s="26"/>
      <c r="W4" s="2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18366</v>
      </c>
      <c r="D6" s="23">
        <v>17891</v>
      </c>
      <c r="E6" s="23">
        <v>16416</v>
      </c>
      <c r="F6" s="23">
        <v>14369.029883084824</v>
      </c>
      <c r="G6" s="23">
        <v>11961.61957110693</v>
      </c>
      <c r="H6" s="23">
        <v>11320.667371105268</v>
      </c>
      <c r="I6" s="23">
        <v>10890.224763624639</v>
      </c>
      <c r="J6" s="23">
        <v>10887.251827</v>
      </c>
      <c r="K6" s="23">
        <v>10742.17669</v>
      </c>
      <c r="L6" s="23">
        <v>10599.790259999998</v>
      </c>
      <c r="M6" s="23">
        <v>10341.498899999999</v>
      </c>
      <c r="N6" s="23">
        <v>9430.4212399999997</v>
      </c>
      <c r="O6" s="23">
        <v>9430.4212399999997</v>
      </c>
      <c r="P6" s="23">
        <v>9430.4209099999989</v>
      </c>
      <c r="Q6" s="23">
        <v>6690.4210699999985</v>
      </c>
      <c r="R6" s="23">
        <v>5990.4212999999991</v>
      </c>
      <c r="S6" s="23">
        <v>5246</v>
      </c>
      <c r="T6" s="23">
        <v>5246</v>
      </c>
      <c r="U6" s="23">
        <v>5246</v>
      </c>
      <c r="V6" s="23">
        <v>5246</v>
      </c>
      <c r="W6" s="23">
        <v>3796.4929944759601</v>
      </c>
    </row>
    <row r="7" spans="1:23">
      <c r="A7" s="27" t="s">
        <v>36</v>
      </c>
      <c r="B7" s="27" t="s">
        <v>67</v>
      </c>
      <c r="C7" s="23">
        <v>4820</v>
      </c>
      <c r="D7" s="23">
        <v>4835</v>
      </c>
      <c r="E7" s="23">
        <v>4835</v>
      </c>
      <c r="F7" s="23">
        <v>4082.8073849999996</v>
      </c>
      <c r="G7" s="23">
        <v>3730.3934999999997</v>
      </c>
      <c r="H7" s="23">
        <v>3730.3934999999997</v>
      </c>
      <c r="I7" s="23">
        <v>3699.8887399999999</v>
      </c>
      <c r="J7" s="23">
        <v>2948.8882399999998</v>
      </c>
      <c r="K7" s="23">
        <v>2948.8882399999998</v>
      </c>
      <c r="L7" s="23">
        <v>2948.8882399999998</v>
      </c>
      <c r="M7" s="23">
        <v>2603.4947400000001</v>
      </c>
      <c r="N7" s="23">
        <v>2603.4947400000001</v>
      </c>
      <c r="O7" s="23">
        <v>2603.4947400000001</v>
      </c>
      <c r="P7" s="23">
        <v>2603.4947400000001</v>
      </c>
      <c r="Q7" s="23">
        <v>2603.4947400000001</v>
      </c>
      <c r="R7" s="23">
        <v>2603.4947400000001</v>
      </c>
      <c r="S7" s="23">
        <v>2603.4947400000001</v>
      </c>
      <c r="T7" s="23">
        <v>2566.3225600000001</v>
      </c>
      <c r="U7" s="23">
        <v>2566.3225600000001</v>
      </c>
      <c r="V7" s="23">
        <v>2566.3225600000001</v>
      </c>
      <c r="W7" s="23">
        <v>2566.3225600000001</v>
      </c>
    </row>
    <row r="8" spans="1:23">
      <c r="A8" s="27" t="s">
        <v>36</v>
      </c>
      <c r="B8" s="27" t="s">
        <v>18</v>
      </c>
      <c r="C8" s="23">
        <v>3055</v>
      </c>
      <c r="D8" s="23">
        <v>3055</v>
      </c>
      <c r="E8" s="23">
        <v>3055</v>
      </c>
      <c r="F8" s="23">
        <v>2875</v>
      </c>
      <c r="G8" s="23">
        <v>2875</v>
      </c>
      <c r="H8" s="23">
        <v>2875</v>
      </c>
      <c r="I8" s="23">
        <v>2875</v>
      </c>
      <c r="J8" s="23">
        <v>2875</v>
      </c>
      <c r="K8" s="23">
        <v>2875</v>
      </c>
      <c r="L8" s="23">
        <v>2875</v>
      </c>
      <c r="M8" s="23">
        <v>2875</v>
      </c>
      <c r="N8" s="23">
        <v>2875</v>
      </c>
      <c r="O8" s="23">
        <v>2875</v>
      </c>
      <c r="P8" s="23">
        <v>2875</v>
      </c>
      <c r="Q8" s="23">
        <v>2875</v>
      </c>
      <c r="R8" s="23">
        <v>2490</v>
      </c>
      <c r="S8" s="23">
        <v>1961</v>
      </c>
      <c r="T8" s="23">
        <v>1961</v>
      </c>
      <c r="U8" s="23">
        <v>1818</v>
      </c>
      <c r="V8" s="23">
        <v>1818</v>
      </c>
      <c r="W8" s="23">
        <v>1818</v>
      </c>
    </row>
    <row r="9" spans="1:23">
      <c r="A9" s="27" t="s">
        <v>36</v>
      </c>
      <c r="B9" s="27" t="s">
        <v>28</v>
      </c>
      <c r="C9" s="23">
        <v>1864</v>
      </c>
      <c r="D9" s="23">
        <v>1864</v>
      </c>
      <c r="E9" s="23">
        <v>1384</v>
      </c>
      <c r="F9" s="23">
        <v>1384</v>
      </c>
      <c r="G9" s="23">
        <v>1384</v>
      </c>
      <c r="H9" s="23">
        <v>1384</v>
      </c>
      <c r="I9" s="23">
        <v>1384</v>
      </c>
      <c r="J9" s="23">
        <v>1384</v>
      </c>
      <c r="K9" s="23">
        <v>1384</v>
      </c>
      <c r="L9" s="23">
        <v>1384</v>
      </c>
      <c r="M9" s="23">
        <v>1384</v>
      </c>
      <c r="N9" s="23">
        <v>1384</v>
      </c>
      <c r="O9" s="23">
        <v>1384</v>
      </c>
      <c r="P9" s="23">
        <v>1384</v>
      </c>
      <c r="Q9" s="23">
        <v>584</v>
      </c>
      <c r="R9" s="23">
        <v>584</v>
      </c>
      <c r="S9" s="23">
        <v>584</v>
      </c>
      <c r="T9" s="23">
        <v>584</v>
      </c>
      <c r="U9" s="23">
        <v>84</v>
      </c>
      <c r="V9" s="23">
        <v>84</v>
      </c>
      <c r="W9" s="23">
        <v>84</v>
      </c>
    </row>
    <row r="10" spans="1:23">
      <c r="A10" s="27" t="s">
        <v>36</v>
      </c>
      <c r="B10" s="27" t="s">
        <v>62</v>
      </c>
      <c r="C10" s="23">
        <v>6741</v>
      </c>
      <c r="D10" s="23">
        <v>6741</v>
      </c>
      <c r="E10" s="23">
        <v>6741</v>
      </c>
      <c r="F10" s="23">
        <v>6741</v>
      </c>
      <c r="G10" s="23">
        <v>6741</v>
      </c>
      <c r="H10" s="23">
        <v>6741</v>
      </c>
      <c r="I10" s="23">
        <v>6741</v>
      </c>
      <c r="J10" s="23">
        <v>6741</v>
      </c>
      <c r="K10" s="23">
        <v>6741</v>
      </c>
      <c r="L10" s="23">
        <v>6358</v>
      </c>
      <c r="M10" s="23">
        <v>6358</v>
      </c>
      <c r="N10" s="23">
        <v>6089</v>
      </c>
      <c r="O10" s="23">
        <v>5627</v>
      </c>
      <c r="P10" s="23">
        <v>5510</v>
      </c>
      <c r="Q10" s="23">
        <v>5380</v>
      </c>
      <c r="R10" s="23">
        <v>5380</v>
      </c>
      <c r="S10" s="23">
        <v>5380</v>
      </c>
      <c r="T10" s="23">
        <v>5380</v>
      </c>
      <c r="U10" s="23">
        <v>4940</v>
      </c>
      <c r="V10" s="23">
        <v>4820</v>
      </c>
      <c r="W10" s="23">
        <v>4820</v>
      </c>
    </row>
    <row r="11" spans="1:23">
      <c r="A11" s="27" t="s">
        <v>36</v>
      </c>
      <c r="B11" s="27" t="s">
        <v>61</v>
      </c>
      <c r="C11" s="23">
        <v>7364.8999938964844</v>
      </c>
      <c r="D11" s="23">
        <v>7364.8999938964844</v>
      </c>
      <c r="E11" s="23">
        <v>7364.8999938964844</v>
      </c>
      <c r="F11" s="23">
        <v>7364.8999938964844</v>
      </c>
      <c r="G11" s="23">
        <v>7364.8999938964844</v>
      </c>
      <c r="H11" s="23">
        <v>7364.8999938964844</v>
      </c>
      <c r="I11" s="23">
        <v>7614.8999938964844</v>
      </c>
      <c r="J11" s="23">
        <v>7614.8999938964844</v>
      </c>
      <c r="K11" s="23">
        <v>7614.8999938964844</v>
      </c>
      <c r="L11" s="23">
        <v>7614.8999938964844</v>
      </c>
      <c r="M11" s="23">
        <v>7614.8999938964844</v>
      </c>
      <c r="N11" s="23">
        <v>7614.8999938964844</v>
      </c>
      <c r="O11" s="23">
        <v>7614.8999938964844</v>
      </c>
      <c r="P11" s="23">
        <v>7614.8999938964844</v>
      </c>
      <c r="Q11" s="23">
        <v>7614.8999938964844</v>
      </c>
      <c r="R11" s="23">
        <v>7614.8999938964844</v>
      </c>
      <c r="S11" s="23">
        <v>7528.8999938964844</v>
      </c>
      <c r="T11" s="23">
        <v>7528.8999938964844</v>
      </c>
      <c r="U11" s="23">
        <v>7528.8999938964844</v>
      </c>
      <c r="V11" s="23">
        <v>7528.8999938964844</v>
      </c>
      <c r="W11" s="23">
        <v>7528.8999938964844</v>
      </c>
    </row>
    <row r="12" spans="1:23">
      <c r="A12" s="27" t="s">
        <v>36</v>
      </c>
      <c r="B12" s="27" t="s">
        <v>65</v>
      </c>
      <c r="C12" s="23">
        <v>9960</v>
      </c>
      <c r="D12" s="23">
        <v>10046</v>
      </c>
      <c r="E12" s="23">
        <v>10187.655806999999</v>
      </c>
      <c r="F12" s="23">
        <v>10867.458114999999</v>
      </c>
      <c r="G12" s="23">
        <v>13500.646606</v>
      </c>
      <c r="H12" s="23">
        <v>14189.018172000002</v>
      </c>
      <c r="I12" s="23">
        <v>14293.173852000002</v>
      </c>
      <c r="J12" s="23">
        <v>16193.346028685399</v>
      </c>
      <c r="K12" s="23">
        <v>17089.485378685797</v>
      </c>
      <c r="L12" s="23">
        <v>17528.157228685999</v>
      </c>
      <c r="M12" s="23">
        <v>18228.157228685999</v>
      </c>
      <c r="N12" s="23">
        <v>21273.302792061029</v>
      </c>
      <c r="O12" s="23">
        <v>22086.300330710696</v>
      </c>
      <c r="P12" s="23">
        <v>23165.071670712114</v>
      </c>
      <c r="Q12" s="23">
        <v>26099.293560713231</v>
      </c>
      <c r="R12" s="23">
        <v>27171.282680714132</v>
      </c>
      <c r="S12" s="23">
        <v>28839.737899723386</v>
      </c>
      <c r="T12" s="23">
        <v>28270.504599725347</v>
      </c>
      <c r="U12" s="23">
        <v>28669.789615726102</v>
      </c>
      <c r="V12" s="23">
        <v>28457.545955729493</v>
      </c>
      <c r="W12" s="23">
        <v>31127.827509999999</v>
      </c>
    </row>
    <row r="13" spans="1:23">
      <c r="A13" s="27" t="s">
        <v>36</v>
      </c>
      <c r="B13" s="27" t="s">
        <v>64</v>
      </c>
      <c r="C13" s="23">
        <v>6097</v>
      </c>
      <c r="D13" s="23">
        <v>6302</v>
      </c>
      <c r="E13" s="23">
        <v>6302</v>
      </c>
      <c r="F13" s="23">
        <v>6302</v>
      </c>
      <c r="G13" s="23">
        <v>8022.2681000000002</v>
      </c>
      <c r="H13" s="23">
        <v>8779.4753696131411</v>
      </c>
      <c r="I13" s="23">
        <v>9038.6500926163717</v>
      </c>
      <c r="J13" s="23">
        <v>9038.6500926169811</v>
      </c>
      <c r="K13" s="23">
        <v>9885.1530126174202</v>
      </c>
      <c r="L13" s="23">
        <v>10348.37407351846</v>
      </c>
      <c r="M13" s="23">
        <v>12316.191869618318</v>
      </c>
      <c r="N13" s="23">
        <v>13970.66366961864</v>
      </c>
      <c r="O13" s="23">
        <v>14601.98268961905</v>
      </c>
      <c r="P13" s="23">
        <v>14601.98268961925</v>
      </c>
      <c r="Q13" s="23">
        <v>15601.982689619501</v>
      </c>
      <c r="R13" s="23">
        <v>17521.739409619826</v>
      </c>
      <c r="S13" s="23">
        <v>17825.187309620102</v>
      </c>
      <c r="T13" s="23">
        <v>18237.208079620399</v>
      </c>
      <c r="U13" s="23">
        <v>19139.086879620791</v>
      </c>
      <c r="V13" s="23">
        <v>20104.43212962164</v>
      </c>
      <c r="W13" s="23">
        <v>23071.426739623064</v>
      </c>
    </row>
    <row r="14" spans="1:23">
      <c r="A14" s="27" t="s">
        <v>36</v>
      </c>
      <c r="B14" s="27" t="s">
        <v>32</v>
      </c>
      <c r="C14" s="23">
        <v>300</v>
      </c>
      <c r="D14" s="23">
        <v>300</v>
      </c>
      <c r="E14" s="23">
        <v>300</v>
      </c>
      <c r="F14" s="23">
        <v>300</v>
      </c>
      <c r="G14" s="23">
        <v>300</v>
      </c>
      <c r="H14" s="23">
        <v>300</v>
      </c>
      <c r="I14" s="23">
        <v>300</v>
      </c>
      <c r="J14" s="23">
        <v>466.43257</v>
      </c>
      <c r="K14" s="23">
        <v>466.43257</v>
      </c>
      <c r="L14" s="23">
        <v>581.20012999999994</v>
      </c>
      <c r="M14" s="23">
        <v>795.24855999999897</v>
      </c>
      <c r="N14" s="23">
        <v>795.24855999999897</v>
      </c>
      <c r="O14" s="23">
        <v>851.69812000000002</v>
      </c>
      <c r="P14" s="23">
        <v>826.69812000000002</v>
      </c>
      <c r="Q14" s="23">
        <v>1088.4030279999999</v>
      </c>
      <c r="R14" s="23">
        <v>1867.1102299999998</v>
      </c>
      <c r="S14" s="23">
        <v>1867.1102299999998</v>
      </c>
      <c r="T14" s="23">
        <v>1867.1102299999998</v>
      </c>
      <c r="U14" s="23">
        <v>2305.062429999999</v>
      </c>
      <c r="V14" s="23">
        <v>2305.062429999999</v>
      </c>
      <c r="W14" s="23">
        <v>3973.3037000000004</v>
      </c>
    </row>
    <row r="15" spans="1:23">
      <c r="A15" s="27" t="s">
        <v>36</v>
      </c>
      <c r="B15" s="27" t="s">
        <v>69</v>
      </c>
      <c r="C15" s="23">
        <v>810</v>
      </c>
      <c r="D15" s="23">
        <v>810</v>
      </c>
      <c r="E15" s="23">
        <v>810</v>
      </c>
      <c r="F15" s="23">
        <v>810</v>
      </c>
      <c r="G15" s="23">
        <v>2850</v>
      </c>
      <c r="H15" s="23">
        <v>2896.9627799999998</v>
      </c>
      <c r="I15" s="23">
        <v>2985.6181000000001</v>
      </c>
      <c r="J15" s="23">
        <v>3295.7789600000001</v>
      </c>
      <c r="K15" s="23">
        <v>3413.5605999999998</v>
      </c>
      <c r="L15" s="23">
        <v>3413.5605999999998</v>
      </c>
      <c r="M15" s="23">
        <v>3619.5929999999998</v>
      </c>
      <c r="N15" s="23">
        <v>3674.4956000000002</v>
      </c>
      <c r="O15" s="23">
        <v>3674.4956000000002</v>
      </c>
      <c r="P15" s="23">
        <v>3674.4956000000002</v>
      </c>
      <c r="Q15" s="23">
        <v>3861.8265518387398</v>
      </c>
      <c r="R15" s="23">
        <v>5191.121771761399</v>
      </c>
      <c r="S15" s="23">
        <v>6059.5303417670793</v>
      </c>
      <c r="T15" s="23">
        <v>6059.5303417685591</v>
      </c>
      <c r="U15" s="23">
        <v>6768.4111599999997</v>
      </c>
      <c r="V15" s="23">
        <v>6768.4111599999997</v>
      </c>
      <c r="W15" s="23">
        <v>7893.4658799999997</v>
      </c>
    </row>
    <row r="16" spans="1:23">
      <c r="A16" s="27" t="s">
        <v>36</v>
      </c>
      <c r="B16" s="27" t="s">
        <v>52</v>
      </c>
      <c r="C16" s="23">
        <v>65.020000949501707</v>
      </c>
      <c r="D16" s="23">
        <v>105.22399708628635</v>
      </c>
      <c r="E16" s="23">
        <v>157.14099991321538</v>
      </c>
      <c r="F16" s="23">
        <v>231.20100456476192</v>
      </c>
      <c r="G16" s="23">
        <v>336.61299967765711</v>
      </c>
      <c r="H16" s="23">
        <v>482.41500616073557</v>
      </c>
      <c r="I16" s="23">
        <v>666.07999730109884</v>
      </c>
      <c r="J16" s="23">
        <v>887.394996166228</v>
      </c>
      <c r="K16" s="23">
        <v>1169.7170071601845</v>
      </c>
      <c r="L16" s="23">
        <v>1451.489028930662</v>
      </c>
      <c r="M16" s="23">
        <v>1835.4960269927942</v>
      </c>
      <c r="N16" s="23">
        <v>2195.8229799270603</v>
      </c>
      <c r="O16" s="23">
        <v>2552.0270214080788</v>
      </c>
      <c r="P16" s="23">
        <v>2864.5329666137663</v>
      </c>
      <c r="Q16" s="23">
        <v>3151.86301231384</v>
      </c>
      <c r="R16" s="23">
        <v>3412.5539455413791</v>
      </c>
      <c r="S16" s="23">
        <v>3667.4700355529735</v>
      </c>
      <c r="T16" s="23">
        <v>3928.2169666290242</v>
      </c>
      <c r="U16" s="23">
        <v>4202.2190551757749</v>
      </c>
      <c r="V16" s="23">
        <v>4515.6949481964066</v>
      </c>
      <c r="W16" s="23">
        <v>4833.8079452514494</v>
      </c>
    </row>
    <row r="17" spans="1:23">
      <c r="A17" s="29" t="s">
        <v>118</v>
      </c>
      <c r="B17" s="29"/>
      <c r="C17" s="28">
        <v>58267.899993896484</v>
      </c>
      <c r="D17" s="28">
        <v>58098.899993896484</v>
      </c>
      <c r="E17" s="28">
        <v>56285.555800896487</v>
      </c>
      <c r="F17" s="28">
        <v>53986.195376981312</v>
      </c>
      <c r="G17" s="28">
        <v>55579.827771003416</v>
      </c>
      <c r="H17" s="28">
        <v>56384.454406614896</v>
      </c>
      <c r="I17" s="28">
        <v>56536.837442137497</v>
      </c>
      <c r="J17" s="28">
        <v>57683.036182198863</v>
      </c>
      <c r="K17" s="28">
        <v>59280.603315199696</v>
      </c>
      <c r="L17" s="28">
        <v>59657.109796100944</v>
      </c>
      <c r="M17" s="28">
        <v>61721.242732200808</v>
      </c>
      <c r="N17" s="28">
        <v>65240.782435576148</v>
      </c>
      <c r="O17" s="28">
        <v>66223.098994226224</v>
      </c>
      <c r="P17" s="28">
        <v>67184.870004227851</v>
      </c>
      <c r="Q17" s="28">
        <v>67449.092054229215</v>
      </c>
      <c r="R17" s="28">
        <v>69355.838124230446</v>
      </c>
      <c r="S17" s="28">
        <v>69968.319943239971</v>
      </c>
      <c r="T17" s="28">
        <v>69773.935233242228</v>
      </c>
      <c r="U17" s="28">
        <v>69992.099049243378</v>
      </c>
      <c r="V17" s="28">
        <v>70625.200639247618</v>
      </c>
      <c r="W17" s="28">
        <v>74812.969797995509</v>
      </c>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s="26" customFormat="1">
      <c r="A20" s="27" t="s">
        <v>119</v>
      </c>
      <c r="B20" s="27" t="s">
        <v>60</v>
      </c>
      <c r="C20" s="23">
        <v>10240</v>
      </c>
      <c r="D20" s="23">
        <v>9765</v>
      </c>
      <c r="E20" s="23">
        <v>8290</v>
      </c>
      <c r="F20" s="23">
        <v>7737.1439</v>
      </c>
      <c r="G20" s="23">
        <v>6159.4243100000003</v>
      </c>
      <c r="H20" s="23">
        <v>5630.24604</v>
      </c>
      <c r="I20" s="23">
        <v>5546.8305870000004</v>
      </c>
      <c r="J20" s="23">
        <v>5546.8305870000004</v>
      </c>
      <c r="K20" s="23">
        <v>5401.7554500000006</v>
      </c>
      <c r="L20" s="23">
        <v>5259.3690200000001</v>
      </c>
      <c r="M20" s="23">
        <v>5001.0776599999999</v>
      </c>
      <c r="N20" s="23">
        <v>4090</v>
      </c>
      <c r="O20" s="23">
        <v>4090</v>
      </c>
      <c r="P20" s="23">
        <v>4089.9998400000004</v>
      </c>
      <c r="Q20" s="23">
        <v>1350</v>
      </c>
      <c r="R20" s="23">
        <v>1350</v>
      </c>
      <c r="S20" s="23">
        <v>1350</v>
      </c>
      <c r="T20" s="23">
        <v>1350</v>
      </c>
      <c r="U20" s="23">
        <v>1350</v>
      </c>
      <c r="V20" s="23">
        <v>1350</v>
      </c>
      <c r="W20" s="23">
        <v>1350</v>
      </c>
    </row>
    <row r="21" spans="1:23" s="26" customFormat="1">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s="26" customFormat="1">
      <c r="A22" s="27" t="s">
        <v>119</v>
      </c>
      <c r="B22" s="27" t="s">
        <v>18</v>
      </c>
      <c r="C22" s="23">
        <v>625</v>
      </c>
      <c r="D22" s="23">
        <v>625</v>
      </c>
      <c r="E22" s="23">
        <v>625</v>
      </c>
      <c r="F22" s="23">
        <v>625</v>
      </c>
      <c r="G22" s="23">
        <v>625</v>
      </c>
      <c r="H22" s="23">
        <v>625</v>
      </c>
      <c r="I22" s="23">
        <v>625</v>
      </c>
      <c r="J22" s="23">
        <v>625</v>
      </c>
      <c r="K22" s="23">
        <v>625</v>
      </c>
      <c r="L22" s="23">
        <v>625</v>
      </c>
      <c r="M22" s="23">
        <v>625</v>
      </c>
      <c r="N22" s="23">
        <v>625</v>
      </c>
      <c r="O22" s="23">
        <v>625</v>
      </c>
      <c r="P22" s="23">
        <v>625</v>
      </c>
      <c r="Q22" s="23">
        <v>625</v>
      </c>
      <c r="R22" s="23">
        <v>625</v>
      </c>
      <c r="S22" s="23">
        <v>625</v>
      </c>
      <c r="T22" s="23">
        <v>625</v>
      </c>
      <c r="U22" s="23">
        <v>625</v>
      </c>
      <c r="V22" s="23">
        <v>625</v>
      </c>
      <c r="W22" s="23">
        <v>625</v>
      </c>
    </row>
    <row r="23" spans="1:23" s="26" customFormat="1">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s="26" customFormat="1">
      <c r="A24" s="27" t="s">
        <v>119</v>
      </c>
      <c r="B24" s="27" t="s">
        <v>62</v>
      </c>
      <c r="C24" s="23">
        <v>1438</v>
      </c>
      <c r="D24" s="23">
        <v>1438</v>
      </c>
      <c r="E24" s="23">
        <v>1438</v>
      </c>
      <c r="F24" s="23">
        <v>1438</v>
      </c>
      <c r="G24" s="23">
        <v>1438</v>
      </c>
      <c r="H24" s="23">
        <v>1438</v>
      </c>
      <c r="I24" s="23">
        <v>1438</v>
      </c>
      <c r="J24" s="23">
        <v>1438</v>
      </c>
      <c r="K24" s="23">
        <v>1438</v>
      </c>
      <c r="L24" s="23">
        <v>1438</v>
      </c>
      <c r="M24" s="23">
        <v>1438</v>
      </c>
      <c r="N24" s="23">
        <v>1438</v>
      </c>
      <c r="O24" s="23">
        <v>1438</v>
      </c>
      <c r="P24" s="23">
        <v>1438</v>
      </c>
      <c r="Q24" s="23">
        <v>1388</v>
      </c>
      <c r="R24" s="23">
        <v>1388</v>
      </c>
      <c r="S24" s="23">
        <v>1388</v>
      </c>
      <c r="T24" s="23">
        <v>1388</v>
      </c>
      <c r="U24" s="23">
        <v>1388</v>
      </c>
      <c r="V24" s="23">
        <v>1388</v>
      </c>
      <c r="W24" s="23">
        <v>1388</v>
      </c>
    </row>
    <row r="25" spans="1:23" s="26" customFormat="1">
      <c r="A25" s="27" t="s">
        <v>119</v>
      </c>
      <c r="B25" s="27" t="s">
        <v>61</v>
      </c>
      <c r="C25" s="23">
        <v>2585</v>
      </c>
      <c r="D25" s="23">
        <v>2585</v>
      </c>
      <c r="E25" s="23">
        <v>2585</v>
      </c>
      <c r="F25" s="23">
        <v>2585</v>
      </c>
      <c r="G25" s="23">
        <v>2585</v>
      </c>
      <c r="H25" s="23">
        <v>2585</v>
      </c>
      <c r="I25" s="23">
        <v>2585</v>
      </c>
      <c r="J25" s="23">
        <v>2585</v>
      </c>
      <c r="K25" s="23">
        <v>2585</v>
      </c>
      <c r="L25" s="23">
        <v>2585</v>
      </c>
      <c r="M25" s="23">
        <v>2585</v>
      </c>
      <c r="N25" s="23">
        <v>2585</v>
      </c>
      <c r="O25" s="23">
        <v>2585</v>
      </c>
      <c r="P25" s="23">
        <v>2585</v>
      </c>
      <c r="Q25" s="23">
        <v>2585</v>
      </c>
      <c r="R25" s="23">
        <v>2585</v>
      </c>
      <c r="S25" s="23">
        <v>2585</v>
      </c>
      <c r="T25" s="23">
        <v>2585</v>
      </c>
      <c r="U25" s="23">
        <v>2585</v>
      </c>
      <c r="V25" s="23">
        <v>2585</v>
      </c>
      <c r="W25" s="23">
        <v>2585</v>
      </c>
    </row>
    <row r="26" spans="1:23" s="26" customFormat="1">
      <c r="A26" s="27" t="s">
        <v>119</v>
      </c>
      <c r="B26" s="27" t="s">
        <v>65</v>
      </c>
      <c r="C26" s="23">
        <v>2137</v>
      </c>
      <c r="D26" s="23">
        <v>2137</v>
      </c>
      <c r="E26" s="23">
        <v>2137</v>
      </c>
      <c r="F26" s="23">
        <v>2153.8351699999998</v>
      </c>
      <c r="G26" s="23">
        <v>3236.9999699999998</v>
      </c>
      <c r="H26" s="23">
        <v>3236.9999699999998</v>
      </c>
      <c r="I26" s="23">
        <v>3236.9999699999998</v>
      </c>
      <c r="J26" s="23">
        <v>3344.2637099999988</v>
      </c>
      <c r="K26" s="23">
        <v>3344.2637099999988</v>
      </c>
      <c r="L26" s="23">
        <v>3344.2637099999988</v>
      </c>
      <c r="M26" s="23">
        <v>3344.2637099999988</v>
      </c>
      <c r="N26" s="23">
        <v>5256.7783013521703</v>
      </c>
      <c r="O26" s="23">
        <v>6263.7758399999993</v>
      </c>
      <c r="P26" s="23">
        <v>6263.7758399999993</v>
      </c>
      <c r="Q26" s="23">
        <v>7144.2637399999994</v>
      </c>
      <c r="R26" s="23">
        <v>7097.2637399999994</v>
      </c>
      <c r="S26" s="23">
        <v>6920.0001456960899</v>
      </c>
      <c r="T26" s="23">
        <v>6718.0001456972404</v>
      </c>
      <c r="U26" s="23">
        <v>6718.0001457260996</v>
      </c>
      <c r="V26" s="23">
        <v>6357.0001457294902</v>
      </c>
      <c r="W26" s="23">
        <v>8349.4740999999995</v>
      </c>
    </row>
    <row r="27" spans="1:23" s="26" customFormat="1">
      <c r="A27" s="27" t="s">
        <v>119</v>
      </c>
      <c r="B27" s="27" t="s">
        <v>64</v>
      </c>
      <c r="C27" s="23">
        <v>2282</v>
      </c>
      <c r="D27" s="23">
        <v>2432</v>
      </c>
      <c r="E27" s="23">
        <v>2432</v>
      </c>
      <c r="F27" s="23">
        <v>2432</v>
      </c>
      <c r="G27" s="23">
        <v>4152.2681000000002</v>
      </c>
      <c r="H27" s="23">
        <v>4909.4750700000004</v>
      </c>
      <c r="I27" s="23">
        <v>4909.4750700000004</v>
      </c>
      <c r="J27" s="23">
        <v>4909.4750700000004</v>
      </c>
      <c r="K27" s="23">
        <v>5290.7629999999999</v>
      </c>
      <c r="L27" s="23">
        <v>5732</v>
      </c>
      <c r="M27" s="23">
        <v>5732</v>
      </c>
      <c r="N27" s="23">
        <v>6732</v>
      </c>
      <c r="O27" s="23">
        <v>6732</v>
      </c>
      <c r="P27" s="23">
        <v>6732</v>
      </c>
      <c r="Q27" s="23">
        <v>7732</v>
      </c>
      <c r="R27" s="23">
        <v>9453.494999999999</v>
      </c>
      <c r="S27" s="23">
        <v>9806.9429</v>
      </c>
      <c r="T27" s="23">
        <v>10040.3542</v>
      </c>
      <c r="U27" s="23">
        <v>10942.232999999989</v>
      </c>
      <c r="V27" s="23">
        <v>11131.815399999999</v>
      </c>
      <c r="W27" s="23">
        <v>11131.815399999999</v>
      </c>
    </row>
    <row r="28" spans="1:23" s="26" customFormat="1">
      <c r="A28" s="27" t="s">
        <v>119</v>
      </c>
      <c r="B28" s="27" t="s">
        <v>32</v>
      </c>
      <c r="C28" s="23">
        <v>0</v>
      </c>
      <c r="D28" s="23">
        <v>0</v>
      </c>
      <c r="E28" s="23">
        <v>0</v>
      </c>
      <c r="F28" s="23">
        <v>0</v>
      </c>
      <c r="G28" s="23">
        <v>0</v>
      </c>
      <c r="H28" s="23">
        <v>0</v>
      </c>
      <c r="I28" s="23">
        <v>0</v>
      </c>
      <c r="J28" s="23">
        <v>0</v>
      </c>
      <c r="K28" s="23">
        <v>0</v>
      </c>
      <c r="L28" s="23">
        <v>0</v>
      </c>
      <c r="M28" s="23">
        <v>214.048429999999</v>
      </c>
      <c r="N28" s="23">
        <v>214.048429999999</v>
      </c>
      <c r="O28" s="23">
        <v>278.59737999999999</v>
      </c>
      <c r="P28" s="23">
        <v>278.59737999999999</v>
      </c>
      <c r="Q28" s="23">
        <v>511.12993999999998</v>
      </c>
      <c r="R28" s="23">
        <v>695.24963000000002</v>
      </c>
      <c r="S28" s="23">
        <v>695.24963000000002</v>
      </c>
      <c r="T28" s="23">
        <v>695.24963000000002</v>
      </c>
      <c r="U28" s="23">
        <v>695.24963000000002</v>
      </c>
      <c r="V28" s="23">
        <v>695.24963000000002</v>
      </c>
      <c r="W28" s="23">
        <v>1072.4987000000001</v>
      </c>
    </row>
    <row r="29" spans="1:23" s="26" customFormat="1">
      <c r="A29" s="27" t="s">
        <v>119</v>
      </c>
      <c r="B29" s="27" t="s">
        <v>69</v>
      </c>
      <c r="C29" s="23">
        <v>240</v>
      </c>
      <c r="D29" s="23">
        <v>240</v>
      </c>
      <c r="E29" s="23">
        <v>240</v>
      </c>
      <c r="F29" s="23">
        <v>240</v>
      </c>
      <c r="G29" s="23">
        <v>2280</v>
      </c>
      <c r="H29" s="23">
        <v>2280</v>
      </c>
      <c r="I29" s="23">
        <v>2280</v>
      </c>
      <c r="J29" s="23">
        <v>2280</v>
      </c>
      <c r="K29" s="23">
        <v>2280</v>
      </c>
      <c r="L29" s="23">
        <v>2280</v>
      </c>
      <c r="M29" s="23">
        <v>2280</v>
      </c>
      <c r="N29" s="23">
        <v>2280</v>
      </c>
      <c r="O29" s="23">
        <v>2280</v>
      </c>
      <c r="P29" s="23">
        <v>2280</v>
      </c>
      <c r="Q29" s="23">
        <v>2280.0001600795799</v>
      </c>
      <c r="R29" s="23">
        <v>3609.29538</v>
      </c>
      <c r="S29" s="23">
        <v>3934.3604799999998</v>
      </c>
      <c r="T29" s="23">
        <v>3934.3604799999998</v>
      </c>
      <c r="U29" s="23">
        <v>3934.3604799999998</v>
      </c>
      <c r="V29" s="23">
        <v>3934.3604799999998</v>
      </c>
      <c r="W29" s="23">
        <v>3934.3604799999998</v>
      </c>
    </row>
    <row r="30" spans="1:23" s="26" customFormat="1">
      <c r="A30" s="27" t="s">
        <v>119</v>
      </c>
      <c r="B30" s="27" t="s">
        <v>52</v>
      </c>
      <c r="C30" s="23">
        <v>25.01600027084341</v>
      </c>
      <c r="D30" s="23">
        <v>39.703998088836649</v>
      </c>
      <c r="E30" s="23">
        <v>61.198000907897928</v>
      </c>
      <c r="F30" s="23">
        <v>92.082002639770394</v>
      </c>
      <c r="G30" s="23">
        <v>134.95599555969159</v>
      </c>
      <c r="H30" s="23">
        <v>191.79000473022438</v>
      </c>
      <c r="I30" s="23">
        <v>261.38399887084893</v>
      </c>
      <c r="J30" s="23">
        <v>342.74099731445313</v>
      </c>
      <c r="K30" s="23">
        <v>447.92901611328102</v>
      </c>
      <c r="L30" s="23">
        <v>547.61801147460903</v>
      </c>
      <c r="M30" s="23">
        <v>676.48001098632699</v>
      </c>
      <c r="N30" s="23">
        <v>801.42098999023403</v>
      </c>
      <c r="O30" s="23">
        <v>918.48297119140511</v>
      </c>
      <c r="P30" s="23">
        <v>1016.7329711914051</v>
      </c>
      <c r="Q30" s="23">
        <v>1105.925994873046</v>
      </c>
      <c r="R30" s="23">
        <v>1189.856964111327</v>
      </c>
      <c r="S30" s="23">
        <v>1273.4400024414051</v>
      </c>
      <c r="T30" s="23">
        <v>1359.6749877929681</v>
      </c>
      <c r="U30" s="23">
        <v>1451.8860168456999</v>
      </c>
      <c r="V30" s="23">
        <v>1556.0349426269499</v>
      </c>
      <c r="W30" s="23">
        <v>1661.1780090331949</v>
      </c>
    </row>
    <row r="31" spans="1:23" s="26" customFormat="1">
      <c r="A31" s="29" t="s">
        <v>118</v>
      </c>
      <c r="B31" s="29"/>
      <c r="C31" s="28">
        <v>19307</v>
      </c>
      <c r="D31" s="28">
        <v>18982</v>
      </c>
      <c r="E31" s="28">
        <v>17507</v>
      </c>
      <c r="F31" s="28">
        <v>16970.979070000001</v>
      </c>
      <c r="G31" s="28">
        <v>18196.69238</v>
      </c>
      <c r="H31" s="28">
        <v>18424.721079999999</v>
      </c>
      <c r="I31" s="28">
        <v>18341.305627000002</v>
      </c>
      <c r="J31" s="28">
        <v>18448.569367</v>
      </c>
      <c r="K31" s="28">
        <v>18684.782159999999</v>
      </c>
      <c r="L31" s="28">
        <v>18983.632729999998</v>
      </c>
      <c r="M31" s="28">
        <v>18725.341369999998</v>
      </c>
      <c r="N31" s="28">
        <v>20726.778301352169</v>
      </c>
      <c r="O31" s="28">
        <v>21733.775839999998</v>
      </c>
      <c r="P31" s="28">
        <v>21733.775679999999</v>
      </c>
      <c r="Q31" s="28">
        <v>20824.263739999999</v>
      </c>
      <c r="R31" s="28">
        <v>22498.758739999997</v>
      </c>
      <c r="S31" s="28">
        <v>22674.943045696091</v>
      </c>
      <c r="T31" s="28">
        <v>22706.35434569724</v>
      </c>
      <c r="U31" s="28">
        <v>23608.233145726088</v>
      </c>
      <c r="V31" s="28">
        <v>23436.815545729489</v>
      </c>
      <c r="W31" s="28">
        <v>25429.289499999999</v>
      </c>
    </row>
    <row r="32" spans="1:23" s="26" customFormat="1"/>
    <row r="33" spans="1:23" s="26" customFormat="1">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s="26" customFormat="1">
      <c r="A34" s="27" t="s">
        <v>120</v>
      </c>
      <c r="B34" s="27" t="s">
        <v>60</v>
      </c>
      <c r="C34" s="23">
        <v>8126</v>
      </c>
      <c r="D34" s="23">
        <v>8126</v>
      </c>
      <c r="E34" s="23">
        <v>8126</v>
      </c>
      <c r="F34" s="23">
        <v>6631.8859830848241</v>
      </c>
      <c r="G34" s="23">
        <v>5802.1952611069291</v>
      </c>
      <c r="H34" s="23">
        <v>5690.421331105269</v>
      </c>
      <c r="I34" s="23">
        <v>5343.3941766246389</v>
      </c>
      <c r="J34" s="23">
        <v>5340.4212399999988</v>
      </c>
      <c r="K34" s="23">
        <v>5340.4212399999988</v>
      </c>
      <c r="L34" s="23">
        <v>5340.4212399999988</v>
      </c>
      <c r="M34" s="23">
        <v>5340.4212399999988</v>
      </c>
      <c r="N34" s="23">
        <v>5340.4212399999988</v>
      </c>
      <c r="O34" s="23">
        <v>5340.4212399999988</v>
      </c>
      <c r="P34" s="23">
        <v>5340.4210699999985</v>
      </c>
      <c r="Q34" s="23">
        <v>5340.4210699999985</v>
      </c>
      <c r="R34" s="23">
        <v>4640.4212999999991</v>
      </c>
      <c r="S34" s="23">
        <v>3896</v>
      </c>
      <c r="T34" s="23">
        <v>3896</v>
      </c>
      <c r="U34" s="23">
        <v>3896</v>
      </c>
      <c r="V34" s="23">
        <v>3896</v>
      </c>
      <c r="W34" s="23">
        <v>2446.4929944759601</v>
      </c>
    </row>
    <row r="35" spans="1:23" s="26" customFormat="1">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s="26" customFormat="1">
      <c r="A36" s="27" t="s">
        <v>120</v>
      </c>
      <c r="B36" s="27" t="s">
        <v>18</v>
      </c>
      <c r="C36" s="23">
        <v>1513</v>
      </c>
      <c r="D36" s="23">
        <v>1513</v>
      </c>
      <c r="E36" s="23">
        <v>1513</v>
      </c>
      <c r="F36" s="23">
        <v>1513</v>
      </c>
      <c r="G36" s="23">
        <v>1513</v>
      </c>
      <c r="H36" s="23">
        <v>1513</v>
      </c>
      <c r="I36" s="23">
        <v>1513</v>
      </c>
      <c r="J36" s="23">
        <v>1513</v>
      </c>
      <c r="K36" s="23">
        <v>1513</v>
      </c>
      <c r="L36" s="23">
        <v>1513</v>
      </c>
      <c r="M36" s="23">
        <v>1513</v>
      </c>
      <c r="N36" s="23">
        <v>1513</v>
      </c>
      <c r="O36" s="23">
        <v>1513</v>
      </c>
      <c r="P36" s="23">
        <v>1513</v>
      </c>
      <c r="Q36" s="23">
        <v>1513</v>
      </c>
      <c r="R36" s="23">
        <v>1128</v>
      </c>
      <c r="S36" s="23">
        <v>1128</v>
      </c>
      <c r="T36" s="23">
        <v>1128</v>
      </c>
      <c r="U36" s="23">
        <v>985</v>
      </c>
      <c r="V36" s="23">
        <v>985</v>
      </c>
      <c r="W36" s="23">
        <v>985</v>
      </c>
    </row>
    <row r="37" spans="1:23" s="26" customFormat="1">
      <c r="A37" s="27" t="s">
        <v>120</v>
      </c>
      <c r="B37" s="27" t="s">
        <v>28</v>
      </c>
      <c r="C37" s="23">
        <v>84</v>
      </c>
      <c r="D37" s="23">
        <v>84</v>
      </c>
      <c r="E37" s="23">
        <v>84</v>
      </c>
      <c r="F37" s="23">
        <v>84</v>
      </c>
      <c r="G37" s="23">
        <v>84</v>
      </c>
      <c r="H37" s="23">
        <v>84</v>
      </c>
      <c r="I37" s="23">
        <v>84</v>
      </c>
      <c r="J37" s="23">
        <v>84</v>
      </c>
      <c r="K37" s="23">
        <v>84</v>
      </c>
      <c r="L37" s="23">
        <v>84</v>
      </c>
      <c r="M37" s="23">
        <v>84</v>
      </c>
      <c r="N37" s="23">
        <v>84</v>
      </c>
      <c r="O37" s="23">
        <v>84</v>
      </c>
      <c r="P37" s="23">
        <v>84</v>
      </c>
      <c r="Q37" s="23">
        <v>84</v>
      </c>
      <c r="R37" s="23">
        <v>84</v>
      </c>
      <c r="S37" s="23">
        <v>84</v>
      </c>
      <c r="T37" s="23">
        <v>84</v>
      </c>
      <c r="U37" s="23">
        <v>84</v>
      </c>
      <c r="V37" s="23">
        <v>84</v>
      </c>
      <c r="W37" s="23">
        <v>84</v>
      </c>
    </row>
    <row r="38" spans="1:23" s="26" customFormat="1">
      <c r="A38" s="27" t="s">
        <v>120</v>
      </c>
      <c r="B38" s="27" t="s">
        <v>62</v>
      </c>
      <c r="C38" s="23">
        <v>1910</v>
      </c>
      <c r="D38" s="23">
        <v>1910</v>
      </c>
      <c r="E38" s="23">
        <v>1910</v>
      </c>
      <c r="F38" s="23">
        <v>1910</v>
      </c>
      <c r="G38" s="23">
        <v>1910</v>
      </c>
      <c r="H38" s="23">
        <v>1910</v>
      </c>
      <c r="I38" s="23">
        <v>1910</v>
      </c>
      <c r="J38" s="23">
        <v>1910</v>
      </c>
      <c r="K38" s="23">
        <v>1910</v>
      </c>
      <c r="L38" s="23">
        <v>1910</v>
      </c>
      <c r="M38" s="23">
        <v>1910</v>
      </c>
      <c r="N38" s="23">
        <v>1910</v>
      </c>
      <c r="O38" s="23">
        <v>1618</v>
      </c>
      <c r="P38" s="23">
        <v>1501</v>
      </c>
      <c r="Q38" s="23">
        <v>1501</v>
      </c>
      <c r="R38" s="23">
        <v>1501</v>
      </c>
      <c r="S38" s="23">
        <v>1501</v>
      </c>
      <c r="T38" s="23">
        <v>1501</v>
      </c>
      <c r="U38" s="23">
        <v>1501</v>
      </c>
      <c r="V38" s="23">
        <v>1501</v>
      </c>
      <c r="W38" s="23">
        <v>1501</v>
      </c>
    </row>
    <row r="39" spans="1:23" s="26" customFormat="1">
      <c r="A39" s="27" t="s">
        <v>120</v>
      </c>
      <c r="B39" s="27" t="s">
        <v>61</v>
      </c>
      <c r="C39" s="23">
        <v>152</v>
      </c>
      <c r="D39" s="23">
        <v>152</v>
      </c>
      <c r="E39" s="23">
        <v>152</v>
      </c>
      <c r="F39" s="23">
        <v>152</v>
      </c>
      <c r="G39" s="23">
        <v>152</v>
      </c>
      <c r="H39" s="23">
        <v>152</v>
      </c>
      <c r="I39" s="23">
        <v>152</v>
      </c>
      <c r="J39" s="23">
        <v>152</v>
      </c>
      <c r="K39" s="23">
        <v>152</v>
      </c>
      <c r="L39" s="23">
        <v>152</v>
      </c>
      <c r="M39" s="23">
        <v>152</v>
      </c>
      <c r="N39" s="23">
        <v>152</v>
      </c>
      <c r="O39" s="23">
        <v>152</v>
      </c>
      <c r="P39" s="23">
        <v>152</v>
      </c>
      <c r="Q39" s="23">
        <v>152</v>
      </c>
      <c r="R39" s="23">
        <v>152</v>
      </c>
      <c r="S39" s="23">
        <v>66</v>
      </c>
      <c r="T39" s="23">
        <v>66</v>
      </c>
      <c r="U39" s="23">
        <v>66</v>
      </c>
      <c r="V39" s="23">
        <v>66</v>
      </c>
      <c r="W39" s="23">
        <v>66</v>
      </c>
    </row>
    <row r="40" spans="1:23" s="26" customFormat="1">
      <c r="A40" s="27" t="s">
        <v>120</v>
      </c>
      <c r="B40" s="27" t="s">
        <v>65</v>
      </c>
      <c r="C40" s="23">
        <v>1377</v>
      </c>
      <c r="D40" s="23">
        <v>1377</v>
      </c>
      <c r="E40" s="23">
        <v>1377</v>
      </c>
      <c r="F40" s="23">
        <v>1898.3110999999999</v>
      </c>
      <c r="G40" s="23">
        <v>3306.9427000000001</v>
      </c>
      <c r="H40" s="23">
        <v>3677</v>
      </c>
      <c r="I40" s="23">
        <v>3677</v>
      </c>
      <c r="J40" s="23">
        <v>4598.8887999999997</v>
      </c>
      <c r="K40" s="23">
        <v>4598.8887999999997</v>
      </c>
      <c r="L40" s="23">
        <v>4598.8887999999997</v>
      </c>
      <c r="M40" s="23">
        <v>5298.8887999999997</v>
      </c>
      <c r="N40" s="23">
        <v>5967.0814</v>
      </c>
      <c r="O40" s="23">
        <v>5967.0814</v>
      </c>
      <c r="P40" s="23">
        <v>7020.7184999999999</v>
      </c>
      <c r="Q40" s="23">
        <v>8198.8296200000004</v>
      </c>
      <c r="R40" s="23">
        <v>9063.5208199999997</v>
      </c>
      <c r="S40" s="23">
        <v>9841.6320200000009</v>
      </c>
      <c r="T40" s="23">
        <v>9841.6320200000009</v>
      </c>
      <c r="U40" s="23">
        <v>9841.6320200000009</v>
      </c>
      <c r="V40" s="23">
        <v>10141.632020000001</v>
      </c>
      <c r="W40" s="23">
        <v>10819.439620000001</v>
      </c>
    </row>
    <row r="41" spans="1:23" s="26" customFormat="1">
      <c r="A41" s="27" t="s">
        <v>120</v>
      </c>
      <c r="B41" s="27" t="s">
        <v>64</v>
      </c>
      <c r="C41" s="23">
        <v>2374</v>
      </c>
      <c r="D41" s="23">
        <v>2429</v>
      </c>
      <c r="E41" s="23">
        <v>2429</v>
      </c>
      <c r="F41" s="23">
        <v>2429</v>
      </c>
      <c r="G41" s="23">
        <v>2429</v>
      </c>
      <c r="H41" s="23">
        <v>2429</v>
      </c>
      <c r="I41" s="23">
        <v>2429</v>
      </c>
      <c r="J41" s="23">
        <v>2429</v>
      </c>
      <c r="K41" s="23">
        <v>2429</v>
      </c>
      <c r="L41" s="23">
        <v>2429.0001609006099</v>
      </c>
      <c r="M41" s="23">
        <v>3091.3138399999998</v>
      </c>
      <c r="N41" s="23">
        <v>3288.7751399999997</v>
      </c>
      <c r="O41" s="23">
        <v>3742.84195</v>
      </c>
      <c r="P41" s="23">
        <v>3742.84195</v>
      </c>
      <c r="Q41" s="23">
        <v>3742.84195</v>
      </c>
      <c r="R41" s="23">
        <v>3621.84195</v>
      </c>
      <c r="S41" s="23">
        <v>3571.84195</v>
      </c>
      <c r="T41" s="23">
        <v>3571.84195</v>
      </c>
      <c r="U41" s="23">
        <v>3571.84195</v>
      </c>
      <c r="V41" s="23">
        <v>4256.4657999999999</v>
      </c>
      <c r="W41" s="23">
        <v>6318.6111000000001</v>
      </c>
    </row>
    <row r="42" spans="1:23" s="26" customFormat="1">
      <c r="A42" s="27" t="s">
        <v>120</v>
      </c>
      <c r="B42" s="27" t="s">
        <v>32</v>
      </c>
      <c r="C42" s="23">
        <v>20</v>
      </c>
      <c r="D42" s="23">
        <v>20</v>
      </c>
      <c r="E42" s="23">
        <v>20</v>
      </c>
      <c r="F42" s="23">
        <v>20</v>
      </c>
      <c r="G42" s="23">
        <v>20</v>
      </c>
      <c r="H42" s="23">
        <v>20</v>
      </c>
      <c r="I42" s="23">
        <v>20</v>
      </c>
      <c r="J42" s="23">
        <v>186.43257</v>
      </c>
      <c r="K42" s="23">
        <v>186.43257</v>
      </c>
      <c r="L42" s="23">
        <v>331.20013</v>
      </c>
      <c r="M42" s="23">
        <v>331.20013</v>
      </c>
      <c r="N42" s="23">
        <v>331.20013</v>
      </c>
      <c r="O42" s="23">
        <v>378.10073999999997</v>
      </c>
      <c r="P42" s="23">
        <v>378.10073999999997</v>
      </c>
      <c r="Q42" s="23">
        <v>378.10073999999997</v>
      </c>
      <c r="R42" s="23">
        <v>732.63919999999996</v>
      </c>
      <c r="S42" s="23">
        <v>732.63919999999996</v>
      </c>
      <c r="T42" s="23">
        <v>732.63919999999996</v>
      </c>
      <c r="U42" s="23">
        <v>894.02699999999902</v>
      </c>
      <c r="V42" s="23">
        <v>894.02699999999902</v>
      </c>
      <c r="W42" s="23">
        <v>1477.5797</v>
      </c>
    </row>
    <row r="43" spans="1:23" s="26" customFormat="1">
      <c r="A43" s="27" t="s">
        <v>120</v>
      </c>
      <c r="B43" s="27" t="s">
        <v>69</v>
      </c>
      <c r="C43" s="23">
        <v>570</v>
      </c>
      <c r="D43" s="23">
        <v>570</v>
      </c>
      <c r="E43" s="23">
        <v>570</v>
      </c>
      <c r="F43" s="23">
        <v>570</v>
      </c>
      <c r="G43" s="23">
        <v>570</v>
      </c>
      <c r="H43" s="23">
        <v>570</v>
      </c>
      <c r="I43" s="23">
        <v>570</v>
      </c>
      <c r="J43" s="23">
        <v>570</v>
      </c>
      <c r="K43" s="23">
        <v>570</v>
      </c>
      <c r="L43" s="23">
        <v>570</v>
      </c>
      <c r="M43" s="23">
        <v>570</v>
      </c>
      <c r="N43" s="23">
        <v>570</v>
      </c>
      <c r="O43" s="23">
        <v>570</v>
      </c>
      <c r="P43" s="23">
        <v>570</v>
      </c>
      <c r="Q43" s="23">
        <v>570</v>
      </c>
      <c r="R43" s="23">
        <v>570</v>
      </c>
      <c r="S43" s="23">
        <v>941.29449999999997</v>
      </c>
      <c r="T43" s="23">
        <v>941.29449999999997</v>
      </c>
      <c r="U43" s="23">
        <v>941.29449999999997</v>
      </c>
      <c r="V43" s="23">
        <v>941.29449999999997</v>
      </c>
      <c r="W43" s="23">
        <v>1599.3590999999999</v>
      </c>
    </row>
    <row r="44" spans="1:23" s="26" customFormat="1">
      <c r="A44" s="27" t="s">
        <v>120</v>
      </c>
      <c r="B44" s="27" t="s">
        <v>52</v>
      </c>
      <c r="C44" s="23">
        <v>11.84200024604794</v>
      </c>
      <c r="D44" s="23">
        <v>19.004999160766559</v>
      </c>
      <c r="E44" s="23">
        <v>29.35400009155266</v>
      </c>
      <c r="F44" s="23">
        <v>44.463000774383517</v>
      </c>
      <c r="G44" s="23">
        <v>65.595000267028794</v>
      </c>
      <c r="H44" s="23">
        <v>93.906997680664006</v>
      </c>
      <c r="I44" s="23">
        <v>128.11200141906639</v>
      </c>
      <c r="J44" s="23">
        <v>170.33100128173768</v>
      </c>
      <c r="K44" s="23">
        <v>224.36600494384737</v>
      </c>
      <c r="L44" s="23">
        <v>284.6400070190424</v>
      </c>
      <c r="M44" s="23">
        <v>369.21800231933537</v>
      </c>
      <c r="N44" s="23">
        <v>447.06698608398301</v>
      </c>
      <c r="O44" s="23">
        <v>529.74201965331906</v>
      </c>
      <c r="P44" s="23">
        <v>601.98800659179597</v>
      </c>
      <c r="Q44" s="23">
        <v>668.15499877929597</v>
      </c>
      <c r="R44" s="23">
        <v>728.96501159667901</v>
      </c>
      <c r="S44" s="23">
        <v>789.08801269531091</v>
      </c>
      <c r="T44" s="23">
        <v>851.26399230956895</v>
      </c>
      <c r="U44" s="23">
        <v>916.15402221679597</v>
      </c>
      <c r="V44" s="23">
        <v>989.02899169921807</v>
      </c>
      <c r="W44" s="23">
        <v>1064.0499877929678</v>
      </c>
    </row>
    <row r="45" spans="1:23" s="26" customFormat="1">
      <c r="A45" s="29" t="s">
        <v>118</v>
      </c>
      <c r="B45" s="29"/>
      <c r="C45" s="28">
        <v>15536</v>
      </c>
      <c r="D45" s="28">
        <v>15591</v>
      </c>
      <c r="E45" s="28">
        <v>15591</v>
      </c>
      <c r="F45" s="28">
        <v>14618.197083084822</v>
      </c>
      <c r="G45" s="28">
        <v>15197.137961106928</v>
      </c>
      <c r="H45" s="28">
        <v>15455.42133110527</v>
      </c>
      <c r="I45" s="28">
        <v>15108.394176624639</v>
      </c>
      <c r="J45" s="28">
        <v>16027.31004</v>
      </c>
      <c r="K45" s="28">
        <v>16027.31004</v>
      </c>
      <c r="L45" s="28">
        <v>16027.310200900611</v>
      </c>
      <c r="M45" s="28">
        <v>17389.623879999999</v>
      </c>
      <c r="N45" s="28">
        <v>18255.277779999997</v>
      </c>
      <c r="O45" s="28">
        <v>18417.344590000001</v>
      </c>
      <c r="P45" s="28">
        <v>19353.981520000001</v>
      </c>
      <c r="Q45" s="28">
        <v>20532.092640000003</v>
      </c>
      <c r="R45" s="28">
        <v>20190.784070000002</v>
      </c>
      <c r="S45" s="28">
        <v>20088.473969999999</v>
      </c>
      <c r="T45" s="28">
        <v>20088.473969999999</v>
      </c>
      <c r="U45" s="28">
        <v>19945.473969999999</v>
      </c>
      <c r="V45" s="28">
        <v>20930.097820000003</v>
      </c>
      <c r="W45" s="28">
        <v>22220.543714475963</v>
      </c>
    </row>
    <row r="46" spans="1:23" s="26" customFormat="1"/>
    <row r="47" spans="1:23" s="26" customFormat="1">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s="26" customFormat="1">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s="26" customFormat="1">
      <c r="A49" s="27" t="s">
        <v>121</v>
      </c>
      <c r="B49" s="27" t="s">
        <v>67</v>
      </c>
      <c r="C49" s="23">
        <v>4820</v>
      </c>
      <c r="D49" s="23">
        <v>4835</v>
      </c>
      <c r="E49" s="23">
        <v>4835</v>
      </c>
      <c r="F49" s="23">
        <v>4082.8073849999996</v>
      </c>
      <c r="G49" s="23">
        <v>3730.3934999999997</v>
      </c>
      <c r="H49" s="23">
        <v>3730.3934999999997</v>
      </c>
      <c r="I49" s="23">
        <v>3699.8887399999999</v>
      </c>
      <c r="J49" s="23">
        <v>2948.8882399999998</v>
      </c>
      <c r="K49" s="23">
        <v>2948.8882399999998</v>
      </c>
      <c r="L49" s="23">
        <v>2948.8882399999998</v>
      </c>
      <c r="M49" s="23">
        <v>2603.4947400000001</v>
      </c>
      <c r="N49" s="23">
        <v>2603.4947400000001</v>
      </c>
      <c r="O49" s="23">
        <v>2603.4947400000001</v>
      </c>
      <c r="P49" s="23">
        <v>2603.4947400000001</v>
      </c>
      <c r="Q49" s="23">
        <v>2603.4947400000001</v>
      </c>
      <c r="R49" s="23">
        <v>2603.4947400000001</v>
      </c>
      <c r="S49" s="23">
        <v>2603.4947400000001</v>
      </c>
      <c r="T49" s="23">
        <v>2566.3225600000001</v>
      </c>
      <c r="U49" s="23">
        <v>2566.3225600000001</v>
      </c>
      <c r="V49" s="23">
        <v>2566.3225600000001</v>
      </c>
      <c r="W49" s="23">
        <v>2566.3225600000001</v>
      </c>
    </row>
    <row r="50" spans="1:23" s="26" customFormat="1">
      <c r="A50" s="27" t="s">
        <v>121</v>
      </c>
      <c r="B50" s="27" t="s">
        <v>18</v>
      </c>
      <c r="C50" s="23">
        <v>0</v>
      </c>
      <c r="D50" s="23">
        <v>0</v>
      </c>
      <c r="E50" s="23">
        <v>0</v>
      </c>
      <c r="F50" s="23">
        <v>0</v>
      </c>
      <c r="G50" s="23">
        <v>0</v>
      </c>
      <c r="H50" s="23">
        <v>0</v>
      </c>
      <c r="I50" s="23">
        <v>0</v>
      </c>
      <c r="J50" s="23">
        <v>0</v>
      </c>
      <c r="K50" s="23">
        <v>0</v>
      </c>
      <c r="L50" s="23">
        <v>0</v>
      </c>
      <c r="M50" s="23">
        <v>0</v>
      </c>
      <c r="N50" s="23">
        <v>0</v>
      </c>
      <c r="O50" s="23">
        <v>0</v>
      </c>
      <c r="P50" s="23">
        <v>0</v>
      </c>
      <c r="Q50" s="23">
        <v>0</v>
      </c>
      <c r="R50" s="23">
        <v>0</v>
      </c>
      <c r="S50" s="23">
        <v>0</v>
      </c>
      <c r="T50" s="23">
        <v>0</v>
      </c>
      <c r="U50" s="23">
        <v>0</v>
      </c>
      <c r="V50" s="23">
        <v>0</v>
      </c>
      <c r="W50" s="23">
        <v>0</v>
      </c>
    </row>
    <row r="51" spans="1:23" s="26" customFormat="1">
      <c r="A51" s="27" t="s">
        <v>121</v>
      </c>
      <c r="B51" s="27" t="s">
        <v>28</v>
      </c>
      <c r="C51" s="23">
        <v>500</v>
      </c>
      <c r="D51" s="23">
        <v>500</v>
      </c>
      <c r="E51" s="23">
        <v>500</v>
      </c>
      <c r="F51" s="23">
        <v>500</v>
      </c>
      <c r="G51" s="23">
        <v>500</v>
      </c>
      <c r="H51" s="23">
        <v>500</v>
      </c>
      <c r="I51" s="23">
        <v>500</v>
      </c>
      <c r="J51" s="23">
        <v>500</v>
      </c>
      <c r="K51" s="23">
        <v>500</v>
      </c>
      <c r="L51" s="23">
        <v>500</v>
      </c>
      <c r="M51" s="23">
        <v>500</v>
      </c>
      <c r="N51" s="23">
        <v>500</v>
      </c>
      <c r="O51" s="23">
        <v>500</v>
      </c>
      <c r="P51" s="23">
        <v>500</v>
      </c>
      <c r="Q51" s="23">
        <v>500</v>
      </c>
      <c r="R51" s="23">
        <v>500</v>
      </c>
      <c r="S51" s="23">
        <v>500</v>
      </c>
      <c r="T51" s="23">
        <v>500</v>
      </c>
      <c r="U51" s="23">
        <v>0</v>
      </c>
      <c r="V51" s="23">
        <v>0</v>
      </c>
      <c r="W51" s="23">
        <v>0</v>
      </c>
    </row>
    <row r="52" spans="1:23" s="26" customFormat="1">
      <c r="A52" s="27" t="s">
        <v>121</v>
      </c>
      <c r="B52" s="27" t="s">
        <v>62</v>
      </c>
      <c r="C52" s="23">
        <v>1900</v>
      </c>
      <c r="D52" s="23">
        <v>1900</v>
      </c>
      <c r="E52" s="23">
        <v>1900</v>
      </c>
      <c r="F52" s="23">
        <v>1900</v>
      </c>
      <c r="G52" s="23">
        <v>1900</v>
      </c>
      <c r="H52" s="23">
        <v>1900</v>
      </c>
      <c r="I52" s="23">
        <v>1900</v>
      </c>
      <c r="J52" s="23">
        <v>1900</v>
      </c>
      <c r="K52" s="23">
        <v>1900</v>
      </c>
      <c r="L52" s="23">
        <v>1900</v>
      </c>
      <c r="M52" s="23">
        <v>1900</v>
      </c>
      <c r="N52" s="23">
        <v>1900</v>
      </c>
      <c r="O52" s="23">
        <v>1730</v>
      </c>
      <c r="P52" s="23">
        <v>1730</v>
      </c>
      <c r="Q52" s="23">
        <v>1730</v>
      </c>
      <c r="R52" s="23">
        <v>1730</v>
      </c>
      <c r="S52" s="23">
        <v>1730</v>
      </c>
      <c r="T52" s="23">
        <v>1730</v>
      </c>
      <c r="U52" s="23">
        <v>1290</v>
      </c>
      <c r="V52" s="23">
        <v>1290</v>
      </c>
      <c r="W52" s="23">
        <v>1290</v>
      </c>
    </row>
    <row r="53" spans="1:23" s="26" customFormat="1">
      <c r="A53" s="27" t="s">
        <v>121</v>
      </c>
      <c r="B53" s="27" t="s">
        <v>61</v>
      </c>
      <c r="C53" s="23">
        <v>2219</v>
      </c>
      <c r="D53" s="23">
        <v>2219</v>
      </c>
      <c r="E53" s="23">
        <v>2219</v>
      </c>
      <c r="F53" s="23">
        <v>2219</v>
      </c>
      <c r="G53" s="23">
        <v>2219</v>
      </c>
      <c r="H53" s="23">
        <v>2219</v>
      </c>
      <c r="I53" s="23">
        <v>2219</v>
      </c>
      <c r="J53" s="23">
        <v>2219</v>
      </c>
      <c r="K53" s="23">
        <v>2219</v>
      </c>
      <c r="L53" s="23">
        <v>2219</v>
      </c>
      <c r="M53" s="23">
        <v>2219</v>
      </c>
      <c r="N53" s="23">
        <v>2219</v>
      </c>
      <c r="O53" s="23">
        <v>2219</v>
      </c>
      <c r="P53" s="23">
        <v>2219</v>
      </c>
      <c r="Q53" s="23">
        <v>2219</v>
      </c>
      <c r="R53" s="23">
        <v>2219</v>
      </c>
      <c r="S53" s="23">
        <v>2219</v>
      </c>
      <c r="T53" s="23">
        <v>2219</v>
      </c>
      <c r="U53" s="23">
        <v>2219</v>
      </c>
      <c r="V53" s="23">
        <v>2219</v>
      </c>
      <c r="W53" s="23">
        <v>2219</v>
      </c>
    </row>
    <row r="54" spans="1:23" s="26" customFormat="1">
      <c r="A54" s="27" t="s">
        <v>121</v>
      </c>
      <c r="B54" s="27" t="s">
        <v>65</v>
      </c>
      <c r="C54" s="23">
        <v>3818</v>
      </c>
      <c r="D54" s="23">
        <v>3818</v>
      </c>
      <c r="E54" s="23">
        <v>3818</v>
      </c>
      <c r="F54" s="23">
        <v>3818</v>
      </c>
      <c r="G54" s="23">
        <v>3818</v>
      </c>
      <c r="H54" s="23">
        <v>3818</v>
      </c>
      <c r="I54" s="23">
        <v>3818</v>
      </c>
      <c r="J54" s="23">
        <v>3818</v>
      </c>
      <c r="K54" s="23">
        <v>4518</v>
      </c>
      <c r="L54" s="23">
        <v>4518</v>
      </c>
      <c r="M54" s="23">
        <v>4518</v>
      </c>
      <c r="N54" s="23">
        <v>4518</v>
      </c>
      <c r="O54" s="23">
        <v>4518</v>
      </c>
      <c r="P54" s="23">
        <v>4518</v>
      </c>
      <c r="Q54" s="23">
        <v>5244.7925999999998</v>
      </c>
      <c r="R54" s="23">
        <v>5267.9999399999997</v>
      </c>
      <c r="S54" s="23">
        <v>5950.9999399999997</v>
      </c>
      <c r="T54" s="23">
        <v>5530.9999399999997</v>
      </c>
      <c r="U54" s="23">
        <v>5530.9999399999997</v>
      </c>
      <c r="V54" s="23">
        <v>5271.9999399999997</v>
      </c>
      <c r="W54" s="23">
        <v>5271.9999399999997</v>
      </c>
    </row>
    <row r="55" spans="1:23" s="26" customFormat="1">
      <c r="A55" s="27" t="s">
        <v>121</v>
      </c>
      <c r="B55" s="27" t="s">
        <v>64</v>
      </c>
      <c r="C55" s="23">
        <v>1088</v>
      </c>
      <c r="D55" s="23">
        <v>1088</v>
      </c>
      <c r="E55" s="23">
        <v>1088</v>
      </c>
      <c r="F55" s="23">
        <v>1088</v>
      </c>
      <c r="G55" s="23">
        <v>1088</v>
      </c>
      <c r="H55" s="23">
        <v>1088</v>
      </c>
      <c r="I55" s="23">
        <v>1299.13571</v>
      </c>
      <c r="J55" s="23">
        <v>1299.13571</v>
      </c>
      <c r="K55" s="23">
        <v>1764.3507</v>
      </c>
      <c r="L55" s="23">
        <v>1786.3346000000001</v>
      </c>
      <c r="M55" s="23">
        <v>3010.9894999999997</v>
      </c>
      <c r="N55" s="23">
        <v>3468</v>
      </c>
      <c r="O55" s="23">
        <v>3468</v>
      </c>
      <c r="P55" s="23">
        <v>3468</v>
      </c>
      <c r="Q55" s="23">
        <v>3468</v>
      </c>
      <c r="R55" s="23">
        <v>3468</v>
      </c>
      <c r="S55" s="23">
        <v>3468</v>
      </c>
      <c r="T55" s="23">
        <v>3563.6864299999997</v>
      </c>
      <c r="U55" s="23">
        <v>3563.6864299999997</v>
      </c>
      <c r="V55" s="23">
        <v>3563.6864299999997</v>
      </c>
      <c r="W55" s="23">
        <v>4267.9999399999997</v>
      </c>
    </row>
    <row r="56" spans="1:23" s="26" customFormat="1">
      <c r="A56" s="27" t="s">
        <v>121</v>
      </c>
      <c r="B56" s="27" t="s">
        <v>32</v>
      </c>
      <c r="C56" s="23">
        <v>75</v>
      </c>
      <c r="D56" s="23">
        <v>75</v>
      </c>
      <c r="E56" s="23">
        <v>75</v>
      </c>
      <c r="F56" s="23">
        <v>75</v>
      </c>
      <c r="G56" s="23">
        <v>75</v>
      </c>
      <c r="H56" s="23">
        <v>75</v>
      </c>
      <c r="I56" s="23">
        <v>75</v>
      </c>
      <c r="J56" s="23">
        <v>75</v>
      </c>
      <c r="K56" s="23">
        <v>75</v>
      </c>
      <c r="L56" s="23">
        <v>75</v>
      </c>
      <c r="M56" s="23">
        <v>75</v>
      </c>
      <c r="N56" s="23">
        <v>75</v>
      </c>
      <c r="O56" s="23">
        <v>20</v>
      </c>
      <c r="P56" s="23">
        <v>20</v>
      </c>
      <c r="Q56" s="23">
        <v>20</v>
      </c>
      <c r="R56" s="23">
        <v>20</v>
      </c>
      <c r="S56" s="23">
        <v>20</v>
      </c>
      <c r="T56" s="23">
        <v>20</v>
      </c>
      <c r="U56" s="23">
        <v>20</v>
      </c>
      <c r="V56" s="23">
        <v>20</v>
      </c>
      <c r="W56" s="23">
        <v>20</v>
      </c>
    </row>
    <row r="57" spans="1:23" s="26" customFormat="1">
      <c r="A57" s="27" t="s">
        <v>121</v>
      </c>
      <c r="B57" s="27" t="s">
        <v>69</v>
      </c>
      <c r="C57" s="23">
        <v>0</v>
      </c>
      <c r="D57" s="23">
        <v>0</v>
      </c>
      <c r="E57" s="23">
        <v>0</v>
      </c>
      <c r="F57" s="23">
        <v>0</v>
      </c>
      <c r="G57" s="23">
        <v>0</v>
      </c>
      <c r="H57" s="23">
        <v>46.962780000000002</v>
      </c>
      <c r="I57" s="23">
        <v>135.6181</v>
      </c>
      <c r="J57" s="23">
        <v>445.77895999999998</v>
      </c>
      <c r="K57" s="23">
        <v>563.56060000000002</v>
      </c>
      <c r="L57" s="23">
        <v>563.56060000000002</v>
      </c>
      <c r="M57" s="23">
        <v>769.59299999999996</v>
      </c>
      <c r="N57" s="23">
        <v>824.49559999999997</v>
      </c>
      <c r="O57" s="23">
        <v>824.49559999999997</v>
      </c>
      <c r="P57" s="23">
        <v>824.49559999999997</v>
      </c>
      <c r="Q57" s="23">
        <v>910.34844999999996</v>
      </c>
      <c r="R57" s="23">
        <v>910.34844999999996</v>
      </c>
      <c r="S57" s="23">
        <v>960.56610000000001</v>
      </c>
      <c r="T57" s="23">
        <v>960.56610000000001</v>
      </c>
      <c r="U57" s="23">
        <v>1287.1438000000001</v>
      </c>
      <c r="V57" s="23">
        <v>1287.1438000000001</v>
      </c>
      <c r="W57" s="23">
        <v>1531.0902000000001</v>
      </c>
    </row>
    <row r="58" spans="1:23" s="26" customFormat="1">
      <c r="A58" s="27" t="s">
        <v>121</v>
      </c>
      <c r="B58" s="27" t="s">
        <v>52</v>
      </c>
      <c r="C58" s="23">
        <v>13.892000317573469</v>
      </c>
      <c r="D58" s="23">
        <v>22.649999856948771</v>
      </c>
      <c r="E58" s="23">
        <v>34.591999292373558</v>
      </c>
      <c r="F58" s="23">
        <v>52.632001399993882</v>
      </c>
      <c r="G58" s="23">
        <v>78.731002807617102</v>
      </c>
      <c r="H58" s="23">
        <v>115.96300315856919</v>
      </c>
      <c r="I58" s="23">
        <v>167.26799392700121</v>
      </c>
      <c r="J58" s="23">
        <v>235.19099807739198</v>
      </c>
      <c r="K58" s="23">
        <v>322.48598861694268</v>
      </c>
      <c r="L58" s="23">
        <v>409.78600311279274</v>
      </c>
      <c r="M58" s="23">
        <v>530.108009338378</v>
      </c>
      <c r="N58" s="23">
        <v>643.83900451660099</v>
      </c>
      <c r="O58" s="23">
        <v>758.35401916503906</v>
      </c>
      <c r="P58" s="23">
        <v>865.12199401855401</v>
      </c>
      <c r="Q58" s="23">
        <v>966.22801208496003</v>
      </c>
      <c r="R58" s="23">
        <v>1055.391967773437</v>
      </c>
      <c r="S58" s="23">
        <v>1140.014007568358</v>
      </c>
      <c r="T58" s="23">
        <v>1225.154998779296</v>
      </c>
      <c r="U58" s="23">
        <v>1313.720001220702</v>
      </c>
      <c r="V58" s="23">
        <v>1416.7400207519531</v>
      </c>
      <c r="W58" s="23">
        <v>1521.0869445800731</v>
      </c>
    </row>
    <row r="59" spans="1:23" s="26" customFormat="1">
      <c r="A59" s="29" t="s">
        <v>118</v>
      </c>
      <c r="B59" s="29"/>
      <c r="C59" s="28">
        <v>14345</v>
      </c>
      <c r="D59" s="28">
        <v>14360</v>
      </c>
      <c r="E59" s="28">
        <v>14360</v>
      </c>
      <c r="F59" s="28">
        <v>13607.807385</v>
      </c>
      <c r="G59" s="28">
        <v>13255.3935</v>
      </c>
      <c r="H59" s="28">
        <v>13255.3935</v>
      </c>
      <c r="I59" s="28">
        <v>13436.024450000001</v>
      </c>
      <c r="J59" s="28">
        <v>12685.023950000001</v>
      </c>
      <c r="K59" s="28">
        <v>13850.238939999999</v>
      </c>
      <c r="L59" s="28">
        <v>13872.22284</v>
      </c>
      <c r="M59" s="28">
        <v>14751.48424</v>
      </c>
      <c r="N59" s="28">
        <v>15208.49474</v>
      </c>
      <c r="O59" s="28">
        <v>15038.49474</v>
      </c>
      <c r="P59" s="28">
        <v>15038.49474</v>
      </c>
      <c r="Q59" s="28">
        <v>15765.287339999999</v>
      </c>
      <c r="R59" s="28">
        <v>15788.49468</v>
      </c>
      <c r="S59" s="28">
        <v>16471.49468</v>
      </c>
      <c r="T59" s="28">
        <v>16110.00893</v>
      </c>
      <c r="U59" s="28">
        <v>15170.00893</v>
      </c>
      <c r="V59" s="28">
        <v>14911.00893</v>
      </c>
      <c r="W59" s="28">
        <v>15615.32244</v>
      </c>
    </row>
    <row r="60" spans="1:23" s="26" customFormat="1"/>
    <row r="61" spans="1:23" s="26" customFormat="1">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s="26" customFormat="1">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s="26" customFormat="1">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s="26" customFormat="1">
      <c r="A64" s="27" t="s">
        <v>122</v>
      </c>
      <c r="B64" s="27" t="s">
        <v>18</v>
      </c>
      <c r="C64" s="23">
        <v>709</v>
      </c>
      <c r="D64" s="23">
        <v>709</v>
      </c>
      <c r="E64" s="23">
        <v>709</v>
      </c>
      <c r="F64" s="23">
        <v>529</v>
      </c>
      <c r="G64" s="23">
        <v>529</v>
      </c>
      <c r="H64" s="23">
        <v>529</v>
      </c>
      <c r="I64" s="23">
        <v>529</v>
      </c>
      <c r="J64" s="23">
        <v>529</v>
      </c>
      <c r="K64" s="23">
        <v>529</v>
      </c>
      <c r="L64" s="23">
        <v>529</v>
      </c>
      <c r="M64" s="23">
        <v>529</v>
      </c>
      <c r="N64" s="23">
        <v>529</v>
      </c>
      <c r="O64" s="23">
        <v>529</v>
      </c>
      <c r="P64" s="23">
        <v>529</v>
      </c>
      <c r="Q64" s="23">
        <v>529</v>
      </c>
      <c r="R64" s="23">
        <v>529</v>
      </c>
      <c r="S64" s="23">
        <v>0</v>
      </c>
      <c r="T64" s="23">
        <v>0</v>
      </c>
      <c r="U64" s="23">
        <v>0</v>
      </c>
      <c r="V64" s="23">
        <v>0</v>
      </c>
      <c r="W64" s="23">
        <v>0</v>
      </c>
    </row>
    <row r="65" spans="1:23" s="26" customFormat="1">
      <c r="A65" s="27" t="s">
        <v>122</v>
      </c>
      <c r="B65" s="27" t="s">
        <v>28</v>
      </c>
      <c r="C65" s="23">
        <v>1280</v>
      </c>
      <c r="D65" s="23">
        <v>1280</v>
      </c>
      <c r="E65" s="23">
        <v>800</v>
      </c>
      <c r="F65" s="23">
        <v>800</v>
      </c>
      <c r="G65" s="23">
        <v>800</v>
      </c>
      <c r="H65" s="23">
        <v>800</v>
      </c>
      <c r="I65" s="23">
        <v>800</v>
      </c>
      <c r="J65" s="23">
        <v>800</v>
      </c>
      <c r="K65" s="23">
        <v>800</v>
      </c>
      <c r="L65" s="23">
        <v>800</v>
      </c>
      <c r="M65" s="23">
        <v>800</v>
      </c>
      <c r="N65" s="23">
        <v>800</v>
      </c>
      <c r="O65" s="23">
        <v>800</v>
      </c>
      <c r="P65" s="23">
        <v>800</v>
      </c>
      <c r="Q65" s="23">
        <v>0</v>
      </c>
      <c r="R65" s="23">
        <v>0</v>
      </c>
      <c r="S65" s="23">
        <v>0</v>
      </c>
      <c r="T65" s="23">
        <v>0</v>
      </c>
      <c r="U65" s="23">
        <v>0</v>
      </c>
      <c r="V65" s="23">
        <v>0</v>
      </c>
      <c r="W65" s="23">
        <v>0</v>
      </c>
    </row>
    <row r="66" spans="1:23" s="26" customFormat="1">
      <c r="A66" s="27" t="s">
        <v>122</v>
      </c>
      <c r="B66" s="27" t="s">
        <v>62</v>
      </c>
      <c r="C66" s="23">
        <v>1315</v>
      </c>
      <c r="D66" s="23">
        <v>1315</v>
      </c>
      <c r="E66" s="23">
        <v>1315</v>
      </c>
      <c r="F66" s="23">
        <v>1315</v>
      </c>
      <c r="G66" s="23">
        <v>1315</v>
      </c>
      <c r="H66" s="23">
        <v>1315</v>
      </c>
      <c r="I66" s="23">
        <v>1315</v>
      </c>
      <c r="J66" s="23">
        <v>1315</v>
      </c>
      <c r="K66" s="23">
        <v>1315</v>
      </c>
      <c r="L66" s="23">
        <v>932</v>
      </c>
      <c r="M66" s="23">
        <v>932</v>
      </c>
      <c r="N66" s="23">
        <v>663</v>
      </c>
      <c r="O66" s="23">
        <v>663</v>
      </c>
      <c r="P66" s="23">
        <v>663</v>
      </c>
      <c r="Q66" s="23">
        <v>583</v>
      </c>
      <c r="R66" s="23">
        <v>583</v>
      </c>
      <c r="S66" s="23">
        <v>583</v>
      </c>
      <c r="T66" s="23">
        <v>583</v>
      </c>
      <c r="U66" s="23">
        <v>583</v>
      </c>
      <c r="V66" s="23">
        <v>583</v>
      </c>
      <c r="W66" s="23">
        <v>583</v>
      </c>
    </row>
    <row r="67" spans="1:23" s="26" customFormat="1">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s="26" customFormat="1">
      <c r="A68" s="27" t="s">
        <v>122</v>
      </c>
      <c r="B68" s="27" t="s">
        <v>65</v>
      </c>
      <c r="C68" s="23">
        <v>2054</v>
      </c>
      <c r="D68" s="23">
        <v>2140</v>
      </c>
      <c r="E68" s="23">
        <v>2140</v>
      </c>
      <c r="F68" s="23">
        <v>2140</v>
      </c>
      <c r="G68" s="23">
        <v>2140</v>
      </c>
      <c r="H68" s="23">
        <v>2321.158852</v>
      </c>
      <c r="I68" s="23">
        <v>2288.158852</v>
      </c>
      <c r="J68" s="23">
        <v>2874.8602386854</v>
      </c>
      <c r="K68" s="23">
        <v>3070.9995886858001</v>
      </c>
      <c r="L68" s="23">
        <v>2958.9995886859997</v>
      </c>
      <c r="M68" s="23">
        <v>2958.9995886859997</v>
      </c>
      <c r="N68" s="23">
        <v>3320.1937766862989</v>
      </c>
      <c r="O68" s="23">
        <v>3126.1937766862989</v>
      </c>
      <c r="P68" s="23">
        <v>3126.1937766864989</v>
      </c>
      <c r="Q68" s="23">
        <v>3137.8686766868004</v>
      </c>
      <c r="R68" s="23">
        <v>3231.8035566872004</v>
      </c>
      <c r="S68" s="23">
        <v>3479.2557800000004</v>
      </c>
      <c r="T68" s="23">
        <v>3394.8670200000001</v>
      </c>
      <c r="U68" s="23">
        <v>3647.82987</v>
      </c>
      <c r="V68" s="23">
        <v>3608.82987</v>
      </c>
      <c r="W68" s="23">
        <v>3608.82987</v>
      </c>
    </row>
    <row r="69" spans="1:23" s="26" customFormat="1">
      <c r="A69" s="27" t="s">
        <v>122</v>
      </c>
      <c r="B69" s="27" t="s">
        <v>64</v>
      </c>
      <c r="C69" s="23">
        <v>353</v>
      </c>
      <c r="D69" s="23">
        <v>353</v>
      </c>
      <c r="E69" s="23">
        <v>353</v>
      </c>
      <c r="F69" s="23">
        <v>353</v>
      </c>
      <c r="G69" s="23">
        <v>353</v>
      </c>
      <c r="H69" s="23">
        <v>353.00029961313999</v>
      </c>
      <c r="I69" s="23">
        <v>401.03931261637001</v>
      </c>
      <c r="J69" s="23">
        <v>401.03931261698</v>
      </c>
      <c r="K69" s="23">
        <v>401.03931261742002</v>
      </c>
      <c r="L69" s="23">
        <v>401.03931261784999</v>
      </c>
      <c r="M69" s="23">
        <v>481.88852961832004</v>
      </c>
      <c r="N69" s="23">
        <v>481.88852961864001</v>
      </c>
      <c r="O69" s="23">
        <v>659.14073961905001</v>
      </c>
      <c r="P69" s="23">
        <v>659.14073961924998</v>
      </c>
      <c r="Q69" s="23">
        <v>659.14073961949998</v>
      </c>
      <c r="R69" s="23">
        <v>978.40245961982998</v>
      </c>
      <c r="S69" s="23">
        <v>978.40245962009999</v>
      </c>
      <c r="T69" s="23">
        <v>1061.3254996204</v>
      </c>
      <c r="U69" s="23">
        <v>1061.3254996208</v>
      </c>
      <c r="V69" s="23">
        <v>1152.4644996216398</v>
      </c>
      <c r="W69" s="23">
        <v>1353.0002996230601</v>
      </c>
    </row>
    <row r="70" spans="1:23" s="26" customFormat="1">
      <c r="A70" s="27" t="s">
        <v>122</v>
      </c>
      <c r="B70" s="27" t="s">
        <v>32</v>
      </c>
      <c r="C70" s="23">
        <v>205</v>
      </c>
      <c r="D70" s="23">
        <v>205</v>
      </c>
      <c r="E70" s="23">
        <v>205</v>
      </c>
      <c r="F70" s="23">
        <v>205</v>
      </c>
      <c r="G70" s="23">
        <v>205</v>
      </c>
      <c r="H70" s="23">
        <v>205</v>
      </c>
      <c r="I70" s="23">
        <v>205</v>
      </c>
      <c r="J70" s="23">
        <v>205</v>
      </c>
      <c r="K70" s="23">
        <v>205</v>
      </c>
      <c r="L70" s="23">
        <v>175</v>
      </c>
      <c r="M70" s="23">
        <v>175</v>
      </c>
      <c r="N70" s="23">
        <v>175</v>
      </c>
      <c r="O70" s="23">
        <v>175</v>
      </c>
      <c r="P70" s="23">
        <v>150</v>
      </c>
      <c r="Q70" s="23">
        <v>179.172348</v>
      </c>
      <c r="R70" s="23">
        <v>419.22140000000002</v>
      </c>
      <c r="S70" s="23">
        <v>419.22140000000002</v>
      </c>
      <c r="T70" s="23">
        <v>419.22140000000002</v>
      </c>
      <c r="U70" s="23">
        <v>695.78579999999999</v>
      </c>
      <c r="V70" s="23">
        <v>695.78579999999999</v>
      </c>
      <c r="W70" s="23">
        <v>1403.2253000000001</v>
      </c>
    </row>
    <row r="71" spans="1:23" s="26" customFormat="1">
      <c r="A71" s="27" t="s">
        <v>122</v>
      </c>
      <c r="B71" s="27" t="s">
        <v>69</v>
      </c>
      <c r="C71" s="23">
        <v>0</v>
      </c>
      <c r="D71" s="23">
        <v>0</v>
      </c>
      <c r="E71" s="23">
        <v>0</v>
      </c>
      <c r="F71" s="23">
        <v>0</v>
      </c>
      <c r="G71" s="23">
        <v>0</v>
      </c>
      <c r="H71" s="23">
        <v>0</v>
      </c>
      <c r="I71" s="23">
        <v>0</v>
      </c>
      <c r="J71" s="23">
        <v>0</v>
      </c>
      <c r="K71" s="23">
        <v>0</v>
      </c>
      <c r="L71" s="23">
        <v>0</v>
      </c>
      <c r="M71" s="23">
        <v>0</v>
      </c>
      <c r="N71" s="23">
        <v>0</v>
      </c>
      <c r="O71" s="23">
        <v>0</v>
      </c>
      <c r="P71" s="23">
        <v>0</v>
      </c>
      <c r="Q71" s="23">
        <v>0</v>
      </c>
      <c r="R71" s="23">
        <v>0</v>
      </c>
      <c r="S71" s="23">
        <v>0</v>
      </c>
      <c r="T71" s="23">
        <v>0</v>
      </c>
      <c r="U71" s="23">
        <v>0</v>
      </c>
      <c r="V71" s="23">
        <v>0</v>
      </c>
      <c r="W71" s="23">
        <v>0</v>
      </c>
    </row>
    <row r="72" spans="1:23" s="26" customFormat="1">
      <c r="A72" s="27" t="s">
        <v>122</v>
      </c>
      <c r="B72" s="27" t="s">
        <v>52</v>
      </c>
      <c r="C72" s="23">
        <v>12.52200007438652</v>
      </c>
      <c r="D72" s="23">
        <v>21.238999962806652</v>
      </c>
      <c r="E72" s="23">
        <v>28.024999618530217</v>
      </c>
      <c r="F72" s="23">
        <v>36.14499950408932</v>
      </c>
      <c r="G72" s="23">
        <v>48.789000988006521</v>
      </c>
      <c r="H72" s="23">
        <v>68.467000484466524</v>
      </c>
      <c r="I72" s="23">
        <v>91.850003242492491</v>
      </c>
      <c r="J72" s="23">
        <v>115.94499969482411</v>
      </c>
      <c r="K72" s="23">
        <v>145.23299789428609</v>
      </c>
      <c r="L72" s="23">
        <v>173.4100074768057</v>
      </c>
      <c r="M72" s="23">
        <v>214.6700057983391</v>
      </c>
      <c r="N72" s="23">
        <v>250.1699981689448</v>
      </c>
      <c r="O72" s="23">
        <v>284.16101074218739</v>
      </c>
      <c r="P72" s="23">
        <v>312.40999603271428</v>
      </c>
      <c r="Q72" s="23">
        <v>337.17100524902332</v>
      </c>
      <c r="R72" s="23">
        <v>358.63700103759709</v>
      </c>
      <c r="S72" s="23">
        <v>379.96401214599501</v>
      </c>
      <c r="T72" s="23">
        <v>401.78199005126805</v>
      </c>
      <c r="U72" s="23">
        <v>424.49101257324105</v>
      </c>
      <c r="V72" s="23">
        <v>451.54799652099496</v>
      </c>
      <c r="W72" s="23">
        <v>478.70400238036996</v>
      </c>
    </row>
    <row r="73" spans="1:23" s="26" customFormat="1">
      <c r="A73" s="29" t="s">
        <v>118</v>
      </c>
      <c r="B73" s="29"/>
      <c r="C73" s="28">
        <v>5711</v>
      </c>
      <c r="D73" s="28">
        <v>5797</v>
      </c>
      <c r="E73" s="28">
        <v>5317</v>
      </c>
      <c r="F73" s="28">
        <v>5137</v>
      </c>
      <c r="G73" s="28">
        <v>5137</v>
      </c>
      <c r="H73" s="28">
        <v>5318.1591516131402</v>
      </c>
      <c r="I73" s="28">
        <v>5333.1981646163704</v>
      </c>
      <c r="J73" s="28">
        <v>5919.8995513023801</v>
      </c>
      <c r="K73" s="28">
        <v>6116.03890130322</v>
      </c>
      <c r="L73" s="28">
        <v>5621.0389013038493</v>
      </c>
      <c r="M73" s="28">
        <v>5701.8881183043195</v>
      </c>
      <c r="N73" s="28">
        <v>5794.0823063049393</v>
      </c>
      <c r="O73" s="28">
        <v>5777.3345163053491</v>
      </c>
      <c r="P73" s="28">
        <v>5777.3345163057493</v>
      </c>
      <c r="Q73" s="28">
        <v>4909.0094163063004</v>
      </c>
      <c r="R73" s="28">
        <v>5322.20601630703</v>
      </c>
      <c r="S73" s="28">
        <v>5040.6582396201002</v>
      </c>
      <c r="T73" s="28">
        <v>5039.1925196204002</v>
      </c>
      <c r="U73" s="28">
        <v>5292.1553696207993</v>
      </c>
      <c r="V73" s="28">
        <v>5344.2943696216389</v>
      </c>
      <c r="W73" s="28">
        <v>5544.8301696230592</v>
      </c>
    </row>
    <row r="74" spans="1:23" s="26" customFormat="1"/>
    <row r="75" spans="1:23" s="26" customFormat="1">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s="26" customFormat="1">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s="26" customFormat="1">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s="26" customFormat="1">
      <c r="A78" s="27" t="s">
        <v>123</v>
      </c>
      <c r="B78" s="27" t="s">
        <v>18</v>
      </c>
      <c r="C78" s="23">
        <v>208</v>
      </c>
      <c r="D78" s="23">
        <v>208</v>
      </c>
      <c r="E78" s="23">
        <v>208</v>
      </c>
      <c r="F78" s="23">
        <v>208</v>
      </c>
      <c r="G78" s="23">
        <v>208</v>
      </c>
      <c r="H78" s="23">
        <v>208</v>
      </c>
      <c r="I78" s="23">
        <v>208</v>
      </c>
      <c r="J78" s="23">
        <v>208</v>
      </c>
      <c r="K78" s="23">
        <v>208</v>
      </c>
      <c r="L78" s="23">
        <v>208</v>
      </c>
      <c r="M78" s="23">
        <v>208</v>
      </c>
      <c r="N78" s="23">
        <v>208</v>
      </c>
      <c r="O78" s="23">
        <v>208</v>
      </c>
      <c r="P78" s="23">
        <v>208</v>
      </c>
      <c r="Q78" s="23">
        <v>208</v>
      </c>
      <c r="R78" s="23">
        <v>208</v>
      </c>
      <c r="S78" s="23">
        <v>208</v>
      </c>
      <c r="T78" s="23">
        <v>208</v>
      </c>
      <c r="U78" s="23">
        <v>208</v>
      </c>
      <c r="V78" s="23">
        <v>208</v>
      </c>
      <c r="W78" s="23">
        <v>208</v>
      </c>
    </row>
    <row r="79" spans="1:23" s="26" customFormat="1">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s="26" customFormat="1">
      <c r="A80" s="27" t="s">
        <v>123</v>
      </c>
      <c r="B80" s="27" t="s">
        <v>62</v>
      </c>
      <c r="C80" s="23">
        <v>178</v>
      </c>
      <c r="D80" s="23">
        <v>178</v>
      </c>
      <c r="E80" s="23">
        <v>178</v>
      </c>
      <c r="F80" s="23">
        <v>178</v>
      </c>
      <c r="G80" s="23">
        <v>178</v>
      </c>
      <c r="H80" s="23">
        <v>178</v>
      </c>
      <c r="I80" s="23">
        <v>178</v>
      </c>
      <c r="J80" s="23">
        <v>178</v>
      </c>
      <c r="K80" s="23">
        <v>178</v>
      </c>
      <c r="L80" s="23">
        <v>178</v>
      </c>
      <c r="M80" s="23">
        <v>178</v>
      </c>
      <c r="N80" s="23">
        <v>178</v>
      </c>
      <c r="O80" s="23">
        <v>178</v>
      </c>
      <c r="P80" s="23">
        <v>178</v>
      </c>
      <c r="Q80" s="23">
        <v>178</v>
      </c>
      <c r="R80" s="23">
        <v>178</v>
      </c>
      <c r="S80" s="23">
        <v>178</v>
      </c>
      <c r="T80" s="23">
        <v>178</v>
      </c>
      <c r="U80" s="23">
        <v>178</v>
      </c>
      <c r="V80" s="23">
        <v>58</v>
      </c>
      <c r="W80" s="23">
        <v>58</v>
      </c>
    </row>
    <row r="81" spans="1:23" s="26" customFormat="1">
      <c r="A81" s="27" t="s">
        <v>123</v>
      </c>
      <c r="B81" s="27" t="s">
        <v>61</v>
      </c>
      <c r="C81" s="23">
        <v>2408.8999938964839</v>
      </c>
      <c r="D81" s="23">
        <v>2408.8999938964839</v>
      </c>
      <c r="E81" s="23">
        <v>2408.8999938964839</v>
      </c>
      <c r="F81" s="23">
        <v>2408.8999938964839</v>
      </c>
      <c r="G81" s="23">
        <v>2408.8999938964839</v>
      </c>
      <c r="H81" s="23">
        <v>2408.8999938964839</v>
      </c>
      <c r="I81" s="23">
        <v>2658.8999938964839</v>
      </c>
      <c r="J81" s="23">
        <v>2658.8999938964839</v>
      </c>
      <c r="K81" s="23">
        <v>2658.8999938964839</v>
      </c>
      <c r="L81" s="23">
        <v>2658.8999938964839</v>
      </c>
      <c r="M81" s="23">
        <v>2658.8999938964839</v>
      </c>
      <c r="N81" s="23">
        <v>2658.8999938964839</v>
      </c>
      <c r="O81" s="23">
        <v>2658.8999938964839</v>
      </c>
      <c r="P81" s="23">
        <v>2658.8999938964839</v>
      </c>
      <c r="Q81" s="23">
        <v>2658.8999938964839</v>
      </c>
      <c r="R81" s="23">
        <v>2658.8999938964839</v>
      </c>
      <c r="S81" s="23">
        <v>2658.8999938964839</v>
      </c>
      <c r="T81" s="23">
        <v>2658.8999938964839</v>
      </c>
      <c r="U81" s="23">
        <v>2658.8999938964839</v>
      </c>
      <c r="V81" s="23">
        <v>2658.8999938964839</v>
      </c>
      <c r="W81" s="23">
        <v>2658.8999938964839</v>
      </c>
    </row>
    <row r="82" spans="1:23" s="26" customFormat="1">
      <c r="A82" s="27" t="s">
        <v>123</v>
      </c>
      <c r="B82" s="27" t="s">
        <v>65</v>
      </c>
      <c r="C82" s="23">
        <v>574</v>
      </c>
      <c r="D82" s="23">
        <v>574</v>
      </c>
      <c r="E82" s="23">
        <v>715.65580699999998</v>
      </c>
      <c r="F82" s="23">
        <v>857.31184500000006</v>
      </c>
      <c r="G82" s="23">
        <v>998.703936</v>
      </c>
      <c r="H82" s="23">
        <v>1135.8593500000002</v>
      </c>
      <c r="I82" s="23">
        <v>1273.01503</v>
      </c>
      <c r="J82" s="23">
        <v>1557.3332800000001</v>
      </c>
      <c r="K82" s="23">
        <v>1557.3332800000001</v>
      </c>
      <c r="L82" s="23">
        <v>2108.00513</v>
      </c>
      <c r="M82" s="23">
        <v>2108.00513</v>
      </c>
      <c r="N82" s="23">
        <v>2211.2493140225597</v>
      </c>
      <c r="O82" s="23">
        <v>2211.2493140243996</v>
      </c>
      <c r="P82" s="23">
        <v>2236.38355402562</v>
      </c>
      <c r="Q82" s="23">
        <v>2373.5389240264285</v>
      </c>
      <c r="R82" s="23">
        <v>2510.6946240269299</v>
      </c>
      <c r="S82" s="23">
        <v>2647.8500140272999</v>
      </c>
      <c r="T82" s="23">
        <v>2785.0054740281003</v>
      </c>
      <c r="U82" s="23">
        <v>2931.32764</v>
      </c>
      <c r="V82" s="23">
        <v>3078.0839799999999</v>
      </c>
      <c r="W82" s="23">
        <v>3078.0839799999999</v>
      </c>
    </row>
    <row r="83" spans="1:23" s="26" customFormat="1">
      <c r="A83" s="27" t="s">
        <v>123</v>
      </c>
      <c r="B83" s="27" t="s">
        <v>64</v>
      </c>
      <c r="C83" s="23">
        <v>0</v>
      </c>
      <c r="D83" s="23">
        <v>0</v>
      </c>
      <c r="E83" s="23">
        <v>0</v>
      </c>
      <c r="F83" s="23">
        <v>0</v>
      </c>
      <c r="G83" s="23">
        <v>0</v>
      </c>
      <c r="H83" s="23">
        <v>0</v>
      </c>
      <c r="I83" s="23">
        <v>0</v>
      </c>
      <c r="J83" s="23">
        <v>0</v>
      </c>
      <c r="K83" s="23">
        <v>0</v>
      </c>
      <c r="L83" s="23">
        <v>0</v>
      </c>
      <c r="M83" s="23">
        <v>0</v>
      </c>
      <c r="N83" s="23">
        <v>0</v>
      </c>
      <c r="O83" s="23">
        <v>0</v>
      </c>
      <c r="P83" s="23">
        <v>0</v>
      </c>
      <c r="Q83" s="23">
        <v>0</v>
      </c>
      <c r="R83" s="23">
        <v>0</v>
      </c>
      <c r="S83" s="23">
        <v>0</v>
      </c>
      <c r="T83" s="23">
        <v>0</v>
      </c>
      <c r="U83" s="23">
        <v>0</v>
      </c>
      <c r="V83" s="23">
        <v>0</v>
      </c>
      <c r="W83" s="23">
        <v>0</v>
      </c>
    </row>
    <row r="84" spans="1:23" s="26" customFormat="1">
      <c r="A84" s="27" t="s">
        <v>123</v>
      </c>
      <c r="B84" s="27" t="s">
        <v>32</v>
      </c>
      <c r="C84" s="23">
        <v>0</v>
      </c>
      <c r="D84" s="23">
        <v>0</v>
      </c>
      <c r="E84" s="23">
        <v>0</v>
      </c>
      <c r="F84" s="23">
        <v>0</v>
      </c>
      <c r="G84" s="23">
        <v>0</v>
      </c>
      <c r="H84" s="23">
        <v>0</v>
      </c>
      <c r="I84" s="23">
        <v>0</v>
      </c>
      <c r="J84" s="23">
        <v>0</v>
      </c>
      <c r="K84" s="23">
        <v>0</v>
      </c>
      <c r="L84" s="23">
        <v>0</v>
      </c>
      <c r="M84" s="23">
        <v>0</v>
      </c>
      <c r="N84" s="23">
        <v>0</v>
      </c>
      <c r="O84" s="23">
        <v>0</v>
      </c>
      <c r="P84" s="23">
        <v>0</v>
      </c>
      <c r="Q84" s="23">
        <v>0</v>
      </c>
      <c r="R84" s="23">
        <v>0</v>
      </c>
      <c r="S84" s="23">
        <v>0</v>
      </c>
      <c r="T84" s="23">
        <v>0</v>
      </c>
      <c r="U84" s="23">
        <v>0</v>
      </c>
      <c r="V84" s="23">
        <v>0</v>
      </c>
      <c r="W84" s="23">
        <v>0</v>
      </c>
    </row>
    <row r="85" spans="1:23" s="26" customFormat="1">
      <c r="A85" s="27" t="s">
        <v>123</v>
      </c>
      <c r="B85" s="27" t="s">
        <v>69</v>
      </c>
      <c r="C85" s="23">
        <v>0</v>
      </c>
      <c r="D85" s="23">
        <v>0</v>
      </c>
      <c r="E85" s="23">
        <v>0</v>
      </c>
      <c r="F85" s="23">
        <v>0</v>
      </c>
      <c r="G85" s="23">
        <v>0</v>
      </c>
      <c r="H85" s="23">
        <v>0</v>
      </c>
      <c r="I85" s="23">
        <v>0</v>
      </c>
      <c r="J85" s="23">
        <v>0</v>
      </c>
      <c r="K85" s="23">
        <v>0</v>
      </c>
      <c r="L85" s="23">
        <v>0</v>
      </c>
      <c r="M85" s="23">
        <v>0</v>
      </c>
      <c r="N85" s="23">
        <v>0</v>
      </c>
      <c r="O85" s="23">
        <v>0</v>
      </c>
      <c r="P85" s="23">
        <v>0</v>
      </c>
      <c r="Q85" s="23">
        <v>101.47794175916</v>
      </c>
      <c r="R85" s="23">
        <v>101.4779417614</v>
      </c>
      <c r="S85" s="23">
        <v>223.30926176707999</v>
      </c>
      <c r="T85" s="23">
        <v>223.30926176855999</v>
      </c>
      <c r="U85" s="23">
        <v>605.61238000000003</v>
      </c>
      <c r="V85" s="23">
        <v>605.61238000000003</v>
      </c>
      <c r="W85" s="23">
        <v>828.65609999999992</v>
      </c>
    </row>
    <row r="86" spans="1:23" s="26" customFormat="1">
      <c r="A86" s="27" t="s">
        <v>123</v>
      </c>
      <c r="B86" s="27" t="s">
        <v>52</v>
      </c>
      <c r="C86" s="23">
        <v>1.748000040650366</v>
      </c>
      <c r="D86" s="23">
        <v>2.6260000169277151</v>
      </c>
      <c r="E86" s="23">
        <v>3.9720000028610172</v>
      </c>
      <c r="F86" s="23">
        <v>5.8790002465248019</v>
      </c>
      <c r="G86" s="23">
        <v>8.5420000553130997</v>
      </c>
      <c r="H86" s="23">
        <v>12.288000106811459</v>
      </c>
      <c r="I86" s="23">
        <v>17.465999841689982</v>
      </c>
      <c r="J86" s="23">
        <v>23.186999797821031</v>
      </c>
      <c r="K86" s="23">
        <v>29.702999591827322</v>
      </c>
      <c r="L86" s="23">
        <v>36.034999847412109</v>
      </c>
      <c r="M86" s="23">
        <v>45.019998550414897</v>
      </c>
      <c r="N86" s="23">
        <v>53.326001167297299</v>
      </c>
      <c r="O86" s="23">
        <v>61.287000656127901</v>
      </c>
      <c r="P86" s="23">
        <v>68.279998779296804</v>
      </c>
      <c r="Q86" s="23">
        <v>74.383001327514606</v>
      </c>
      <c r="R86" s="23">
        <v>79.70300102233881</v>
      </c>
      <c r="S86" s="23">
        <v>84.964000701904197</v>
      </c>
      <c r="T86" s="23">
        <v>90.340997695922695</v>
      </c>
      <c r="U86" s="23">
        <v>95.968002319335795</v>
      </c>
      <c r="V86" s="23">
        <v>102.3429965972899</v>
      </c>
      <c r="W86" s="23">
        <v>108.78900146484361</v>
      </c>
    </row>
    <row r="87" spans="1:23" s="26" customFormat="1">
      <c r="A87" s="29" t="s">
        <v>118</v>
      </c>
      <c r="B87" s="29"/>
      <c r="C87" s="28">
        <v>3368.8999938964839</v>
      </c>
      <c r="D87" s="28">
        <v>3368.8999938964839</v>
      </c>
      <c r="E87" s="28">
        <v>3510.555800896484</v>
      </c>
      <c r="F87" s="28">
        <v>3652.2118388964841</v>
      </c>
      <c r="G87" s="28">
        <v>3793.6039298964838</v>
      </c>
      <c r="H87" s="28">
        <v>3930.7593438964841</v>
      </c>
      <c r="I87" s="28">
        <v>4317.9150238964839</v>
      </c>
      <c r="J87" s="28">
        <v>4602.2332738964842</v>
      </c>
      <c r="K87" s="28">
        <v>4602.2332738964842</v>
      </c>
      <c r="L87" s="28">
        <v>5152.9051238964839</v>
      </c>
      <c r="M87" s="28">
        <v>5152.9051238964839</v>
      </c>
      <c r="N87" s="28">
        <v>5256.1493079190441</v>
      </c>
      <c r="O87" s="28">
        <v>5256.1493079208831</v>
      </c>
      <c r="P87" s="28">
        <v>5281.2835479221039</v>
      </c>
      <c r="Q87" s="28">
        <v>5418.4389179229129</v>
      </c>
      <c r="R87" s="28">
        <v>5555.5946179234143</v>
      </c>
      <c r="S87" s="28">
        <v>5692.7500079237834</v>
      </c>
      <c r="T87" s="28">
        <v>5829.9054679245837</v>
      </c>
      <c r="U87" s="28">
        <v>5976.2276338964839</v>
      </c>
      <c r="V87" s="28">
        <v>6002.9839738964838</v>
      </c>
      <c r="W87" s="28">
        <v>6002.9839738964838</v>
      </c>
    </row>
    <row r="88" spans="1:23" s="26" customFormat="1">
      <c r="A88" s="7"/>
      <c r="B88" s="7"/>
      <c r="C88" s="7"/>
      <c r="D88" s="7"/>
      <c r="E88" s="7"/>
      <c r="F88" s="7"/>
      <c r="G88" s="7"/>
      <c r="H88" s="7"/>
      <c r="I88" s="7"/>
      <c r="J88" s="7"/>
      <c r="K88" s="7"/>
      <c r="L88" s="7"/>
      <c r="M88" s="7"/>
      <c r="N88" s="7"/>
      <c r="O88" s="7"/>
      <c r="P88" s="7"/>
      <c r="Q88" s="7"/>
      <c r="R88" s="7"/>
      <c r="S88" s="7"/>
      <c r="T88" s="7"/>
      <c r="U88" s="7"/>
      <c r="V88" s="7"/>
      <c r="W88" s="7"/>
    </row>
    <row r="89" spans="1:23" s="26" customFormat="1">
      <c r="A89" s="7"/>
      <c r="B89" s="7"/>
      <c r="C89" s="7"/>
      <c r="D89" s="7"/>
      <c r="E89" s="7"/>
      <c r="F89" s="7"/>
      <c r="G89" s="7"/>
      <c r="H89" s="7"/>
      <c r="I89" s="7"/>
      <c r="J89" s="7"/>
      <c r="K89" s="7"/>
      <c r="L89" s="7"/>
      <c r="M89" s="7"/>
      <c r="N89" s="7"/>
      <c r="O89" s="7"/>
      <c r="P89" s="7"/>
      <c r="Q89" s="7"/>
      <c r="R89" s="7"/>
      <c r="S89" s="7"/>
      <c r="T89" s="7"/>
      <c r="U89" s="7"/>
      <c r="V89" s="7"/>
      <c r="W89" s="7"/>
    </row>
    <row r="90" spans="1:23" s="26" customFormat="1" collapsed="1">
      <c r="A90" s="16" t="s">
        <v>124</v>
      </c>
      <c r="B90" s="7"/>
      <c r="C90" s="7"/>
      <c r="D90" s="7"/>
      <c r="E90" s="7"/>
      <c r="F90" s="7"/>
      <c r="G90" s="7"/>
      <c r="H90" s="7"/>
      <c r="I90" s="7"/>
      <c r="J90" s="7"/>
      <c r="K90" s="7"/>
      <c r="L90" s="7"/>
      <c r="M90" s="7"/>
      <c r="N90" s="7"/>
      <c r="O90" s="7"/>
      <c r="P90" s="7"/>
      <c r="Q90" s="7"/>
      <c r="R90" s="7"/>
      <c r="S90" s="7"/>
      <c r="T90" s="7"/>
      <c r="U90" s="7"/>
      <c r="V90" s="7"/>
      <c r="W90" s="7"/>
    </row>
    <row r="91" spans="1:23" s="26" customFormat="1">
      <c r="A91" s="17" t="s">
        <v>96</v>
      </c>
      <c r="B91" s="17" t="s">
        <v>97</v>
      </c>
      <c r="C91" s="17" t="s">
        <v>75</v>
      </c>
      <c r="D91" s="17" t="s">
        <v>98</v>
      </c>
      <c r="E91" s="17" t="s">
        <v>99</v>
      </c>
      <c r="F91" s="17" t="s">
        <v>100</v>
      </c>
      <c r="G91" s="17" t="s">
        <v>101</v>
      </c>
      <c r="H91" s="17" t="s">
        <v>102</v>
      </c>
      <c r="I91" s="17" t="s">
        <v>103</v>
      </c>
      <c r="J91" s="17" t="s">
        <v>104</v>
      </c>
      <c r="K91" s="17" t="s">
        <v>105</v>
      </c>
      <c r="L91" s="17" t="s">
        <v>106</v>
      </c>
      <c r="M91" s="17" t="s">
        <v>107</v>
      </c>
      <c r="N91" s="17" t="s">
        <v>108</v>
      </c>
      <c r="O91" s="17" t="s">
        <v>109</v>
      </c>
      <c r="P91" s="17" t="s">
        <v>110</v>
      </c>
      <c r="Q91" s="17" t="s">
        <v>111</v>
      </c>
      <c r="R91" s="17" t="s">
        <v>112</v>
      </c>
      <c r="S91" s="17" t="s">
        <v>113</v>
      </c>
      <c r="T91" s="17" t="s">
        <v>114</v>
      </c>
      <c r="U91" s="17" t="s">
        <v>115</v>
      </c>
      <c r="V91" s="17" t="s">
        <v>116</v>
      </c>
      <c r="W91" s="17" t="s">
        <v>117</v>
      </c>
    </row>
    <row r="92" spans="1:23" s="26" customFormat="1">
      <c r="A92" s="27" t="s">
        <v>36</v>
      </c>
      <c r="B92" s="27" t="s">
        <v>66</v>
      </c>
      <c r="C92" s="23">
        <v>300</v>
      </c>
      <c r="D92" s="23">
        <v>300</v>
      </c>
      <c r="E92" s="23">
        <v>300</v>
      </c>
      <c r="F92" s="23">
        <v>300</v>
      </c>
      <c r="G92" s="23">
        <v>300</v>
      </c>
      <c r="H92" s="23">
        <v>300</v>
      </c>
      <c r="I92" s="23">
        <v>300</v>
      </c>
      <c r="J92" s="23">
        <v>466.43257</v>
      </c>
      <c r="K92" s="23">
        <v>466.43257</v>
      </c>
      <c r="L92" s="23">
        <v>581.20012999999994</v>
      </c>
      <c r="M92" s="23">
        <v>795.24855999999897</v>
      </c>
      <c r="N92" s="23">
        <v>795.24855999999897</v>
      </c>
      <c r="O92" s="23">
        <v>851.69812000000002</v>
      </c>
      <c r="P92" s="23">
        <v>826.69812000000002</v>
      </c>
      <c r="Q92" s="23">
        <v>1088.4030279999999</v>
      </c>
      <c r="R92" s="23">
        <v>1867.1102299999998</v>
      </c>
      <c r="S92" s="23">
        <v>1867.1102299999998</v>
      </c>
      <c r="T92" s="23">
        <v>1867.1102299999998</v>
      </c>
      <c r="U92" s="23">
        <v>2305.062429999999</v>
      </c>
      <c r="V92" s="23">
        <v>2305.062429999999</v>
      </c>
      <c r="W92" s="23">
        <v>3973.3037000000004</v>
      </c>
    </row>
    <row r="93" spans="1:23" s="26" customFormat="1">
      <c r="A93" s="27" t="s">
        <v>36</v>
      </c>
      <c r="B93" s="27" t="s">
        <v>68</v>
      </c>
      <c r="C93" s="23">
        <v>1410</v>
      </c>
      <c r="D93" s="23">
        <v>1410</v>
      </c>
      <c r="E93" s="23">
        <v>1410</v>
      </c>
      <c r="F93" s="23">
        <v>1410</v>
      </c>
      <c r="G93" s="23">
        <v>3450</v>
      </c>
      <c r="H93" s="23">
        <v>3496.9627799999998</v>
      </c>
      <c r="I93" s="23">
        <v>3585.6181000000001</v>
      </c>
      <c r="J93" s="23">
        <v>3895.7789600000001</v>
      </c>
      <c r="K93" s="23">
        <v>4013.5605999999998</v>
      </c>
      <c r="L93" s="23">
        <v>4013.5605999999998</v>
      </c>
      <c r="M93" s="23">
        <v>4219.5929999999998</v>
      </c>
      <c r="N93" s="23">
        <v>4274.4956000000002</v>
      </c>
      <c r="O93" s="23">
        <v>4274.4956000000002</v>
      </c>
      <c r="P93" s="23">
        <v>4274.4956000000002</v>
      </c>
      <c r="Q93" s="23">
        <v>4461.8265518387398</v>
      </c>
      <c r="R93" s="23">
        <v>5791.121771761399</v>
      </c>
      <c r="S93" s="23">
        <v>6659.5303417670793</v>
      </c>
      <c r="T93" s="23">
        <v>6659.5303417685591</v>
      </c>
      <c r="U93" s="23">
        <v>7368.4111599999997</v>
      </c>
      <c r="V93" s="23">
        <v>7368.4111599999997</v>
      </c>
      <c r="W93" s="23">
        <v>8493.4658799999997</v>
      </c>
    </row>
    <row r="94" spans="1:23" s="26" customFormat="1">
      <c r="A94" s="27" t="s">
        <v>36</v>
      </c>
      <c r="B94" s="27" t="s">
        <v>72</v>
      </c>
      <c r="C94" s="23">
        <v>65.020000949501707</v>
      </c>
      <c r="D94" s="23">
        <v>105.22399708628635</v>
      </c>
      <c r="E94" s="23">
        <v>157.14099991321538</v>
      </c>
      <c r="F94" s="23">
        <v>231.20100456476192</v>
      </c>
      <c r="G94" s="23">
        <v>336.61299967765711</v>
      </c>
      <c r="H94" s="23">
        <v>482.41500616073557</v>
      </c>
      <c r="I94" s="23">
        <v>666.07999730109884</v>
      </c>
      <c r="J94" s="23">
        <v>887.394996166228</v>
      </c>
      <c r="K94" s="23">
        <v>1169.7170071601845</v>
      </c>
      <c r="L94" s="23">
        <v>1451.489028930662</v>
      </c>
      <c r="M94" s="23">
        <v>1835.4960269927942</v>
      </c>
      <c r="N94" s="23">
        <v>2195.8229799270603</v>
      </c>
      <c r="O94" s="23">
        <v>2552.0270214080788</v>
      </c>
      <c r="P94" s="23">
        <v>2864.5329666137663</v>
      </c>
      <c r="Q94" s="23">
        <v>3151.86301231384</v>
      </c>
      <c r="R94" s="23">
        <v>3412.5539455413791</v>
      </c>
      <c r="S94" s="23">
        <v>3667.4700355529735</v>
      </c>
      <c r="T94" s="23">
        <v>3928.2169666290242</v>
      </c>
      <c r="U94" s="23">
        <v>4202.2190551757749</v>
      </c>
      <c r="V94" s="23">
        <v>4515.6949481964066</v>
      </c>
      <c r="W94" s="23">
        <v>4833.8079452514494</v>
      </c>
    </row>
    <row r="95" spans="1:23" s="26" customFormat="1">
      <c r="A95" s="7"/>
      <c r="B95" s="7"/>
      <c r="C95" s="7"/>
      <c r="D95" s="7"/>
      <c r="E95" s="7"/>
      <c r="F95" s="7"/>
      <c r="G95" s="7"/>
      <c r="H95" s="7"/>
      <c r="I95" s="7"/>
      <c r="J95" s="7"/>
      <c r="K95" s="7"/>
      <c r="L95" s="7"/>
      <c r="M95" s="7"/>
      <c r="N95" s="7"/>
      <c r="O95" s="7"/>
      <c r="P95" s="7"/>
      <c r="Q95" s="7"/>
      <c r="R95" s="7"/>
      <c r="S95" s="7"/>
      <c r="T95" s="7"/>
      <c r="U95" s="7"/>
      <c r="V95" s="7"/>
      <c r="W95" s="7"/>
    </row>
    <row r="96" spans="1:23" s="26" customFormat="1">
      <c r="A96" s="17" t="s">
        <v>96</v>
      </c>
      <c r="B96" s="17" t="s">
        <v>97</v>
      </c>
      <c r="C96" s="17" t="s">
        <v>75</v>
      </c>
      <c r="D96" s="17" t="s">
        <v>98</v>
      </c>
      <c r="E96" s="17" t="s">
        <v>99</v>
      </c>
      <c r="F96" s="17" t="s">
        <v>100</v>
      </c>
      <c r="G96" s="17" t="s">
        <v>101</v>
      </c>
      <c r="H96" s="17" t="s">
        <v>102</v>
      </c>
      <c r="I96" s="17" t="s">
        <v>103</v>
      </c>
      <c r="J96" s="17" t="s">
        <v>104</v>
      </c>
      <c r="K96" s="17" t="s">
        <v>105</v>
      </c>
      <c r="L96" s="17" t="s">
        <v>106</v>
      </c>
      <c r="M96" s="17" t="s">
        <v>107</v>
      </c>
      <c r="N96" s="17" t="s">
        <v>108</v>
      </c>
      <c r="O96" s="17" t="s">
        <v>109</v>
      </c>
      <c r="P96" s="17" t="s">
        <v>110</v>
      </c>
      <c r="Q96" s="17" t="s">
        <v>111</v>
      </c>
      <c r="R96" s="17" t="s">
        <v>112</v>
      </c>
      <c r="S96" s="17" t="s">
        <v>113</v>
      </c>
      <c r="T96" s="17" t="s">
        <v>114</v>
      </c>
      <c r="U96" s="17" t="s">
        <v>115</v>
      </c>
      <c r="V96" s="17" t="s">
        <v>116</v>
      </c>
      <c r="W96" s="17" t="s">
        <v>117</v>
      </c>
    </row>
    <row r="97" spans="1:23" s="26" customFormat="1">
      <c r="A97" s="27" t="s">
        <v>119</v>
      </c>
      <c r="B97" s="27" t="s">
        <v>66</v>
      </c>
      <c r="C97" s="23">
        <v>0</v>
      </c>
      <c r="D97" s="23">
        <v>0</v>
      </c>
      <c r="E97" s="23">
        <v>0</v>
      </c>
      <c r="F97" s="23">
        <v>0</v>
      </c>
      <c r="G97" s="23">
        <v>0</v>
      </c>
      <c r="H97" s="23">
        <v>0</v>
      </c>
      <c r="I97" s="23">
        <v>0</v>
      </c>
      <c r="J97" s="23">
        <v>0</v>
      </c>
      <c r="K97" s="23">
        <v>0</v>
      </c>
      <c r="L97" s="23">
        <v>0</v>
      </c>
      <c r="M97" s="23">
        <v>214.048429999999</v>
      </c>
      <c r="N97" s="23">
        <v>214.048429999999</v>
      </c>
      <c r="O97" s="23">
        <v>278.59737999999999</v>
      </c>
      <c r="P97" s="23">
        <v>278.59737999999999</v>
      </c>
      <c r="Q97" s="23">
        <v>511.12993999999998</v>
      </c>
      <c r="R97" s="23">
        <v>695.24963000000002</v>
      </c>
      <c r="S97" s="23">
        <v>695.24963000000002</v>
      </c>
      <c r="T97" s="23">
        <v>695.24963000000002</v>
      </c>
      <c r="U97" s="23">
        <v>695.24963000000002</v>
      </c>
      <c r="V97" s="23">
        <v>695.24963000000002</v>
      </c>
      <c r="W97" s="23">
        <v>1072.4987000000001</v>
      </c>
    </row>
    <row r="98" spans="1:23" s="26" customFormat="1">
      <c r="A98" s="27" t="s">
        <v>119</v>
      </c>
      <c r="B98" s="27" t="s">
        <v>68</v>
      </c>
      <c r="C98" s="23">
        <v>840</v>
      </c>
      <c r="D98" s="23">
        <v>840</v>
      </c>
      <c r="E98" s="23">
        <v>840</v>
      </c>
      <c r="F98" s="23">
        <v>840</v>
      </c>
      <c r="G98" s="23">
        <v>2880</v>
      </c>
      <c r="H98" s="23">
        <v>2880</v>
      </c>
      <c r="I98" s="23">
        <v>2880</v>
      </c>
      <c r="J98" s="23">
        <v>2880</v>
      </c>
      <c r="K98" s="23">
        <v>2880</v>
      </c>
      <c r="L98" s="23">
        <v>2880</v>
      </c>
      <c r="M98" s="23">
        <v>2880</v>
      </c>
      <c r="N98" s="23">
        <v>2880</v>
      </c>
      <c r="O98" s="23">
        <v>2880</v>
      </c>
      <c r="P98" s="23">
        <v>2880</v>
      </c>
      <c r="Q98" s="23">
        <v>2880.0001600795799</v>
      </c>
      <c r="R98" s="23">
        <v>4209.2953799999996</v>
      </c>
      <c r="S98" s="23">
        <v>4534.3604799999994</v>
      </c>
      <c r="T98" s="23">
        <v>4534.3604799999994</v>
      </c>
      <c r="U98" s="23">
        <v>4534.3604799999994</v>
      </c>
      <c r="V98" s="23">
        <v>4534.3604799999994</v>
      </c>
      <c r="W98" s="23">
        <v>4534.3604799999994</v>
      </c>
    </row>
    <row r="99" spans="1:23" s="26" customFormat="1">
      <c r="A99" s="27" t="s">
        <v>119</v>
      </c>
      <c r="B99" s="27" t="s">
        <v>72</v>
      </c>
      <c r="C99" s="23">
        <v>25.01600027084341</v>
      </c>
      <c r="D99" s="23">
        <v>39.703998088836649</v>
      </c>
      <c r="E99" s="23">
        <v>61.198000907897928</v>
      </c>
      <c r="F99" s="23">
        <v>92.082002639770394</v>
      </c>
      <c r="G99" s="23">
        <v>134.95599555969159</v>
      </c>
      <c r="H99" s="23">
        <v>191.79000473022438</v>
      </c>
      <c r="I99" s="23">
        <v>261.38399887084893</v>
      </c>
      <c r="J99" s="23">
        <v>342.74099731445313</v>
      </c>
      <c r="K99" s="23">
        <v>447.92901611328102</v>
      </c>
      <c r="L99" s="23">
        <v>547.61801147460903</v>
      </c>
      <c r="M99" s="23">
        <v>676.48001098632699</v>
      </c>
      <c r="N99" s="23">
        <v>801.42098999023403</v>
      </c>
      <c r="O99" s="23">
        <v>918.48297119140511</v>
      </c>
      <c r="P99" s="23">
        <v>1016.7329711914051</v>
      </c>
      <c r="Q99" s="23">
        <v>1105.925994873046</v>
      </c>
      <c r="R99" s="23">
        <v>1189.856964111327</v>
      </c>
      <c r="S99" s="23">
        <v>1273.4400024414051</v>
      </c>
      <c r="T99" s="23">
        <v>1359.6749877929681</v>
      </c>
      <c r="U99" s="23">
        <v>1451.8860168456999</v>
      </c>
      <c r="V99" s="23">
        <v>1556.0349426269499</v>
      </c>
      <c r="W99" s="23">
        <v>1661.1780090331949</v>
      </c>
    </row>
    <row r="100" spans="1:23" s="26" customFormat="1">
      <c r="A100" s="7"/>
      <c r="B100" s="7"/>
      <c r="C100" s="7"/>
      <c r="D100" s="7"/>
      <c r="E100" s="7"/>
      <c r="F100" s="7"/>
      <c r="G100" s="7"/>
      <c r="H100" s="7"/>
      <c r="I100" s="7"/>
      <c r="J100" s="7"/>
      <c r="K100" s="7"/>
      <c r="L100" s="7"/>
      <c r="M100" s="7"/>
      <c r="N100" s="7"/>
      <c r="O100" s="7"/>
      <c r="P100" s="7"/>
      <c r="Q100" s="7"/>
      <c r="R100" s="7"/>
      <c r="S100" s="7"/>
      <c r="T100" s="7"/>
      <c r="U100" s="7"/>
      <c r="V100" s="7"/>
      <c r="W100" s="7"/>
    </row>
    <row r="101" spans="1:23" s="26" customFormat="1">
      <c r="A101" s="17" t="s">
        <v>96</v>
      </c>
      <c r="B101" s="17" t="s">
        <v>97</v>
      </c>
      <c r="C101" s="17" t="s">
        <v>75</v>
      </c>
      <c r="D101" s="17" t="s">
        <v>98</v>
      </c>
      <c r="E101" s="17" t="s">
        <v>99</v>
      </c>
      <c r="F101" s="17" t="s">
        <v>100</v>
      </c>
      <c r="G101" s="17" t="s">
        <v>101</v>
      </c>
      <c r="H101" s="17" t="s">
        <v>102</v>
      </c>
      <c r="I101" s="17" t="s">
        <v>103</v>
      </c>
      <c r="J101" s="17" t="s">
        <v>104</v>
      </c>
      <c r="K101" s="17" t="s">
        <v>105</v>
      </c>
      <c r="L101" s="17" t="s">
        <v>106</v>
      </c>
      <c r="M101" s="17" t="s">
        <v>107</v>
      </c>
      <c r="N101" s="17" t="s">
        <v>108</v>
      </c>
      <c r="O101" s="17" t="s">
        <v>109</v>
      </c>
      <c r="P101" s="17" t="s">
        <v>110</v>
      </c>
      <c r="Q101" s="17" t="s">
        <v>111</v>
      </c>
      <c r="R101" s="17" t="s">
        <v>112</v>
      </c>
      <c r="S101" s="17" t="s">
        <v>113</v>
      </c>
      <c r="T101" s="17" t="s">
        <v>114</v>
      </c>
      <c r="U101" s="17" t="s">
        <v>115</v>
      </c>
      <c r="V101" s="17" t="s">
        <v>116</v>
      </c>
      <c r="W101" s="17" t="s">
        <v>117</v>
      </c>
    </row>
    <row r="102" spans="1:23" s="26" customFormat="1">
      <c r="A102" s="27" t="s">
        <v>120</v>
      </c>
      <c r="B102" s="27" t="s">
        <v>66</v>
      </c>
      <c r="C102" s="23">
        <v>20</v>
      </c>
      <c r="D102" s="23">
        <v>20</v>
      </c>
      <c r="E102" s="23">
        <v>20</v>
      </c>
      <c r="F102" s="23">
        <v>20</v>
      </c>
      <c r="G102" s="23">
        <v>20</v>
      </c>
      <c r="H102" s="23">
        <v>20</v>
      </c>
      <c r="I102" s="23">
        <v>20</v>
      </c>
      <c r="J102" s="23">
        <v>186.43257</v>
      </c>
      <c r="K102" s="23">
        <v>186.43257</v>
      </c>
      <c r="L102" s="23">
        <v>331.20013</v>
      </c>
      <c r="M102" s="23">
        <v>331.20013</v>
      </c>
      <c r="N102" s="23">
        <v>331.20013</v>
      </c>
      <c r="O102" s="23">
        <v>378.10073999999997</v>
      </c>
      <c r="P102" s="23">
        <v>378.10073999999997</v>
      </c>
      <c r="Q102" s="23">
        <v>378.10073999999997</v>
      </c>
      <c r="R102" s="23">
        <v>732.63919999999996</v>
      </c>
      <c r="S102" s="23">
        <v>732.63919999999996</v>
      </c>
      <c r="T102" s="23">
        <v>732.63919999999996</v>
      </c>
      <c r="U102" s="23">
        <v>894.02699999999902</v>
      </c>
      <c r="V102" s="23">
        <v>894.02699999999902</v>
      </c>
      <c r="W102" s="23">
        <v>1477.5797</v>
      </c>
    </row>
    <row r="103" spans="1:23">
      <c r="A103" s="27" t="s">
        <v>120</v>
      </c>
      <c r="B103" s="27" t="s">
        <v>68</v>
      </c>
      <c r="C103" s="23">
        <v>570</v>
      </c>
      <c r="D103" s="23">
        <v>570</v>
      </c>
      <c r="E103" s="23">
        <v>570</v>
      </c>
      <c r="F103" s="23">
        <v>570</v>
      </c>
      <c r="G103" s="23">
        <v>570</v>
      </c>
      <c r="H103" s="23">
        <v>570</v>
      </c>
      <c r="I103" s="23">
        <v>570</v>
      </c>
      <c r="J103" s="23">
        <v>570</v>
      </c>
      <c r="K103" s="23">
        <v>570</v>
      </c>
      <c r="L103" s="23">
        <v>570</v>
      </c>
      <c r="M103" s="23">
        <v>570</v>
      </c>
      <c r="N103" s="23">
        <v>570</v>
      </c>
      <c r="O103" s="23">
        <v>570</v>
      </c>
      <c r="P103" s="23">
        <v>570</v>
      </c>
      <c r="Q103" s="23">
        <v>570</v>
      </c>
      <c r="R103" s="23">
        <v>570</v>
      </c>
      <c r="S103" s="23">
        <v>941.29449999999997</v>
      </c>
      <c r="T103" s="23">
        <v>941.29449999999997</v>
      </c>
      <c r="U103" s="23">
        <v>941.29449999999997</v>
      </c>
      <c r="V103" s="23">
        <v>941.29449999999997</v>
      </c>
      <c r="W103" s="23">
        <v>1599.3590999999999</v>
      </c>
    </row>
    <row r="104" spans="1:23">
      <c r="A104" s="27" t="s">
        <v>120</v>
      </c>
      <c r="B104" s="27" t="s">
        <v>72</v>
      </c>
      <c r="C104" s="23">
        <v>11.84200024604794</v>
      </c>
      <c r="D104" s="23">
        <v>19.004999160766559</v>
      </c>
      <c r="E104" s="23">
        <v>29.35400009155266</v>
      </c>
      <c r="F104" s="23">
        <v>44.463000774383517</v>
      </c>
      <c r="G104" s="23">
        <v>65.595000267028794</v>
      </c>
      <c r="H104" s="23">
        <v>93.906997680664006</v>
      </c>
      <c r="I104" s="23">
        <v>128.11200141906639</v>
      </c>
      <c r="J104" s="23">
        <v>170.33100128173768</v>
      </c>
      <c r="K104" s="23">
        <v>224.36600494384737</v>
      </c>
      <c r="L104" s="23">
        <v>284.6400070190424</v>
      </c>
      <c r="M104" s="23">
        <v>369.21800231933537</v>
      </c>
      <c r="N104" s="23">
        <v>447.06698608398301</v>
      </c>
      <c r="O104" s="23">
        <v>529.74201965331906</v>
      </c>
      <c r="P104" s="23">
        <v>601.98800659179597</v>
      </c>
      <c r="Q104" s="23">
        <v>668.15499877929597</v>
      </c>
      <c r="R104" s="23">
        <v>728.96501159667901</v>
      </c>
      <c r="S104" s="23">
        <v>789.08801269531091</v>
      </c>
      <c r="T104" s="23">
        <v>851.26399230956895</v>
      </c>
      <c r="U104" s="23">
        <v>916.15402221679597</v>
      </c>
      <c r="V104" s="23">
        <v>989.02899169921807</v>
      </c>
      <c r="W104" s="23">
        <v>1064.0499877929678</v>
      </c>
    </row>
    <row r="106" spans="1:23">
      <c r="A106" s="17" t="s">
        <v>96</v>
      </c>
      <c r="B106" s="17" t="s">
        <v>97</v>
      </c>
      <c r="C106" s="17" t="s">
        <v>75</v>
      </c>
      <c r="D106" s="17" t="s">
        <v>98</v>
      </c>
      <c r="E106" s="17" t="s">
        <v>99</v>
      </c>
      <c r="F106" s="17" t="s">
        <v>100</v>
      </c>
      <c r="G106" s="17" t="s">
        <v>101</v>
      </c>
      <c r="H106" s="17" t="s">
        <v>102</v>
      </c>
      <c r="I106" s="17" t="s">
        <v>103</v>
      </c>
      <c r="J106" s="17" t="s">
        <v>104</v>
      </c>
      <c r="K106" s="17" t="s">
        <v>105</v>
      </c>
      <c r="L106" s="17" t="s">
        <v>106</v>
      </c>
      <c r="M106" s="17" t="s">
        <v>107</v>
      </c>
      <c r="N106" s="17" t="s">
        <v>108</v>
      </c>
      <c r="O106" s="17" t="s">
        <v>109</v>
      </c>
      <c r="P106" s="17" t="s">
        <v>110</v>
      </c>
      <c r="Q106" s="17" t="s">
        <v>111</v>
      </c>
      <c r="R106" s="17" t="s">
        <v>112</v>
      </c>
      <c r="S106" s="17" t="s">
        <v>113</v>
      </c>
      <c r="T106" s="17" t="s">
        <v>114</v>
      </c>
      <c r="U106" s="17" t="s">
        <v>115</v>
      </c>
      <c r="V106" s="17" t="s">
        <v>116</v>
      </c>
      <c r="W106" s="17" t="s">
        <v>117</v>
      </c>
    </row>
    <row r="107" spans="1:23">
      <c r="A107" s="27" t="s">
        <v>121</v>
      </c>
      <c r="B107" s="27" t="s">
        <v>66</v>
      </c>
      <c r="C107" s="23">
        <v>75</v>
      </c>
      <c r="D107" s="23">
        <v>75</v>
      </c>
      <c r="E107" s="23">
        <v>75</v>
      </c>
      <c r="F107" s="23">
        <v>75</v>
      </c>
      <c r="G107" s="23">
        <v>75</v>
      </c>
      <c r="H107" s="23">
        <v>75</v>
      </c>
      <c r="I107" s="23">
        <v>75</v>
      </c>
      <c r="J107" s="23">
        <v>75</v>
      </c>
      <c r="K107" s="23">
        <v>75</v>
      </c>
      <c r="L107" s="23">
        <v>75</v>
      </c>
      <c r="M107" s="23">
        <v>75</v>
      </c>
      <c r="N107" s="23">
        <v>75</v>
      </c>
      <c r="O107" s="23">
        <v>20</v>
      </c>
      <c r="P107" s="23">
        <v>20</v>
      </c>
      <c r="Q107" s="23">
        <v>20</v>
      </c>
      <c r="R107" s="23">
        <v>20</v>
      </c>
      <c r="S107" s="23">
        <v>20</v>
      </c>
      <c r="T107" s="23">
        <v>20</v>
      </c>
      <c r="U107" s="23">
        <v>20</v>
      </c>
      <c r="V107" s="23">
        <v>20</v>
      </c>
      <c r="W107" s="23">
        <v>20</v>
      </c>
    </row>
    <row r="108" spans="1:23">
      <c r="A108" s="27" t="s">
        <v>121</v>
      </c>
      <c r="B108" s="27" t="s">
        <v>68</v>
      </c>
      <c r="C108" s="23">
        <v>0</v>
      </c>
      <c r="D108" s="23">
        <v>0</v>
      </c>
      <c r="E108" s="23">
        <v>0</v>
      </c>
      <c r="F108" s="23">
        <v>0</v>
      </c>
      <c r="G108" s="23">
        <v>0</v>
      </c>
      <c r="H108" s="23">
        <v>46.962780000000002</v>
      </c>
      <c r="I108" s="23">
        <v>135.6181</v>
      </c>
      <c r="J108" s="23">
        <v>445.77895999999998</v>
      </c>
      <c r="K108" s="23">
        <v>563.56060000000002</v>
      </c>
      <c r="L108" s="23">
        <v>563.56060000000002</v>
      </c>
      <c r="M108" s="23">
        <v>769.59299999999996</v>
      </c>
      <c r="N108" s="23">
        <v>824.49559999999997</v>
      </c>
      <c r="O108" s="23">
        <v>824.49559999999997</v>
      </c>
      <c r="P108" s="23">
        <v>824.49559999999997</v>
      </c>
      <c r="Q108" s="23">
        <v>910.34844999999996</v>
      </c>
      <c r="R108" s="23">
        <v>910.34844999999996</v>
      </c>
      <c r="S108" s="23">
        <v>960.56610000000001</v>
      </c>
      <c r="T108" s="23">
        <v>960.56610000000001</v>
      </c>
      <c r="U108" s="23">
        <v>1287.1438000000001</v>
      </c>
      <c r="V108" s="23">
        <v>1287.1438000000001</v>
      </c>
      <c r="W108" s="23">
        <v>1531.0902000000001</v>
      </c>
    </row>
    <row r="109" spans="1:23">
      <c r="A109" s="27" t="s">
        <v>121</v>
      </c>
      <c r="B109" s="27" t="s">
        <v>72</v>
      </c>
      <c r="C109" s="23">
        <v>13.892000317573469</v>
      </c>
      <c r="D109" s="23">
        <v>22.649999856948771</v>
      </c>
      <c r="E109" s="23">
        <v>34.591999292373558</v>
      </c>
      <c r="F109" s="23">
        <v>52.632001399993882</v>
      </c>
      <c r="G109" s="23">
        <v>78.731002807617102</v>
      </c>
      <c r="H109" s="23">
        <v>115.96300315856919</v>
      </c>
      <c r="I109" s="23">
        <v>167.26799392700121</v>
      </c>
      <c r="J109" s="23">
        <v>235.19099807739198</v>
      </c>
      <c r="K109" s="23">
        <v>322.48598861694268</v>
      </c>
      <c r="L109" s="23">
        <v>409.78600311279274</v>
      </c>
      <c r="M109" s="23">
        <v>530.108009338378</v>
      </c>
      <c r="N109" s="23">
        <v>643.83900451660099</v>
      </c>
      <c r="O109" s="23">
        <v>758.35401916503906</v>
      </c>
      <c r="P109" s="23">
        <v>865.12199401855401</v>
      </c>
      <c r="Q109" s="23">
        <v>966.22801208496003</v>
      </c>
      <c r="R109" s="23">
        <v>1055.391967773437</v>
      </c>
      <c r="S109" s="23">
        <v>1140.014007568358</v>
      </c>
      <c r="T109" s="23">
        <v>1225.154998779296</v>
      </c>
      <c r="U109" s="23">
        <v>1313.720001220702</v>
      </c>
      <c r="V109" s="23">
        <v>1416.7400207519531</v>
      </c>
      <c r="W109" s="23">
        <v>1521.0869445800731</v>
      </c>
    </row>
    <row r="111" spans="1:23">
      <c r="A111" s="17" t="s">
        <v>96</v>
      </c>
      <c r="B111" s="17" t="s">
        <v>97</v>
      </c>
      <c r="C111" s="17" t="s">
        <v>75</v>
      </c>
      <c r="D111" s="17" t="s">
        <v>98</v>
      </c>
      <c r="E111" s="17" t="s">
        <v>99</v>
      </c>
      <c r="F111" s="17" t="s">
        <v>100</v>
      </c>
      <c r="G111" s="17" t="s">
        <v>101</v>
      </c>
      <c r="H111" s="17" t="s">
        <v>102</v>
      </c>
      <c r="I111" s="17" t="s">
        <v>103</v>
      </c>
      <c r="J111" s="17" t="s">
        <v>104</v>
      </c>
      <c r="K111" s="17" t="s">
        <v>105</v>
      </c>
      <c r="L111" s="17" t="s">
        <v>106</v>
      </c>
      <c r="M111" s="17" t="s">
        <v>107</v>
      </c>
      <c r="N111" s="17" t="s">
        <v>108</v>
      </c>
      <c r="O111" s="17" t="s">
        <v>109</v>
      </c>
      <c r="P111" s="17" t="s">
        <v>110</v>
      </c>
      <c r="Q111" s="17" t="s">
        <v>111</v>
      </c>
      <c r="R111" s="17" t="s">
        <v>112</v>
      </c>
      <c r="S111" s="17" t="s">
        <v>113</v>
      </c>
      <c r="T111" s="17" t="s">
        <v>114</v>
      </c>
      <c r="U111" s="17" t="s">
        <v>115</v>
      </c>
      <c r="V111" s="17" t="s">
        <v>116</v>
      </c>
      <c r="W111" s="17" t="s">
        <v>117</v>
      </c>
    </row>
    <row r="112" spans="1:23">
      <c r="A112" s="27" t="s">
        <v>122</v>
      </c>
      <c r="B112" s="27" t="s">
        <v>66</v>
      </c>
      <c r="C112" s="23">
        <v>205</v>
      </c>
      <c r="D112" s="23">
        <v>205</v>
      </c>
      <c r="E112" s="23">
        <v>205</v>
      </c>
      <c r="F112" s="23">
        <v>205</v>
      </c>
      <c r="G112" s="23">
        <v>205</v>
      </c>
      <c r="H112" s="23">
        <v>205</v>
      </c>
      <c r="I112" s="23">
        <v>205</v>
      </c>
      <c r="J112" s="23">
        <v>205</v>
      </c>
      <c r="K112" s="23">
        <v>205</v>
      </c>
      <c r="L112" s="23">
        <v>175</v>
      </c>
      <c r="M112" s="23">
        <v>175</v>
      </c>
      <c r="N112" s="23">
        <v>175</v>
      </c>
      <c r="O112" s="23">
        <v>175</v>
      </c>
      <c r="P112" s="23">
        <v>150</v>
      </c>
      <c r="Q112" s="23">
        <v>179.172348</v>
      </c>
      <c r="R112" s="23">
        <v>419.22140000000002</v>
      </c>
      <c r="S112" s="23">
        <v>419.22140000000002</v>
      </c>
      <c r="T112" s="23">
        <v>419.22140000000002</v>
      </c>
      <c r="U112" s="23">
        <v>695.78579999999999</v>
      </c>
      <c r="V112" s="23">
        <v>695.78579999999999</v>
      </c>
      <c r="W112" s="23">
        <v>1403.2253000000001</v>
      </c>
    </row>
    <row r="113" spans="1:23">
      <c r="A113" s="27" t="s">
        <v>122</v>
      </c>
      <c r="B113" s="27" t="s">
        <v>68</v>
      </c>
      <c r="C113" s="23">
        <v>0</v>
      </c>
      <c r="D113" s="23">
        <v>0</v>
      </c>
      <c r="E113" s="23">
        <v>0</v>
      </c>
      <c r="F113" s="23">
        <v>0</v>
      </c>
      <c r="G113" s="23">
        <v>0</v>
      </c>
      <c r="H113" s="23">
        <v>0</v>
      </c>
      <c r="I113" s="23">
        <v>0</v>
      </c>
      <c r="J113" s="23">
        <v>0</v>
      </c>
      <c r="K113" s="23">
        <v>0</v>
      </c>
      <c r="L113" s="23">
        <v>0</v>
      </c>
      <c r="M113" s="23">
        <v>0</v>
      </c>
      <c r="N113" s="23">
        <v>0</v>
      </c>
      <c r="O113" s="23">
        <v>0</v>
      </c>
      <c r="P113" s="23">
        <v>0</v>
      </c>
      <c r="Q113" s="23">
        <v>0</v>
      </c>
      <c r="R113" s="23">
        <v>0</v>
      </c>
      <c r="S113" s="23">
        <v>0</v>
      </c>
      <c r="T113" s="23">
        <v>0</v>
      </c>
      <c r="U113" s="23">
        <v>0</v>
      </c>
      <c r="V113" s="23">
        <v>0</v>
      </c>
      <c r="W113" s="23">
        <v>0</v>
      </c>
    </row>
    <row r="114" spans="1:23">
      <c r="A114" s="27" t="s">
        <v>122</v>
      </c>
      <c r="B114" s="27" t="s">
        <v>72</v>
      </c>
      <c r="C114" s="23">
        <v>12.52200007438652</v>
      </c>
      <c r="D114" s="23">
        <v>21.238999962806652</v>
      </c>
      <c r="E114" s="23">
        <v>28.024999618530217</v>
      </c>
      <c r="F114" s="23">
        <v>36.14499950408932</v>
      </c>
      <c r="G114" s="23">
        <v>48.789000988006521</v>
      </c>
      <c r="H114" s="23">
        <v>68.467000484466524</v>
      </c>
      <c r="I114" s="23">
        <v>91.850003242492491</v>
      </c>
      <c r="J114" s="23">
        <v>115.94499969482411</v>
      </c>
      <c r="K114" s="23">
        <v>145.23299789428609</v>
      </c>
      <c r="L114" s="23">
        <v>173.4100074768057</v>
      </c>
      <c r="M114" s="23">
        <v>214.6700057983391</v>
      </c>
      <c r="N114" s="23">
        <v>250.1699981689448</v>
      </c>
      <c r="O114" s="23">
        <v>284.16101074218739</v>
      </c>
      <c r="P114" s="23">
        <v>312.40999603271428</v>
      </c>
      <c r="Q114" s="23">
        <v>337.17100524902332</v>
      </c>
      <c r="R114" s="23">
        <v>358.63700103759709</v>
      </c>
      <c r="S114" s="23">
        <v>379.96401214599501</v>
      </c>
      <c r="T114" s="23">
        <v>401.78199005126805</v>
      </c>
      <c r="U114" s="23">
        <v>424.49101257324105</v>
      </c>
      <c r="V114" s="23">
        <v>451.54799652099496</v>
      </c>
      <c r="W114" s="23">
        <v>478.70400238036996</v>
      </c>
    </row>
    <row r="116" spans="1:23">
      <c r="A116" s="17" t="s">
        <v>96</v>
      </c>
      <c r="B116" s="17" t="s">
        <v>97</v>
      </c>
      <c r="C116" s="17" t="s">
        <v>75</v>
      </c>
      <c r="D116" s="17" t="s">
        <v>98</v>
      </c>
      <c r="E116" s="17" t="s">
        <v>99</v>
      </c>
      <c r="F116" s="17" t="s">
        <v>100</v>
      </c>
      <c r="G116" s="17" t="s">
        <v>101</v>
      </c>
      <c r="H116" s="17" t="s">
        <v>102</v>
      </c>
      <c r="I116" s="17" t="s">
        <v>103</v>
      </c>
      <c r="J116" s="17" t="s">
        <v>104</v>
      </c>
      <c r="K116" s="17" t="s">
        <v>105</v>
      </c>
      <c r="L116" s="17" t="s">
        <v>106</v>
      </c>
      <c r="M116" s="17" t="s">
        <v>107</v>
      </c>
      <c r="N116" s="17" t="s">
        <v>108</v>
      </c>
      <c r="O116" s="17" t="s">
        <v>109</v>
      </c>
      <c r="P116" s="17" t="s">
        <v>110</v>
      </c>
      <c r="Q116" s="17" t="s">
        <v>111</v>
      </c>
      <c r="R116" s="17" t="s">
        <v>112</v>
      </c>
      <c r="S116" s="17" t="s">
        <v>113</v>
      </c>
      <c r="T116" s="17" t="s">
        <v>114</v>
      </c>
      <c r="U116" s="17" t="s">
        <v>115</v>
      </c>
      <c r="V116" s="17" t="s">
        <v>116</v>
      </c>
      <c r="W116" s="17" t="s">
        <v>117</v>
      </c>
    </row>
    <row r="117" spans="1:23">
      <c r="A117" s="27" t="s">
        <v>123</v>
      </c>
      <c r="B117" s="27" t="s">
        <v>66</v>
      </c>
      <c r="C117" s="23">
        <v>0</v>
      </c>
      <c r="D117" s="23">
        <v>0</v>
      </c>
      <c r="E117" s="23">
        <v>0</v>
      </c>
      <c r="F117" s="23">
        <v>0</v>
      </c>
      <c r="G117" s="23">
        <v>0</v>
      </c>
      <c r="H117" s="23">
        <v>0</v>
      </c>
      <c r="I117" s="23">
        <v>0</v>
      </c>
      <c r="J117" s="23">
        <v>0</v>
      </c>
      <c r="K117" s="23">
        <v>0</v>
      </c>
      <c r="L117" s="23">
        <v>0</v>
      </c>
      <c r="M117" s="23">
        <v>0</v>
      </c>
      <c r="N117" s="23">
        <v>0</v>
      </c>
      <c r="O117" s="23">
        <v>0</v>
      </c>
      <c r="P117" s="23">
        <v>0</v>
      </c>
      <c r="Q117" s="23">
        <v>0</v>
      </c>
      <c r="R117" s="23">
        <v>0</v>
      </c>
      <c r="S117" s="23">
        <v>0</v>
      </c>
      <c r="T117" s="23">
        <v>0</v>
      </c>
      <c r="U117" s="23">
        <v>0</v>
      </c>
      <c r="V117" s="23">
        <v>0</v>
      </c>
      <c r="W117" s="23">
        <v>0</v>
      </c>
    </row>
    <row r="118" spans="1:23">
      <c r="A118" s="27" t="s">
        <v>123</v>
      </c>
      <c r="B118" s="27" t="s">
        <v>68</v>
      </c>
      <c r="C118" s="23">
        <v>0</v>
      </c>
      <c r="D118" s="23">
        <v>0</v>
      </c>
      <c r="E118" s="23">
        <v>0</v>
      </c>
      <c r="F118" s="23">
        <v>0</v>
      </c>
      <c r="G118" s="23">
        <v>0</v>
      </c>
      <c r="H118" s="23">
        <v>0</v>
      </c>
      <c r="I118" s="23">
        <v>0</v>
      </c>
      <c r="J118" s="23">
        <v>0</v>
      </c>
      <c r="K118" s="23">
        <v>0</v>
      </c>
      <c r="L118" s="23">
        <v>0</v>
      </c>
      <c r="M118" s="23">
        <v>0</v>
      </c>
      <c r="N118" s="23">
        <v>0</v>
      </c>
      <c r="O118" s="23">
        <v>0</v>
      </c>
      <c r="P118" s="23">
        <v>0</v>
      </c>
      <c r="Q118" s="23">
        <v>101.47794175916</v>
      </c>
      <c r="R118" s="23">
        <v>101.4779417614</v>
      </c>
      <c r="S118" s="23">
        <v>223.30926176707999</v>
      </c>
      <c r="T118" s="23">
        <v>223.30926176855999</v>
      </c>
      <c r="U118" s="23">
        <v>605.61238000000003</v>
      </c>
      <c r="V118" s="23">
        <v>605.61238000000003</v>
      </c>
      <c r="W118" s="23">
        <v>828.65609999999992</v>
      </c>
    </row>
    <row r="119" spans="1:23">
      <c r="A119" s="27" t="s">
        <v>123</v>
      </c>
      <c r="B119" s="27" t="s">
        <v>72</v>
      </c>
      <c r="C119" s="23">
        <v>1.748000040650366</v>
      </c>
      <c r="D119" s="23">
        <v>2.6260000169277151</v>
      </c>
      <c r="E119" s="23">
        <v>3.9720000028610172</v>
      </c>
      <c r="F119" s="23">
        <v>5.8790002465248019</v>
      </c>
      <c r="G119" s="23">
        <v>8.5420000553130997</v>
      </c>
      <c r="H119" s="23">
        <v>12.288000106811459</v>
      </c>
      <c r="I119" s="23">
        <v>17.465999841689982</v>
      </c>
      <c r="J119" s="23">
        <v>23.186999797821031</v>
      </c>
      <c r="K119" s="23">
        <v>29.702999591827322</v>
      </c>
      <c r="L119" s="23">
        <v>36.034999847412109</v>
      </c>
      <c r="M119" s="23">
        <v>45.019998550414897</v>
      </c>
      <c r="N119" s="23">
        <v>53.326001167297299</v>
      </c>
      <c r="O119" s="23">
        <v>61.287000656127901</v>
      </c>
      <c r="P119" s="23">
        <v>68.279998779296804</v>
      </c>
      <c r="Q119" s="23">
        <v>74.383001327514606</v>
      </c>
      <c r="R119" s="23">
        <v>79.70300102233881</v>
      </c>
      <c r="S119" s="23">
        <v>84.964000701904197</v>
      </c>
      <c r="T119" s="23">
        <v>90.340997695922695</v>
      </c>
      <c r="U119" s="23">
        <v>95.968002319335795</v>
      </c>
      <c r="V119" s="23">
        <v>102.3429965972899</v>
      </c>
      <c r="W119" s="23">
        <v>108.78900146484361</v>
      </c>
    </row>
    <row r="122" spans="1:23" collapsed="1">
      <c r="A122" s="24" t="s">
        <v>128</v>
      </c>
    </row>
    <row r="123" spans="1:23">
      <c r="A123" s="17" t="s">
        <v>96</v>
      </c>
      <c r="B123" s="17" t="s">
        <v>97</v>
      </c>
      <c r="C123" s="17" t="s">
        <v>75</v>
      </c>
      <c r="D123" s="17" t="s">
        <v>98</v>
      </c>
      <c r="E123" s="17" t="s">
        <v>99</v>
      </c>
      <c r="F123" s="17" t="s">
        <v>100</v>
      </c>
      <c r="G123" s="17" t="s">
        <v>101</v>
      </c>
      <c r="H123" s="17" t="s">
        <v>102</v>
      </c>
      <c r="I123" s="17" t="s">
        <v>103</v>
      </c>
      <c r="J123" s="17" t="s">
        <v>104</v>
      </c>
      <c r="K123" s="17" t="s">
        <v>105</v>
      </c>
      <c r="L123" s="17" t="s">
        <v>106</v>
      </c>
      <c r="M123" s="17" t="s">
        <v>107</v>
      </c>
      <c r="N123" s="17" t="s">
        <v>108</v>
      </c>
      <c r="O123" s="17" t="s">
        <v>109</v>
      </c>
      <c r="P123" s="17" t="s">
        <v>110</v>
      </c>
      <c r="Q123" s="17" t="s">
        <v>111</v>
      </c>
      <c r="R123" s="17" t="s">
        <v>112</v>
      </c>
      <c r="S123" s="17" t="s">
        <v>113</v>
      </c>
      <c r="T123" s="17" t="s">
        <v>114</v>
      </c>
      <c r="U123" s="17" t="s">
        <v>115</v>
      </c>
      <c r="V123" s="17" t="s">
        <v>116</v>
      </c>
      <c r="W123" s="17" t="s">
        <v>117</v>
      </c>
    </row>
    <row r="124" spans="1:23">
      <c r="A124" s="27" t="s">
        <v>36</v>
      </c>
      <c r="B124" s="27" t="s">
        <v>22</v>
      </c>
      <c r="C124" s="23">
        <v>13168.268465042102</v>
      </c>
      <c r="D124" s="23">
        <v>14833.335149765004</v>
      </c>
      <c r="E124" s="23">
        <v>16194.536296844475</v>
      </c>
      <c r="F124" s="23">
        <v>17725.704336166382</v>
      </c>
      <c r="G124" s="23">
        <v>19476.988719940175</v>
      </c>
      <c r="H124" s="23">
        <v>20739.413444519036</v>
      </c>
      <c r="I124" s="23">
        <v>22051.54203414917</v>
      </c>
      <c r="J124" s="23">
        <v>23091.309892654419</v>
      </c>
      <c r="K124" s="23">
        <v>23825.458854675289</v>
      </c>
      <c r="L124" s="23">
        <v>24558.052909851074</v>
      </c>
      <c r="M124" s="23">
        <v>25305.084774017334</v>
      </c>
      <c r="N124" s="23">
        <v>26108.676372528076</v>
      </c>
      <c r="O124" s="23">
        <v>26940.659843444817</v>
      </c>
      <c r="P124" s="23">
        <v>28059.332618713379</v>
      </c>
      <c r="Q124" s="23">
        <v>29217.046104431152</v>
      </c>
      <c r="R124" s="23">
        <v>30336.109428405747</v>
      </c>
      <c r="S124" s="23">
        <v>31548.166389465325</v>
      </c>
      <c r="T124" s="23">
        <v>32469.834545135483</v>
      </c>
      <c r="U124" s="23">
        <v>33394.453773498521</v>
      </c>
      <c r="V124" s="23">
        <v>34299.310935974107</v>
      </c>
      <c r="W124" s="23">
        <v>35494.965141296372</v>
      </c>
    </row>
    <row r="125" spans="1:23">
      <c r="A125" s="27" t="s">
        <v>36</v>
      </c>
      <c r="B125" s="27" t="s">
        <v>73</v>
      </c>
      <c r="C125" s="23">
        <v>552.11987495422261</v>
      </c>
      <c r="D125" s="23">
        <v>696.20549964904558</v>
      </c>
      <c r="E125" s="23">
        <v>837.10220527648721</v>
      </c>
      <c r="F125" s="23">
        <v>1017.4776878356909</v>
      </c>
      <c r="G125" s="23">
        <v>1247.6917514801007</v>
      </c>
      <c r="H125" s="23">
        <v>1524.8915061950659</v>
      </c>
      <c r="I125" s="23">
        <v>1809.6974983215316</v>
      </c>
      <c r="J125" s="23">
        <v>2082.9536476135236</v>
      </c>
      <c r="K125" s="23">
        <v>2386.0667266845689</v>
      </c>
      <c r="L125" s="23">
        <v>2779.5212249755773</v>
      </c>
      <c r="M125" s="23">
        <v>3319.2258071899346</v>
      </c>
      <c r="N125" s="23">
        <v>3737.7988052368132</v>
      </c>
      <c r="O125" s="23">
        <v>4103.1918563842664</v>
      </c>
      <c r="P125" s="23">
        <v>4374.6924514770371</v>
      </c>
      <c r="Q125" s="23">
        <v>4594.0738143920835</v>
      </c>
      <c r="R125" s="23">
        <v>4752.3942489623914</v>
      </c>
      <c r="S125" s="23">
        <v>4883.0199203491075</v>
      </c>
      <c r="T125" s="23">
        <v>5001.846351623517</v>
      </c>
      <c r="U125" s="23">
        <v>5119.305732727038</v>
      </c>
      <c r="V125" s="23">
        <v>5269.3336105346571</v>
      </c>
      <c r="W125" s="23">
        <v>5401.9740219116129</v>
      </c>
    </row>
    <row r="126" spans="1:23">
      <c r="A126" s="27" t="s">
        <v>36</v>
      </c>
      <c r="B126" s="27" t="s">
        <v>74</v>
      </c>
      <c r="C126" s="23">
        <v>552.11987495422261</v>
      </c>
      <c r="D126" s="23">
        <v>696.20549964904558</v>
      </c>
      <c r="E126" s="23">
        <v>837.10220527648721</v>
      </c>
      <c r="F126" s="23">
        <v>1017.4776878356909</v>
      </c>
      <c r="G126" s="23">
        <v>1247.6917514801007</v>
      </c>
      <c r="H126" s="23">
        <v>1524.8915061950659</v>
      </c>
      <c r="I126" s="23">
        <v>1809.6974983215316</v>
      </c>
      <c r="J126" s="23">
        <v>2082.9536476135236</v>
      </c>
      <c r="K126" s="23">
        <v>2386.0667266845689</v>
      </c>
      <c r="L126" s="23">
        <v>2779.5212249755773</v>
      </c>
      <c r="M126" s="23">
        <v>3319.2258071899346</v>
      </c>
      <c r="N126" s="23">
        <v>3737.7988052368132</v>
      </c>
      <c r="O126" s="23">
        <v>4103.1918563842664</v>
      </c>
      <c r="P126" s="23">
        <v>4374.6924514770371</v>
      </c>
      <c r="Q126" s="23">
        <v>4594.0738143920835</v>
      </c>
      <c r="R126" s="23">
        <v>4752.3942489623914</v>
      </c>
      <c r="S126" s="23">
        <v>4883.0199203491075</v>
      </c>
      <c r="T126" s="23">
        <v>5001.846351623517</v>
      </c>
      <c r="U126" s="23">
        <v>5119.305732727038</v>
      </c>
      <c r="V126" s="23">
        <v>5269.3336105346571</v>
      </c>
      <c r="W126" s="23">
        <v>5401.9740219116129</v>
      </c>
    </row>
    <row r="128" spans="1:23">
      <c r="A128" s="17" t="s">
        <v>96</v>
      </c>
      <c r="B128" s="17" t="s">
        <v>97</v>
      </c>
      <c r="C128" s="17" t="s">
        <v>75</v>
      </c>
      <c r="D128" s="17" t="s">
        <v>98</v>
      </c>
      <c r="E128" s="17" t="s">
        <v>99</v>
      </c>
      <c r="F128" s="17" t="s">
        <v>100</v>
      </c>
      <c r="G128" s="17" t="s">
        <v>101</v>
      </c>
      <c r="H128" s="17" t="s">
        <v>102</v>
      </c>
      <c r="I128" s="17" t="s">
        <v>103</v>
      </c>
      <c r="J128" s="17" t="s">
        <v>104</v>
      </c>
      <c r="K128" s="17" t="s">
        <v>105</v>
      </c>
      <c r="L128" s="17" t="s">
        <v>106</v>
      </c>
      <c r="M128" s="17" t="s">
        <v>107</v>
      </c>
      <c r="N128" s="17" t="s">
        <v>108</v>
      </c>
      <c r="O128" s="17" t="s">
        <v>109</v>
      </c>
      <c r="P128" s="17" t="s">
        <v>110</v>
      </c>
      <c r="Q128" s="17" t="s">
        <v>111</v>
      </c>
      <c r="R128" s="17" t="s">
        <v>112</v>
      </c>
      <c r="S128" s="17" t="s">
        <v>113</v>
      </c>
      <c r="T128" s="17" t="s">
        <v>114</v>
      </c>
      <c r="U128" s="17" t="s">
        <v>115</v>
      </c>
      <c r="V128" s="17" t="s">
        <v>116</v>
      </c>
      <c r="W128" s="17" t="s">
        <v>117</v>
      </c>
    </row>
    <row r="129" spans="1:23">
      <c r="A129" s="27" t="s">
        <v>119</v>
      </c>
      <c r="B129" s="27" t="s">
        <v>22</v>
      </c>
      <c r="C129" s="23">
        <v>3822.1679077148428</v>
      </c>
      <c r="D129" s="23">
        <v>4376.4873046874945</v>
      </c>
      <c r="E129" s="23">
        <v>4755.8963012695313</v>
      </c>
      <c r="F129" s="23">
        <v>5245.648162841796</v>
      </c>
      <c r="G129" s="23">
        <v>5860.780731201171</v>
      </c>
      <c r="H129" s="23">
        <v>6159.7842407226563</v>
      </c>
      <c r="I129" s="23">
        <v>6473.9861450195313</v>
      </c>
      <c r="J129" s="23">
        <v>6746.4295654296875</v>
      </c>
      <c r="K129" s="23">
        <v>7002.2142944335928</v>
      </c>
      <c r="L129" s="23">
        <v>7259.8585205078125</v>
      </c>
      <c r="M129" s="23">
        <v>7517.4127197265625</v>
      </c>
      <c r="N129" s="23">
        <v>7779.0143432617178</v>
      </c>
      <c r="O129" s="23">
        <v>8025.887939453125</v>
      </c>
      <c r="P129" s="23">
        <v>8389.9804077148438</v>
      </c>
      <c r="Q129" s="23">
        <v>8777.5317993164063</v>
      </c>
      <c r="R129" s="23">
        <v>9173.8768310546802</v>
      </c>
      <c r="S129" s="23">
        <v>9629.568359375</v>
      </c>
      <c r="T129" s="23">
        <v>9976.5416259765607</v>
      </c>
      <c r="U129" s="23">
        <v>10312.06494140625</v>
      </c>
      <c r="V129" s="23">
        <v>10636.68725585937</v>
      </c>
      <c r="W129" s="23">
        <v>11073.76501464843</v>
      </c>
    </row>
    <row r="130" spans="1:23">
      <c r="A130" s="27" t="s">
        <v>119</v>
      </c>
      <c r="B130" s="27" t="s">
        <v>73</v>
      </c>
      <c r="C130" s="23">
        <v>211.045486450195</v>
      </c>
      <c r="D130" s="23">
        <v>260.6025390625</v>
      </c>
      <c r="E130" s="23">
        <v>324.173248291015</v>
      </c>
      <c r="F130" s="23">
        <v>403.76080322265602</v>
      </c>
      <c r="G130" s="23">
        <v>498.55572509765602</v>
      </c>
      <c r="H130" s="23">
        <v>603.47607421875</v>
      </c>
      <c r="I130" s="23">
        <v>705.55743408203102</v>
      </c>
      <c r="J130" s="23">
        <v>796.17419433593705</v>
      </c>
      <c r="K130" s="23">
        <v>901.08239746093705</v>
      </c>
      <c r="L130" s="23">
        <v>1030.79333496093</v>
      </c>
      <c r="M130" s="23">
        <v>1198.81079101562</v>
      </c>
      <c r="N130" s="23">
        <v>1339.50842285156</v>
      </c>
      <c r="O130" s="23">
        <v>1453.06860351562</v>
      </c>
      <c r="P130" s="23">
        <v>1533.01550292968</v>
      </c>
      <c r="Q130" s="23">
        <v>1596.3515625</v>
      </c>
      <c r="R130" s="23">
        <v>1643.50659179687</v>
      </c>
      <c r="S130" s="23">
        <v>1682.52075195312</v>
      </c>
      <c r="T130" s="23">
        <v>1718.39465332031</v>
      </c>
      <c r="U130" s="23">
        <v>1755.99670410156</v>
      </c>
      <c r="V130" s="23">
        <v>1802.76525878906</v>
      </c>
      <c r="W130" s="23">
        <v>1843.16174316406</v>
      </c>
    </row>
    <row r="131" spans="1:23">
      <c r="A131" s="27" t="s">
        <v>119</v>
      </c>
      <c r="B131" s="27" t="s">
        <v>74</v>
      </c>
      <c r="C131" s="23">
        <v>211.045486450195</v>
      </c>
      <c r="D131" s="23">
        <v>260.6025390625</v>
      </c>
      <c r="E131" s="23">
        <v>324.173248291015</v>
      </c>
      <c r="F131" s="23">
        <v>403.76080322265602</v>
      </c>
      <c r="G131" s="23">
        <v>498.55572509765602</v>
      </c>
      <c r="H131" s="23">
        <v>603.47607421875</v>
      </c>
      <c r="I131" s="23">
        <v>705.55743408203102</v>
      </c>
      <c r="J131" s="23">
        <v>796.17419433593705</v>
      </c>
      <c r="K131" s="23">
        <v>901.08239746093705</v>
      </c>
      <c r="L131" s="23">
        <v>1030.79333496093</v>
      </c>
      <c r="M131" s="23">
        <v>1198.81079101562</v>
      </c>
      <c r="N131" s="23">
        <v>1339.50842285156</v>
      </c>
      <c r="O131" s="23">
        <v>1453.06860351562</v>
      </c>
      <c r="P131" s="23">
        <v>1533.01550292968</v>
      </c>
      <c r="Q131" s="23">
        <v>1596.3515625</v>
      </c>
      <c r="R131" s="23">
        <v>1643.50659179687</v>
      </c>
      <c r="S131" s="23">
        <v>1682.52075195312</v>
      </c>
      <c r="T131" s="23">
        <v>1718.39465332031</v>
      </c>
      <c r="U131" s="23">
        <v>1755.99670410156</v>
      </c>
      <c r="V131" s="23">
        <v>1802.76525878906</v>
      </c>
      <c r="W131" s="23">
        <v>1843.16174316406</v>
      </c>
    </row>
    <row r="133" spans="1:23">
      <c r="A133" s="17" t="s">
        <v>96</v>
      </c>
      <c r="B133" s="17" t="s">
        <v>97</v>
      </c>
      <c r="C133" s="17" t="s">
        <v>75</v>
      </c>
      <c r="D133" s="17" t="s">
        <v>98</v>
      </c>
      <c r="E133" s="17" t="s">
        <v>99</v>
      </c>
      <c r="F133" s="17" t="s">
        <v>100</v>
      </c>
      <c r="G133" s="17" t="s">
        <v>101</v>
      </c>
      <c r="H133" s="17" t="s">
        <v>102</v>
      </c>
      <c r="I133" s="17" t="s">
        <v>103</v>
      </c>
      <c r="J133" s="17" t="s">
        <v>104</v>
      </c>
      <c r="K133" s="17" t="s">
        <v>105</v>
      </c>
      <c r="L133" s="17" t="s">
        <v>106</v>
      </c>
      <c r="M133" s="17" t="s">
        <v>107</v>
      </c>
      <c r="N133" s="17" t="s">
        <v>108</v>
      </c>
      <c r="O133" s="17" t="s">
        <v>109</v>
      </c>
      <c r="P133" s="17" t="s">
        <v>110</v>
      </c>
      <c r="Q133" s="17" t="s">
        <v>111</v>
      </c>
      <c r="R133" s="17" t="s">
        <v>112</v>
      </c>
      <c r="S133" s="17" t="s">
        <v>113</v>
      </c>
      <c r="T133" s="17" t="s">
        <v>114</v>
      </c>
      <c r="U133" s="17" t="s">
        <v>115</v>
      </c>
      <c r="V133" s="17" t="s">
        <v>116</v>
      </c>
      <c r="W133" s="17" t="s">
        <v>117</v>
      </c>
    </row>
    <row r="134" spans="1:23">
      <c r="A134" s="27" t="s">
        <v>120</v>
      </c>
      <c r="B134" s="27" t="s">
        <v>22</v>
      </c>
      <c r="C134" s="23">
        <v>3958.990936279296</v>
      </c>
      <c r="D134" s="23">
        <v>4317.8103637695258</v>
      </c>
      <c r="E134" s="23">
        <v>4573.706756591796</v>
      </c>
      <c r="F134" s="23">
        <v>4863.487548828125</v>
      </c>
      <c r="G134" s="23">
        <v>5201.9166870117178</v>
      </c>
      <c r="H134" s="23">
        <v>5437.4402160644531</v>
      </c>
      <c r="I134" s="23">
        <v>5687.2163696289063</v>
      </c>
      <c r="J134" s="23">
        <v>5903.9507446289063</v>
      </c>
      <c r="K134" s="23">
        <v>6119.5955810546875</v>
      </c>
      <c r="L134" s="23">
        <v>6335.1201782226563</v>
      </c>
      <c r="M134" s="23">
        <v>6551.9652099609375</v>
      </c>
      <c r="N134" s="23">
        <v>6777.43896484375</v>
      </c>
      <c r="O134" s="23">
        <v>7009.9451904296875</v>
      </c>
      <c r="P134" s="23">
        <v>7342.1573486328125</v>
      </c>
      <c r="Q134" s="23">
        <v>7660.2216186523428</v>
      </c>
      <c r="R134" s="23">
        <v>7948.7646484375</v>
      </c>
      <c r="S134" s="23">
        <v>8232.1309814453107</v>
      </c>
      <c r="T134" s="23">
        <v>8442.2579345703107</v>
      </c>
      <c r="U134" s="23">
        <v>8657.4797363281195</v>
      </c>
      <c r="V134" s="23">
        <v>8882.8239746093695</v>
      </c>
      <c r="W134" s="23">
        <v>9174.6318359375</v>
      </c>
    </row>
    <row r="135" spans="1:23">
      <c r="A135" s="27" t="s">
        <v>120</v>
      </c>
      <c r="B135" s="27" t="s">
        <v>73</v>
      </c>
      <c r="C135" s="23">
        <v>99.977607727050696</v>
      </c>
      <c r="D135" s="23">
        <v>124.16203308105401</v>
      </c>
      <c r="E135" s="23">
        <v>154.02691650390599</v>
      </c>
      <c r="F135" s="23">
        <v>192.41542053222599</v>
      </c>
      <c r="G135" s="23">
        <v>239.18330383300699</v>
      </c>
      <c r="H135" s="23">
        <v>291.92352294921801</v>
      </c>
      <c r="I135" s="23">
        <v>341.59582519531199</v>
      </c>
      <c r="J135" s="23">
        <v>391.64187622070301</v>
      </c>
      <c r="K135" s="23">
        <v>447.9111328125</v>
      </c>
      <c r="L135" s="23">
        <v>535.58502197265602</v>
      </c>
      <c r="M135" s="23">
        <v>658.73968505859295</v>
      </c>
      <c r="N135" s="23">
        <v>750.19470214843705</v>
      </c>
      <c r="O135" s="23">
        <v>840.52301025390602</v>
      </c>
      <c r="P135" s="23">
        <v>910.123291015625</v>
      </c>
      <c r="Q135" s="23">
        <v>967.0693359375</v>
      </c>
      <c r="R135" s="23">
        <v>1010.47833251953</v>
      </c>
      <c r="S135" s="23">
        <v>1047.84118652343</v>
      </c>
      <c r="T135" s="23">
        <v>1082.51550292968</v>
      </c>
      <c r="U135" s="23">
        <v>1115.71520996093</v>
      </c>
      <c r="V135" s="23">
        <v>1154.46862792968</v>
      </c>
      <c r="W135" s="23">
        <v>1190.32495117187</v>
      </c>
    </row>
    <row r="136" spans="1:23">
      <c r="A136" s="27" t="s">
        <v>120</v>
      </c>
      <c r="B136" s="27" t="s">
        <v>74</v>
      </c>
      <c r="C136" s="23">
        <v>99.977607727050696</v>
      </c>
      <c r="D136" s="23">
        <v>124.16203308105401</v>
      </c>
      <c r="E136" s="23">
        <v>154.02691650390599</v>
      </c>
      <c r="F136" s="23">
        <v>192.41542053222599</v>
      </c>
      <c r="G136" s="23">
        <v>239.18330383300699</v>
      </c>
      <c r="H136" s="23">
        <v>291.92352294921801</v>
      </c>
      <c r="I136" s="23">
        <v>341.59582519531199</v>
      </c>
      <c r="J136" s="23">
        <v>391.64187622070301</v>
      </c>
      <c r="K136" s="23">
        <v>447.9111328125</v>
      </c>
      <c r="L136" s="23">
        <v>535.58502197265602</v>
      </c>
      <c r="M136" s="23">
        <v>658.73968505859295</v>
      </c>
      <c r="N136" s="23">
        <v>750.19470214843705</v>
      </c>
      <c r="O136" s="23">
        <v>840.52301025390602</v>
      </c>
      <c r="P136" s="23">
        <v>910.123291015625</v>
      </c>
      <c r="Q136" s="23">
        <v>967.0693359375</v>
      </c>
      <c r="R136" s="23">
        <v>1010.47833251953</v>
      </c>
      <c r="S136" s="23">
        <v>1047.84118652343</v>
      </c>
      <c r="T136" s="23">
        <v>1082.51550292968</v>
      </c>
      <c r="U136" s="23">
        <v>1115.71520996093</v>
      </c>
      <c r="V136" s="23">
        <v>1154.46862792968</v>
      </c>
      <c r="W136" s="23">
        <v>1190.32495117187</v>
      </c>
    </row>
    <row r="138" spans="1:23">
      <c r="A138" s="17" t="s">
        <v>96</v>
      </c>
      <c r="B138" s="17" t="s">
        <v>97</v>
      </c>
      <c r="C138" s="17" t="s">
        <v>75</v>
      </c>
      <c r="D138" s="17" t="s">
        <v>98</v>
      </c>
      <c r="E138" s="17" t="s">
        <v>99</v>
      </c>
      <c r="F138" s="17" t="s">
        <v>100</v>
      </c>
      <c r="G138" s="17" t="s">
        <v>101</v>
      </c>
      <c r="H138" s="17" t="s">
        <v>102</v>
      </c>
      <c r="I138" s="17" t="s">
        <v>103</v>
      </c>
      <c r="J138" s="17" t="s">
        <v>104</v>
      </c>
      <c r="K138" s="17" t="s">
        <v>105</v>
      </c>
      <c r="L138" s="17" t="s">
        <v>106</v>
      </c>
      <c r="M138" s="17" t="s">
        <v>107</v>
      </c>
      <c r="N138" s="17" t="s">
        <v>108</v>
      </c>
      <c r="O138" s="17" t="s">
        <v>109</v>
      </c>
      <c r="P138" s="17" t="s">
        <v>110</v>
      </c>
      <c r="Q138" s="17" t="s">
        <v>111</v>
      </c>
      <c r="R138" s="17" t="s">
        <v>112</v>
      </c>
      <c r="S138" s="17" t="s">
        <v>113</v>
      </c>
      <c r="T138" s="17" t="s">
        <v>114</v>
      </c>
      <c r="U138" s="17" t="s">
        <v>115</v>
      </c>
      <c r="V138" s="17" t="s">
        <v>116</v>
      </c>
      <c r="W138" s="17" t="s">
        <v>117</v>
      </c>
    </row>
    <row r="139" spans="1:23">
      <c r="A139" s="27" t="s">
        <v>121</v>
      </c>
      <c r="B139" s="27" t="s">
        <v>22</v>
      </c>
      <c r="C139" s="23">
        <v>3399.660278320307</v>
      </c>
      <c r="D139" s="23">
        <v>4001.024871826171</v>
      </c>
      <c r="E139" s="23">
        <v>4608.783447265625</v>
      </c>
      <c r="F139" s="23">
        <v>5220.3077392578116</v>
      </c>
      <c r="G139" s="23">
        <v>5857.4215087890616</v>
      </c>
      <c r="H139" s="23">
        <v>6468.9187622070313</v>
      </c>
      <c r="I139" s="23">
        <v>7099.9295654296875</v>
      </c>
      <c r="J139" s="23">
        <v>7540.0233154296875</v>
      </c>
      <c r="K139" s="23">
        <v>7738.4832153320313</v>
      </c>
      <c r="L139" s="23">
        <v>7930.7979125976563</v>
      </c>
      <c r="M139" s="23">
        <v>8136.0897827148428</v>
      </c>
      <c r="N139" s="23">
        <v>8370.0506591796875</v>
      </c>
      <c r="O139" s="23">
        <v>8619.2453002929688</v>
      </c>
      <c r="P139" s="23">
        <v>8920.9479370117188</v>
      </c>
      <c r="Q139" s="23">
        <v>9255.9197998046875</v>
      </c>
      <c r="R139" s="23">
        <v>9575.5051269531195</v>
      </c>
      <c r="S139" s="23">
        <v>9946.5806884765607</v>
      </c>
      <c r="T139" s="23">
        <v>10240.586547851561</v>
      </c>
      <c r="U139" s="23">
        <v>10540.431640625</v>
      </c>
      <c r="V139" s="23">
        <v>10810.501586914061</v>
      </c>
      <c r="W139" s="23">
        <v>11169.42749023437</v>
      </c>
    </row>
    <row r="140" spans="1:23">
      <c r="A140" s="27" t="s">
        <v>121</v>
      </c>
      <c r="B140" s="27" t="s">
        <v>73</v>
      </c>
      <c r="C140" s="23">
        <v>118.404945373535</v>
      </c>
      <c r="D140" s="23">
        <v>150.63813781738199</v>
      </c>
      <c r="E140" s="23">
        <v>185.35119628906199</v>
      </c>
      <c r="F140" s="23">
        <v>233.09342956542901</v>
      </c>
      <c r="G140" s="23">
        <v>293.474029541015</v>
      </c>
      <c r="H140" s="23">
        <v>368.75949096679602</v>
      </c>
      <c r="I140" s="23">
        <v>458.69937133789</v>
      </c>
      <c r="J140" s="23">
        <v>561.54992675781205</v>
      </c>
      <c r="K140" s="23">
        <v>673.49664306640602</v>
      </c>
      <c r="L140" s="23">
        <v>806.63928222656205</v>
      </c>
      <c r="M140" s="23">
        <v>987.934814453125</v>
      </c>
      <c r="N140" s="23">
        <v>1129.98193359375</v>
      </c>
      <c r="O140" s="23">
        <v>1253.61206054687</v>
      </c>
      <c r="P140" s="23">
        <v>1350.02368164062</v>
      </c>
      <c r="Q140" s="23">
        <v>1430.73950195312</v>
      </c>
      <c r="R140" s="23">
        <v>1487.64025878906</v>
      </c>
      <c r="S140" s="23">
        <v>1533.23974609375</v>
      </c>
      <c r="T140" s="23">
        <v>1573.89929199218</v>
      </c>
      <c r="U140" s="23">
        <v>1613.26818847656</v>
      </c>
      <c r="V140" s="23">
        <v>1665.47216796875</v>
      </c>
      <c r="W140" s="23">
        <v>1711.62451171875</v>
      </c>
    </row>
    <row r="141" spans="1:23">
      <c r="A141" s="27" t="s">
        <v>121</v>
      </c>
      <c r="B141" s="27" t="s">
        <v>74</v>
      </c>
      <c r="C141" s="23">
        <v>118.404945373535</v>
      </c>
      <c r="D141" s="23">
        <v>150.63813781738199</v>
      </c>
      <c r="E141" s="23">
        <v>185.35119628906199</v>
      </c>
      <c r="F141" s="23">
        <v>233.09342956542901</v>
      </c>
      <c r="G141" s="23">
        <v>293.474029541015</v>
      </c>
      <c r="H141" s="23">
        <v>368.75949096679602</v>
      </c>
      <c r="I141" s="23">
        <v>458.69937133789</v>
      </c>
      <c r="J141" s="23">
        <v>561.54992675781205</v>
      </c>
      <c r="K141" s="23">
        <v>673.49664306640602</v>
      </c>
      <c r="L141" s="23">
        <v>806.63928222656205</v>
      </c>
      <c r="M141" s="23">
        <v>987.934814453125</v>
      </c>
      <c r="N141" s="23">
        <v>1129.98193359375</v>
      </c>
      <c r="O141" s="23">
        <v>1253.61206054687</v>
      </c>
      <c r="P141" s="23">
        <v>1350.02368164062</v>
      </c>
      <c r="Q141" s="23">
        <v>1430.73950195312</v>
      </c>
      <c r="R141" s="23">
        <v>1487.64025878906</v>
      </c>
      <c r="S141" s="23">
        <v>1533.23974609375</v>
      </c>
      <c r="T141" s="23">
        <v>1573.89929199218</v>
      </c>
      <c r="U141" s="23">
        <v>1613.26818847656</v>
      </c>
      <c r="V141" s="23">
        <v>1665.47216796875</v>
      </c>
      <c r="W141" s="23">
        <v>1711.62451171875</v>
      </c>
    </row>
    <row r="143" spans="1:23">
      <c r="A143" s="17" t="s">
        <v>96</v>
      </c>
      <c r="B143" s="17" t="s">
        <v>97</v>
      </c>
      <c r="C143" s="17" t="s">
        <v>75</v>
      </c>
      <c r="D143" s="17" t="s">
        <v>98</v>
      </c>
      <c r="E143" s="17" t="s">
        <v>99</v>
      </c>
      <c r="F143" s="17" t="s">
        <v>100</v>
      </c>
      <c r="G143" s="17" t="s">
        <v>101</v>
      </c>
      <c r="H143" s="17" t="s">
        <v>102</v>
      </c>
      <c r="I143" s="17" t="s">
        <v>103</v>
      </c>
      <c r="J143" s="17" t="s">
        <v>104</v>
      </c>
      <c r="K143" s="17" t="s">
        <v>105</v>
      </c>
      <c r="L143" s="17" t="s">
        <v>106</v>
      </c>
      <c r="M143" s="17" t="s">
        <v>107</v>
      </c>
      <c r="N143" s="17" t="s">
        <v>108</v>
      </c>
      <c r="O143" s="17" t="s">
        <v>109</v>
      </c>
      <c r="P143" s="17" t="s">
        <v>110</v>
      </c>
      <c r="Q143" s="17" t="s">
        <v>111</v>
      </c>
      <c r="R143" s="17" t="s">
        <v>112</v>
      </c>
      <c r="S143" s="17" t="s">
        <v>113</v>
      </c>
      <c r="T143" s="17" t="s">
        <v>114</v>
      </c>
      <c r="U143" s="17" t="s">
        <v>115</v>
      </c>
      <c r="V143" s="17" t="s">
        <v>116</v>
      </c>
      <c r="W143" s="17" t="s">
        <v>117</v>
      </c>
    </row>
    <row r="144" spans="1:23">
      <c r="A144" s="27" t="s">
        <v>122</v>
      </c>
      <c r="B144" s="27" t="s">
        <v>22</v>
      </c>
      <c r="C144" s="23">
        <v>1783.25219726562</v>
      </c>
      <c r="D144" s="23">
        <v>1904.915832519531</v>
      </c>
      <c r="E144" s="23">
        <v>2001.411621093742</v>
      </c>
      <c r="F144" s="23">
        <v>2115.5841369628902</v>
      </c>
      <c r="G144" s="23">
        <v>2235.533142089836</v>
      </c>
      <c r="H144" s="23">
        <v>2330.6984558105391</v>
      </c>
      <c r="I144" s="23">
        <v>2429.9710998535152</v>
      </c>
      <c r="J144" s="23">
        <v>2525.535614013671</v>
      </c>
      <c r="K144" s="23">
        <v>2576.91870117187</v>
      </c>
      <c r="L144" s="23">
        <v>2628.908325195312</v>
      </c>
      <c r="M144" s="23">
        <v>2682.0504760742178</v>
      </c>
      <c r="N144" s="23">
        <v>2744.493621826171</v>
      </c>
      <c r="O144" s="23">
        <v>2829.0292053222602</v>
      </c>
      <c r="P144" s="23">
        <v>2925.9724426269531</v>
      </c>
      <c r="Q144" s="23">
        <v>3018.7078247070313</v>
      </c>
      <c r="R144" s="23">
        <v>3107.7264099121089</v>
      </c>
      <c r="S144" s="23">
        <v>3178.0110473632758</v>
      </c>
      <c r="T144" s="23">
        <v>3226.1052856445258</v>
      </c>
      <c r="U144" s="23">
        <v>3277.01879882812</v>
      </c>
      <c r="V144" s="23">
        <v>3337.9873046875</v>
      </c>
      <c r="W144" s="23">
        <v>3420.5073852539063</v>
      </c>
    </row>
    <row r="145" spans="1:23">
      <c r="A145" s="27" t="s">
        <v>122</v>
      </c>
      <c r="B145" s="27" t="s">
        <v>73</v>
      </c>
      <c r="C145" s="23">
        <v>107.943840026855</v>
      </c>
      <c r="D145" s="23">
        <v>143.54388427734301</v>
      </c>
      <c r="E145" s="23">
        <v>152.45034790039</v>
      </c>
      <c r="F145" s="23">
        <v>162.30099487304599</v>
      </c>
      <c r="G145" s="23">
        <v>184.67095947265599</v>
      </c>
      <c r="H145" s="23">
        <v>221.61250305175699</v>
      </c>
      <c r="I145" s="23">
        <v>255.80155944824199</v>
      </c>
      <c r="J145" s="23">
        <v>278.361724853515</v>
      </c>
      <c r="K145" s="23">
        <v>302.219635009765</v>
      </c>
      <c r="L145" s="23">
        <v>336.97933959960898</v>
      </c>
      <c r="M145" s="23">
        <v>392.10687255859301</v>
      </c>
      <c r="N145" s="23">
        <v>427.54428100585898</v>
      </c>
      <c r="O145" s="23">
        <v>457.72705078125</v>
      </c>
      <c r="P145" s="23">
        <v>477.66955566406199</v>
      </c>
      <c r="Q145" s="23">
        <v>491.86428833007801</v>
      </c>
      <c r="R145" s="23">
        <v>499.969146728515</v>
      </c>
      <c r="S145" s="23">
        <v>506.35159301757801</v>
      </c>
      <c r="T145" s="23">
        <v>511.93225097656199</v>
      </c>
      <c r="U145" s="23">
        <v>517.23736572265602</v>
      </c>
      <c r="V145" s="23">
        <v>526.920166015625</v>
      </c>
      <c r="W145" s="23">
        <v>534.891845703125</v>
      </c>
    </row>
    <row r="146" spans="1:23">
      <c r="A146" s="27" t="s">
        <v>122</v>
      </c>
      <c r="B146" s="27" t="s">
        <v>74</v>
      </c>
      <c r="C146" s="23">
        <v>107.943840026855</v>
      </c>
      <c r="D146" s="23">
        <v>143.54388427734301</v>
      </c>
      <c r="E146" s="23">
        <v>152.45034790039</v>
      </c>
      <c r="F146" s="23">
        <v>162.30099487304599</v>
      </c>
      <c r="G146" s="23">
        <v>184.67095947265599</v>
      </c>
      <c r="H146" s="23">
        <v>221.61250305175699</v>
      </c>
      <c r="I146" s="23">
        <v>255.80155944824199</v>
      </c>
      <c r="J146" s="23">
        <v>278.361724853515</v>
      </c>
      <c r="K146" s="23">
        <v>302.219635009765</v>
      </c>
      <c r="L146" s="23">
        <v>336.97933959960898</v>
      </c>
      <c r="M146" s="23">
        <v>392.10687255859301</v>
      </c>
      <c r="N146" s="23">
        <v>427.54428100585898</v>
      </c>
      <c r="O146" s="23">
        <v>457.72705078125</v>
      </c>
      <c r="P146" s="23">
        <v>477.66955566406199</v>
      </c>
      <c r="Q146" s="23">
        <v>491.86428833007801</v>
      </c>
      <c r="R146" s="23">
        <v>499.969146728515</v>
      </c>
      <c r="S146" s="23">
        <v>506.35159301757801</v>
      </c>
      <c r="T146" s="23">
        <v>511.93225097656199</v>
      </c>
      <c r="U146" s="23">
        <v>517.23736572265602</v>
      </c>
      <c r="V146" s="23">
        <v>526.920166015625</v>
      </c>
      <c r="W146" s="23">
        <v>534.891845703125</v>
      </c>
    </row>
    <row r="148" spans="1:23">
      <c r="A148" s="17" t="s">
        <v>96</v>
      </c>
      <c r="B148" s="17" t="s">
        <v>97</v>
      </c>
      <c r="C148" s="17" t="s">
        <v>75</v>
      </c>
      <c r="D148" s="17" t="s">
        <v>98</v>
      </c>
      <c r="E148" s="17" t="s">
        <v>99</v>
      </c>
      <c r="F148" s="17" t="s">
        <v>100</v>
      </c>
      <c r="G148" s="17" t="s">
        <v>101</v>
      </c>
      <c r="H148" s="17" t="s">
        <v>102</v>
      </c>
      <c r="I148" s="17" t="s">
        <v>103</v>
      </c>
      <c r="J148" s="17" t="s">
        <v>104</v>
      </c>
      <c r="K148" s="17" t="s">
        <v>105</v>
      </c>
      <c r="L148" s="17" t="s">
        <v>106</v>
      </c>
      <c r="M148" s="17" t="s">
        <v>107</v>
      </c>
      <c r="N148" s="17" t="s">
        <v>108</v>
      </c>
      <c r="O148" s="17" t="s">
        <v>109</v>
      </c>
      <c r="P148" s="17" t="s">
        <v>110</v>
      </c>
      <c r="Q148" s="17" t="s">
        <v>111</v>
      </c>
      <c r="R148" s="17" t="s">
        <v>112</v>
      </c>
      <c r="S148" s="17" t="s">
        <v>113</v>
      </c>
      <c r="T148" s="17" t="s">
        <v>114</v>
      </c>
      <c r="U148" s="17" t="s">
        <v>115</v>
      </c>
      <c r="V148" s="17" t="s">
        <v>116</v>
      </c>
      <c r="W148" s="17" t="s">
        <v>117</v>
      </c>
    </row>
    <row r="149" spans="1:23">
      <c r="A149" s="27" t="s">
        <v>123</v>
      </c>
      <c r="B149" s="27" t="s">
        <v>22</v>
      </c>
      <c r="C149" s="23">
        <v>204.19714546203551</v>
      </c>
      <c r="D149" s="23">
        <v>233.09677696227939</v>
      </c>
      <c r="E149" s="23">
        <v>254.7381706237789</v>
      </c>
      <c r="F149" s="23">
        <v>280.67674827575593</v>
      </c>
      <c r="G149" s="23">
        <v>321.3366508483885</v>
      </c>
      <c r="H149" s="23">
        <v>342.57176971435524</v>
      </c>
      <c r="I149" s="23">
        <v>360.43885421752844</v>
      </c>
      <c r="J149" s="23">
        <v>375.37065315246491</v>
      </c>
      <c r="K149" s="23">
        <v>388.24706268310524</v>
      </c>
      <c r="L149" s="23">
        <v>403.36797332763643</v>
      </c>
      <c r="M149" s="23">
        <v>417.56658554077069</v>
      </c>
      <c r="N149" s="23">
        <v>437.67878341674793</v>
      </c>
      <c r="O149" s="23">
        <v>456.55220794677723</v>
      </c>
      <c r="P149" s="23">
        <v>480.27448272705038</v>
      </c>
      <c r="Q149" s="23">
        <v>504.66506195068297</v>
      </c>
      <c r="R149" s="23">
        <v>530.23641204833973</v>
      </c>
      <c r="S149" s="23">
        <v>561.87531280517533</v>
      </c>
      <c r="T149" s="23">
        <v>584.34315109252884</v>
      </c>
      <c r="U149" s="23">
        <v>607.45865631103493</v>
      </c>
      <c r="V149" s="23">
        <v>631.3108139038078</v>
      </c>
      <c r="W149" s="23">
        <v>656.63341522216774</v>
      </c>
    </row>
    <row r="150" spans="1:23">
      <c r="A150" s="27" t="s">
        <v>123</v>
      </c>
      <c r="B150" s="27" t="s">
        <v>73</v>
      </c>
      <c r="C150" s="23">
        <v>14.7479953765869</v>
      </c>
      <c r="D150" s="23">
        <v>17.258905410766602</v>
      </c>
      <c r="E150" s="23">
        <v>21.100496292114201</v>
      </c>
      <c r="F150" s="23">
        <v>25.907039642333899</v>
      </c>
      <c r="G150" s="23">
        <v>31.807733535766602</v>
      </c>
      <c r="H150" s="23">
        <v>39.119915008544901</v>
      </c>
      <c r="I150" s="23">
        <v>48.043308258056598</v>
      </c>
      <c r="J150" s="23">
        <v>55.225925445556598</v>
      </c>
      <c r="K150" s="23">
        <v>61.356918334960902</v>
      </c>
      <c r="L150" s="23">
        <v>69.524246215820298</v>
      </c>
      <c r="M150" s="23">
        <v>81.633644104003906</v>
      </c>
      <c r="N150" s="23">
        <v>90.569465637207003</v>
      </c>
      <c r="O150" s="23">
        <v>98.261131286621094</v>
      </c>
      <c r="P150" s="23">
        <v>103.86042022705</v>
      </c>
      <c r="Q150" s="23">
        <v>108.04912567138599</v>
      </c>
      <c r="R150" s="23">
        <v>110.799919128417</v>
      </c>
      <c r="S150" s="23">
        <v>113.06664276123</v>
      </c>
      <c r="T150" s="23">
        <v>115.104652404785</v>
      </c>
      <c r="U150" s="23">
        <v>117.088264465332</v>
      </c>
      <c r="V150" s="23">
        <v>119.707389831542</v>
      </c>
      <c r="W150" s="23">
        <v>121.970970153808</v>
      </c>
    </row>
    <row r="151" spans="1:23">
      <c r="A151" s="27" t="s">
        <v>123</v>
      </c>
      <c r="B151" s="27" t="s">
        <v>74</v>
      </c>
      <c r="C151" s="23">
        <v>14.7479953765869</v>
      </c>
      <c r="D151" s="23">
        <v>17.258905410766602</v>
      </c>
      <c r="E151" s="23">
        <v>21.100496292114201</v>
      </c>
      <c r="F151" s="23">
        <v>25.907039642333899</v>
      </c>
      <c r="G151" s="23">
        <v>31.807733535766602</v>
      </c>
      <c r="H151" s="23">
        <v>39.119915008544901</v>
      </c>
      <c r="I151" s="23">
        <v>48.043308258056598</v>
      </c>
      <c r="J151" s="23">
        <v>55.225925445556598</v>
      </c>
      <c r="K151" s="23">
        <v>61.356918334960902</v>
      </c>
      <c r="L151" s="23">
        <v>69.524246215820298</v>
      </c>
      <c r="M151" s="23">
        <v>81.633644104003906</v>
      </c>
      <c r="N151" s="23">
        <v>90.569465637207003</v>
      </c>
      <c r="O151" s="23">
        <v>98.261131286621094</v>
      </c>
      <c r="P151" s="23">
        <v>103.86042022705</v>
      </c>
      <c r="Q151" s="23">
        <v>108.04912567138599</v>
      </c>
      <c r="R151" s="23">
        <v>110.799919128417</v>
      </c>
      <c r="S151" s="23">
        <v>113.06664276123</v>
      </c>
      <c r="T151" s="23">
        <v>115.104652404785</v>
      </c>
      <c r="U151" s="23">
        <v>117.088264465332</v>
      </c>
      <c r="V151" s="23">
        <v>119.707389831542</v>
      </c>
      <c r="W151" s="23">
        <v>121.970970153808</v>
      </c>
    </row>
    <row r="153" spans="1:23" collapsed="1"/>
    <row r="154" spans="1:23">
      <c r="A154" s="7" t="s">
        <v>93</v>
      </c>
    </row>
  </sheetData>
  <sheetProtection algorithmName="SHA-512" hashValue="9yoKKp86gNEb+vHzyhunME1yAnc6cSjUNERTp3rY7kjUvXhNkJIbpBQwyNxgbyaeu9QNBChMq+9OUq2iiD+v9w==" saltValue="ODnBlR8LNJQiiDGBeJR1ig=="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B14891"/>
  </sheetPr>
  <dimension ref="A1:W122"/>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147</v>
      </c>
      <c r="B1" s="17"/>
      <c r="C1" s="17"/>
      <c r="D1" s="17"/>
      <c r="E1" s="17"/>
      <c r="F1" s="17"/>
      <c r="G1" s="17"/>
      <c r="H1" s="17"/>
      <c r="I1" s="17"/>
      <c r="J1" s="17"/>
      <c r="K1" s="17"/>
      <c r="L1" s="17"/>
      <c r="M1" s="17"/>
      <c r="N1" s="17"/>
      <c r="O1" s="17"/>
      <c r="P1" s="17"/>
      <c r="Q1" s="17"/>
      <c r="R1" s="17"/>
      <c r="S1" s="17"/>
      <c r="T1" s="17"/>
      <c r="U1" s="17"/>
      <c r="V1" s="17"/>
      <c r="W1" s="17"/>
    </row>
    <row r="2" spans="1:23">
      <c r="A2" s="26" t="s">
        <v>50</v>
      </c>
      <c r="B2" s="16" t="s">
        <v>130</v>
      </c>
    </row>
    <row r="3" spans="1:23">
      <c r="B3" s="16"/>
    </row>
    <row r="4" spans="1:23">
      <c r="A4" s="16" t="s">
        <v>95</v>
      </c>
      <c r="B4" s="1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319763.6165</v>
      </c>
      <c r="D6" s="23">
        <v>291067.52240000002</v>
      </c>
      <c r="E6" s="23">
        <v>279800.2879</v>
      </c>
      <c r="F6" s="23">
        <v>263983.13936415105</v>
      </c>
      <c r="G6" s="23">
        <v>209519.84499657253</v>
      </c>
      <c r="H6" s="23">
        <v>184595.90414321254</v>
      </c>
      <c r="I6" s="23">
        <v>166331.13676194451</v>
      </c>
      <c r="J6" s="23">
        <v>161732.78410338861</v>
      </c>
      <c r="K6" s="23">
        <v>150869.44655466816</v>
      </c>
      <c r="L6" s="23">
        <v>138306.48956288683</v>
      </c>
      <c r="M6" s="23">
        <v>121980.42034124697</v>
      </c>
      <c r="N6" s="23">
        <v>106030.06810811633</v>
      </c>
      <c r="O6" s="23">
        <v>103087.48771318508</v>
      </c>
      <c r="P6" s="23">
        <v>90254.694491118978</v>
      </c>
      <c r="Q6" s="23">
        <v>62533.685874735005</v>
      </c>
      <c r="R6" s="23">
        <v>50138.75644511851</v>
      </c>
      <c r="S6" s="23">
        <v>47442.767100000005</v>
      </c>
      <c r="T6" s="23">
        <v>46129.476499999997</v>
      </c>
      <c r="U6" s="23">
        <v>41554.8024</v>
      </c>
      <c r="V6" s="23">
        <v>38372.553100000005</v>
      </c>
      <c r="W6" s="23">
        <v>25263.619143886819</v>
      </c>
    </row>
    <row r="7" spans="1:23">
      <c r="A7" s="27" t="s">
        <v>36</v>
      </c>
      <c r="B7" s="27" t="s">
        <v>67</v>
      </c>
      <c r="C7" s="23">
        <v>105770.461</v>
      </c>
      <c r="D7" s="23">
        <v>96259.388000000006</v>
      </c>
      <c r="E7" s="23">
        <v>95392.0435</v>
      </c>
      <c r="F7" s="23">
        <v>75232.824022371715</v>
      </c>
      <c r="G7" s="23">
        <v>67092.9558536556</v>
      </c>
      <c r="H7" s="23">
        <v>61463.055462610253</v>
      </c>
      <c r="I7" s="23">
        <v>55465.806746005634</v>
      </c>
      <c r="J7" s="23">
        <v>45227.92952541056</v>
      </c>
      <c r="K7" s="23">
        <v>40311.049282765751</v>
      </c>
      <c r="L7" s="23">
        <v>40156.549699999996</v>
      </c>
      <c r="M7" s="23">
        <v>32671.7320397086</v>
      </c>
      <c r="N7" s="23">
        <v>31352.1672</v>
      </c>
      <c r="O7" s="23">
        <v>29331.141600000003</v>
      </c>
      <c r="P7" s="23">
        <v>25872.645900000003</v>
      </c>
      <c r="Q7" s="23">
        <v>24118.885300000002</v>
      </c>
      <c r="R7" s="23">
        <v>22414.8302</v>
      </c>
      <c r="S7" s="23">
        <v>21666.704899999997</v>
      </c>
      <c r="T7" s="23">
        <v>22300.250899999999</v>
      </c>
      <c r="U7" s="23">
        <v>19632.598600000001</v>
      </c>
      <c r="V7" s="23">
        <v>17561.684399999998</v>
      </c>
      <c r="W7" s="23">
        <v>17916.335500000001</v>
      </c>
    </row>
    <row r="8" spans="1:23">
      <c r="A8" s="27" t="s">
        <v>36</v>
      </c>
      <c r="B8" s="27" t="s">
        <v>18</v>
      </c>
      <c r="C8" s="23">
        <v>14551.134973560806</v>
      </c>
      <c r="D8" s="23">
        <v>13761.909717611103</v>
      </c>
      <c r="E8" s="23">
        <v>11688.3013995085</v>
      </c>
      <c r="F8" s="23">
        <v>16727.052119850519</v>
      </c>
      <c r="G8" s="23">
        <v>12586.977634379062</v>
      </c>
      <c r="H8" s="23">
        <v>10120.065279718478</v>
      </c>
      <c r="I8" s="23">
        <v>9565.1426360860769</v>
      </c>
      <c r="J8" s="23">
        <v>9737.5473424114953</v>
      </c>
      <c r="K8" s="23">
        <v>9103.2428448547162</v>
      </c>
      <c r="L8" s="23">
        <v>8371.693787876231</v>
      </c>
      <c r="M8" s="23">
        <v>8009.3365879455987</v>
      </c>
      <c r="N8" s="23">
        <v>9452.8440682605069</v>
      </c>
      <c r="O8" s="23">
        <v>8175.0240439381323</v>
      </c>
      <c r="P8" s="23">
        <v>5939.2184768999468</v>
      </c>
      <c r="Q8" s="23">
        <v>7655.3401113979708</v>
      </c>
      <c r="R8" s="23">
        <v>5722.4774674390865</v>
      </c>
      <c r="S8" s="23">
        <v>7875.6575286716561</v>
      </c>
      <c r="T8" s="23">
        <v>7392.0052213255049</v>
      </c>
      <c r="U8" s="23">
        <v>6462.467458491592</v>
      </c>
      <c r="V8" s="23">
        <v>7352.7097819349565</v>
      </c>
      <c r="W8" s="23">
        <v>7388.916055832321</v>
      </c>
    </row>
    <row r="9" spans="1:23">
      <c r="A9" s="27" t="s">
        <v>36</v>
      </c>
      <c r="B9" s="27" t="s">
        <v>28</v>
      </c>
      <c r="C9" s="23">
        <v>2174.12844</v>
      </c>
      <c r="D9" s="23">
        <v>1682.3434040000002</v>
      </c>
      <c r="E9" s="23">
        <v>1751.7738490000002</v>
      </c>
      <c r="F9" s="23">
        <v>902.04727000000003</v>
      </c>
      <c r="G9" s="23">
        <v>728.71397200000001</v>
      </c>
      <c r="H9" s="23">
        <v>742.73870099999999</v>
      </c>
      <c r="I9" s="23">
        <v>666.20778099999995</v>
      </c>
      <c r="J9" s="23">
        <v>709.79153499999995</v>
      </c>
      <c r="K9" s="23">
        <v>729.76053300000001</v>
      </c>
      <c r="L9" s="23">
        <v>643.01646500000004</v>
      </c>
      <c r="M9" s="23">
        <v>696.47534459999997</v>
      </c>
      <c r="N9" s="23">
        <v>897.20985199999996</v>
      </c>
      <c r="O9" s="23">
        <v>832.33802300000002</v>
      </c>
      <c r="P9" s="23">
        <v>430.02170630000001</v>
      </c>
      <c r="Q9" s="23">
        <v>495.76033999999999</v>
      </c>
      <c r="R9" s="23">
        <v>301.01065899999986</v>
      </c>
      <c r="S9" s="23">
        <v>714.7327499999999</v>
      </c>
      <c r="T9" s="23">
        <v>592.96773199999996</v>
      </c>
      <c r="U9" s="23">
        <v>509.33949999999999</v>
      </c>
      <c r="V9" s="23">
        <v>502.44875000000002</v>
      </c>
      <c r="W9" s="23">
        <v>516.09753000000001</v>
      </c>
    </row>
    <row r="10" spans="1:23">
      <c r="A10" s="27" t="s">
        <v>36</v>
      </c>
      <c r="B10" s="27" t="s">
        <v>62</v>
      </c>
      <c r="C10" s="23">
        <v>403.58482502011259</v>
      </c>
      <c r="D10" s="23">
        <v>433.08729465575442</v>
      </c>
      <c r="E10" s="23">
        <v>955.36435043728943</v>
      </c>
      <c r="F10" s="23">
        <v>1331.180606016952</v>
      </c>
      <c r="G10" s="23">
        <v>817.86072056199339</v>
      </c>
      <c r="H10" s="23">
        <v>1019.2999880306172</v>
      </c>
      <c r="I10" s="23">
        <v>881.70337600554672</v>
      </c>
      <c r="J10" s="23">
        <v>1059.1789797769852</v>
      </c>
      <c r="K10" s="23">
        <v>674.85493171679923</v>
      </c>
      <c r="L10" s="23">
        <v>582.60780030043804</v>
      </c>
      <c r="M10" s="23">
        <v>466.80121101781123</v>
      </c>
      <c r="N10" s="23">
        <v>946.97911156196812</v>
      </c>
      <c r="O10" s="23">
        <v>522.69170826300626</v>
      </c>
      <c r="P10" s="23">
        <v>266.40834623504543</v>
      </c>
      <c r="Q10" s="23">
        <v>1394.9322886597763</v>
      </c>
      <c r="R10" s="23">
        <v>626.45475465314541</v>
      </c>
      <c r="S10" s="23">
        <v>2024.2867129052834</v>
      </c>
      <c r="T10" s="23">
        <v>885.19316158386323</v>
      </c>
      <c r="U10" s="23">
        <v>1720.7089224042365</v>
      </c>
      <c r="V10" s="23">
        <v>1413.85831433001</v>
      </c>
      <c r="W10" s="23">
        <v>2048.8125048280904</v>
      </c>
    </row>
    <row r="11" spans="1:23">
      <c r="A11" s="27" t="s">
        <v>36</v>
      </c>
      <c r="B11" s="27" t="s">
        <v>61</v>
      </c>
      <c r="C11" s="23">
        <v>84066.599599999987</v>
      </c>
      <c r="D11" s="23">
        <v>82470.489839999995</v>
      </c>
      <c r="E11" s="23">
        <v>73361.385569999984</v>
      </c>
      <c r="F11" s="23">
        <v>83298.563300000009</v>
      </c>
      <c r="G11" s="23">
        <v>79560.857430000004</v>
      </c>
      <c r="H11" s="23">
        <v>68721.958320000005</v>
      </c>
      <c r="I11" s="23">
        <v>72847.252349999995</v>
      </c>
      <c r="J11" s="23">
        <v>75909.603459999984</v>
      </c>
      <c r="K11" s="23">
        <v>64757.541420000001</v>
      </c>
      <c r="L11" s="23">
        <v>57172.926269999996</v>
      </c>
      <c r="M11" s="23">
        <v>54523.492859999998</v>
      </c>
      <c r="N11" s="23">
        <v>49956.100229999996</v>
      </c>
      <c r="O11" s="23">
        <v>49721.631679999999</v>
      </c>
      <c r="P11" s="23">
        <v>49637.952659999995</v>
      </c>
      <c r="Q11" s="23">
        <v>46855.866649999996</v>
      </c>
      <c r="R11" s="23">
        <v>39727.092439999993</v>
      </c>
      <c r="S11" s="23">
        <v>44403.138600000006</v>
      </c>
      <c r="T11" s="23">
        <v>37155.410500000013</v>
      </c>
      <c r="U11" s="23">
        <v>31276.898849999998</v>
      </c>
      <c r="V11" s="23">
        <v>31983.724320000001</v>
      </c>
      <c r="W11" s="23">
        <v>28662.99164</v>
      </c>
    </row>
    <row r="12" spans="1:23">
      <c r="A12" s="27" t="s">
        <v>36</v>
      </c>
      <c r="B12" s="27" t="s">
        <v>65</v>
      </c>
      <c r="C12" s="23">
        <v>73343.469409270358</v>
      </c>
      <c r="D12" s="23">
        <v>75330.294288088873</v>
      </c>
      <c r="E12" s="23">
        <v>65710.441518411608</v>
      </c>
      <c r="F12" s="23">
        <v>66215.953069819196</v>
      </c>
      <c r="G12" s="23">
        <v>85789.800783295228</v>
      </c>
      <c r="H12" s="23">
        <v>88155.702037763826</v>
      </c>
      <c r="I12" s="23">
        <v>86597.808116506596</v>
      </c>
      <c r="J12" s="23">
        <v>87580.630688677949</v>
      </c>
      <c r="K12" s="23">
        <v>86819.484523123916</v>
      </c>
      <c r="L12" s="23">
        <v>85255.696685573363</v>
      </c>
      <c r="M12" s="23">
        <v>86103.970985881431</v>
      </c>
      <c r="N12" s="23">
        <v>85776.00537371372</v>
      </c>
      <c r="O12" s="23">
        <v>81745.228699235799</v>
      </c>
      <c r="P12" s="23">
        <v>86896.304986838659</v>
      </c>
      <c r="Q12" s="23">
        <v>94833.696529712601</v>
      </c>
      <c r="R12" s="23">
        <v>95918.407168404796</v>
      </c>
      <c r="S12" s="23">
        <v>92991.778921518067</v>
      </c>
      <c r="T12" s="23">
        <v>86243.244815934027</v>
      </c>
      <c r="U12" s="23">
        <v>83201.971303198938</v>
      </c>
      <c r="V12" s="23">
        <v>77294.761524076035</v>
      </c>
      <c r="W12" s="23">
        <v>75349.288898736457</v>
      </c>
    </row>
    <row r="13" spans="1:23">
      <c r="A13" s="27" t="s">
        <v>36</v>
      </c>
      <c r="B13" s="27" t="s">
        <v>64</v>
      </c>
      <c r="C13" s="23">
        <v>132.52420545532274</v>
      </c>
      <c r="D13" s="23">
        <v>130.89145826559164</v>
      </c>
      <c r="E13" s="23">
        <v>125.61500148407227</v>
      </c>
      <c r="F13" s="23">
        <v>113.71712969283428</v>
      </c>
      <c r="G13" s="23">
        <v>106.20914897195253</v>
      </c>
      <c r="H13" s="23">
        <v>108.13148017117516</v>
      </c>
      <c r="I13" s="23">
        <v>103.13315907426021</v>
      </c>
      <c r="J13" s="23">
        <v>86.674482363533571</v>
      </c>
      <c r="K13" s="23">
        <v>88.070938791802618</v>
      </c>
      <c r="L13" s="23">
        <v>86.942084620767133</v>
      </c>
      <c r="M13" s="23">
        <v>85.800001504013608</v>
      </c>
      <c r="N13" s="23">
        <v>83.892523845910844</v>
      </c>
      <c r="O13" s="23">
        <v>76.833175852379512</v>
      </c>
      <c r="P13" s="23">
        <v>69.897776672904214</v>
      </c>
      <c r="Q13" s="23">
        <v>71.457141199392268</v>
      </c>
      <c r="R13" s="23">
        <v>68.257992357229938</v>
      </c>
      <c r="S13" s="23">
        <v>57.497279719039362</v>
      </c>
      <c r="T13" s="23">
        <v>56.779948735132926</v>
      </c>
      <c r="U13" s="23">
        <v>56.557899912918806</v>
      </c>
      <c r="V13" s="23">
        <v>54.673072858073049</v>
      </c>
      <c r="W13" s="23">
        <v>54.34377788759496</v>
      </c>
    </row>
    <row r="14" spans="1:23">
      <c r="A14" s="27" t="s">
        <v>36</v>
      </c>
      <c r="B14" s="27" t="s">
        <v>32</v>
      </c>
      <c r="C14" s="23">
        <v>1.0885497659456289</v>
      </c>
      <c r="D14" s="23">
        <v>1.0313925533040069</v>
      </c>
      <c r="E14" s="23">
        <v>1.0711330025275025</v>
      </c>
      <c r="F14" s="23">
        <v>1.4085016550881595</v>
      </c>
      <c r="G14" s="23">
        <v>1.3014344931833954</v>
      </c>
      <c r="H14" s="23">
        <v>1.1688969273544942</v>
      </c>
      <c r="I14" s="23">
        <v>1.0344258585901716</v>
      </c>
      <c r="J14" s="23">
        <v>1.0630976977714997</v>
      </c>
      <c r="K14" s="23">
        <v>1.0053614947934173</v>
      </c>
      <c r="L14" s="23">
        <v>1.0271095653296149</v>
      </c>
      <c r="M14" s="23">
        <v>1.1161354165125386</v>
      </c>
      <c r="N14" s="23">
        <v>1.0562705982421607</v>
      </c>
      <c r="O14" s="23">
        <v>0.93829271068665288</v>
      </c>
      <c r="P14" s="23">
        <v>0.79299604587907246</v>
      </c>
      <c r="Q14" s="23">
        <v>0.9053716524949571</v>
      </c>
      <c r="R14" s="23">
        <v>1.2382922291489351</v>
      </c>
      <c r="S14" s="23">
        <v>1.1620308661019521</v>
      </c>
      <c r="T14" s="23">
        <v>1.108523230578192</v>
      </c>
      <c r="U14" s="23">
        <v>1.2201602231882152</v>
      </c>
      <c r="V14" s="23">
        <v>1.1452780204582391</v>
      </c>
      <c r="W14" s="23">
        <v>1.7023876639884532</v>
      </c>
    </row>
    <row r="15" spans="1:23">
      <c r="A15" s="27" t="s">
        <v>36</v>
      </c>
      <c r="B15" s="27" t="s">
        <v>69</v>
      </c>
      <c r="C15" s="23">
        <v>278.74675899999988</v>
      </c>
      <c r="D15" s="23">
        <v>508.76888499999995</v>
      </c>
      <c r="E15" s="23">
        <v>333.67211003576318</v>
      </c>
      <c r="F15" s="23">
        <v>2188.3552480445196</v>
      </c>
      <c r="G15" s="23">
        <v>2079.3584732071595</v>
      </c>
      <c r="H15" s="23">
        <v>3022.2335612353249</v>
      </c>
      <c r="I15" s="23">
        <v>2860.5022209358376</v>
      </c>
      <c r="J15" s="23">
        <v>2770.2718872442611</v>
      </c>
      <c r="K15" s="23">
        <v>2931.9616574504125</v>
      </c>
      <c r="L15" s="23">
        <v>2711.2484414550663</v>
      </c>
      <c r="M15" s="23">
        <v>3049.1202457718077</v>
      </c>
      <c r="N15" s="23">
        <v>3358.4780553468704</v>
      </c>
      <c r="O15" s="23">
        <v>2624.9649290378161</v>
      </c>
      <c r="P15" s="23">
        <v>2180.471527539758</v>
      </c>
      <c r="Q15" s="23">
        <v>2614.5892307531608</v>
      </c>
      <c r="R15" s="23">
        <v>1943.6978783260204</v>
      </c>
      <c r="S15" s="23">
        <v>1855.0546088945027</v>
      </c>
      <c r="T15" s="23">
        <v>1760.5683552315063</v>
      </c>
      <c r="U15" s="23">
        <v>1690.1626812487793</v>
      </c>
      <c r="V15" s="23">
        <v>1742.2448885883978</v>
      </c>
      <c r="W15" s="23">
        <v>1597.7056694301693</v>
      </c>
    </row>
    <row r="16" spans="1:23">
      <c r="A16" s="27" t="s">
        <v>36</v>
      </c>
      <c r="B16" s="27" t="s">
        <v>52</v>
      </c>
      <c r="C16" s="23">
        <v>0.26582727416599994</v>
      </c>
      <c r="D16" s="23">
        <v>0.39953739977999997</v>
      </c>
      <c r="E16" s="23">
        <v>0.56951072584999995</v>
      </c>
      <c r="F16" s="23">
        <v>1.40674584886</v>
      </c>
      <c r="G16" s="23">
        <v>1.9247506473</v>
      </c>
      <c r="H16" s="23">
        <v>2.5239597156999998</v>
      </c>
      <c r="I16" s="23">
        <v>2.9894094714999997</v>
      </c>
      <c r="J16" s="23">
        <v>3.4280605712999987</v>
      </c>
      <c r="K16" s="23">
        <v>4.1672676589999984</v>
      </c>
      <c r="L16" s="23">
        <v>4.7676332899999991</v>
      </c>
      <c r="M16" s="23">
        <v>5.486445450999998</v>
      </c>
      <c r="N16" s="23">
        <v>6.0574292929999993</v>
      </c>
      <c r="O16" s="23">
        <v>6.4797013739999985</v>
      </c>
      <c r="P16" s="23">
        <v>6.682098098</v>
      </c>
      <c r="Q16" s="23">
        <v>6.983085806000001</v>
      </c>
      <c r="R16" s="23">
        <v>6.8524448700000002</v>
      </c>
      <c r="S16" s="23">
        <v>6.7854734339999982</v>
      </c>
      <c r="T16" s="23">
        <v>6.8179093389999892</v>
      </c>
      <c r="U16" s="23">
        <v>6.753103737</v>
      </c>
      <c r="V16" s="23">
        <v>6.7935541369999992</v>
      </c>
      <c r="W16" s="23">
        <v>6.9304993209999912</v>
      </c>
    </row>
    <row r="17" spans="1:23">
      <c r="A17" s="29" t="s">
        <v>118</v>
      </c>
      <c r="B17" s="29"/>
      <c r="C17" s="28">
        <v>600205.5189533066</v>
      </c>
      <c r="D17" s="28">
        <v>561135.92640262132</v>
      </c>
      <c r="E17" s="28">
        <v>528785.21308884141</v>
      </c>
      <c r="F17" s="28">
        <v>507804.47688190232</v>
      </c>
      <c r="G17" s="28">
        <v>456203.22053943638</v>
      </c>
      <c r="H17" s="28">
        <v>414926.85541250696</v>
      </c>
      <c r="I17" s="28">
        <v>392458.1909266226</v>
      </c>
      <c r="J17" s="28">
        <v>382044.14011702908</v>
      </c>
      <c r="K17" s="28">
        <v>353353.45102892112</v>
      </c>
      <c r="L17" s="28">
        <v>330575.92235625762</v>
      </c>
      <c r="M17" s="28">
        <v>304538.02937190444</v>
      </c>
      <c r="N17" s="28">
        <v>284495.26646749844</v>
      </c>
      <c r="O17" s="28">
        <v>273492.37664347439</v>
      </c>
      <c r="P17" s="28">
        <v>259367.14434406551</v>
      </c>
      <c r="Q17" s="28">
        <v>237959.62423570472</v>
      </c>
      <c r="R17" s="28">
        <v>214917.28712697275</v>
      </c>
      <c r="S17" s="28">
        <v>217176.56379281406</v>
      </c>
      <c r="T17" s="28">
        <v>200755.32877957856</v>
      </c>
      <c r="U17" s="28">
        <v>184415.34493400768</v>
      </c>
      <c r="V17" s="28">
        <v>174536.41326319909</v>
      </c>
      <c r="W17" s="28">
        <v>157200.40505117126</v>
      </c>
    </row>
    <row r="18" spans="1:23">
      <c r="A18" s="7"/>
      <c r="B18" s="7"/>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165911.35800000001</v>
      </c>
      <c r="D20" s="23">
        <v>142226.2604</v>
      </c>
      <c r="E20" s="23">
        <v>132369.598</v>
      </c>
      <c r="F20" s="23">
        <v>135641.36799999999</v>
      </c>
      <c r="G20" s="23">
        <v>103172.66829999999</v>
      </c>
      <c r="H20" s="23">
        <v>88864.442599999995</v>
      </c>
      <c r="I20" s="23">
        <v>82317.208299999984</v>
      </c>
      <c r="J20" s="23">
        <v>81377.490000000005</v>
      </c>
      <c r="K20" s="23">
        <v>74926.916200000007</v>
      </c>
      <c r="L20" s="23">
        <v>67848.51509999999</v>
      </c>
      <c r="M20" s="23">
        <v>61730.719640217227</v>
      </c>
      <c r="N20" s="23">
        <v>44641.593500000003</v>
      </c>
      <c r="O20" s="23">
        <v>43031.311999999998</v>
      </c>
      <c r="P20" s="23">
        <v>38917.824999999997</v>
      </c>
      <c r="Q20" s="23">
        <v>12127.342500000001</v>
      </c>
      <c r="R20" s="23">
        <v>10005.6975</v>
      </c>
      <c r="S20" s="23">
        <v>12066.994500000001</v>
      </c>
      <c r="T20" s="23">
        <v>11558.471</v>
      </c>
      <c r="U20" s="23">
        <v>10186.409</v>
      </c>
      <c r="V20" s="23">
        <v>9325.4334999999992</v>
      </c>
      <c r="W20" s="23">
        <v>8586.5761999999995</v>
      </c>
    </row>
    <row r="21" spans="1:23">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c r="A22" s="27" t="s">
        <v>119</v>
      </c>
      <c r="B22" s="27" t="s">
        <v>18</v>
      </c>
      <c r="C22" s="23">
        <v>213.148758226262</v>
      </c>
      <c r="D22" s="23">
        <v>202.18357865225801</v>
      </c>
      <c r="E22" s="23">
        <v>589.16316988261406</v>
      </c>
      <c r="F22" s="23">
        <v>2126.5417624398897</v>
      </c>
      <c r="G22" s="23">
        <v>842.9812328869541</v>
      </c>
      <c r="H22" s="23">
        <v>350.74800153944801</v>
      </c>
      <c r="I22" s="23">
        <v>334.64630520694698</v>
      </c>
      <c r="J22" s="23">
        <v>766.79498566678706</v>
      </c>
      <c r="K22" s="23">
        <v>763.99390171414495</v>
      </c>
      <c r="L22" s="23">
        <v>447.43491230270399</v>
      </c>
      <c r="M22" s="23">
        <v>249.37045814487001</v>
      </c>
      <c r="N22" s="23">
        <v>979.3823435999949</v>
      </c>
      <c r="O22" s="23">
        <v>496.80386648717803</v>
      </c>
      <c r="P22" s="23">
        <v>359.993771730361</v>
      </c>
      <c r="Q22" s="23">
        <v>1021.8895941765179</v>
      </c>
      <c r="R22" s="23">
        <v>594.58993360072384</v>
      </c>
      <c r="S22" s="23">
        <v>1753.47013658266</v>
      </c>
      <c r="T22" s="23">
        <v>1888.0928149083468</v>
      </c>
      <c r="U22" s="23">
        <v>1708.4211629606802</v>
      </c>
      <c r="V22" s="23">
        <v>2243.9769115919003</v>
      </c>
      <c r="W22" s="23">
        <v>2173.9002008113662</v>
      </c>
    </row>
    <row r="23" spans="1:23">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c r="A24" s="27" t="s">
        <v>119</v>
      </c>
      <c r="B24" s="27" t="s">
        <v>62</v>
      </c>
      <c r="C24" s="23">
        <v>2.1182672700000001E-5</v>
      </c>
      <c r="D24" s="23">
        <v>1.0414519776790001</v>
      </c>
      <c r="E24" s="23">
        <v>42.902723633057995</v>
      </c>
      <c r="F24" s="23">
        <v>160.6862688367373</v>
      </c>
      <c r="G24" s="23">
        <v>37.609300184915703</v>
      </c>
      <c r="H24" s="23">
        <v>77.466740940299985</v>
      </c>
      <c r="I24" s="23">
        <v>36.971170656063201</v>
      </c>
      <c r="J24" s="23">
        <v>105.5953738080934</v>
      </c>
      <c r="K24" s="23">
        <v>120.73227018127031</v>
      </c>
      <c r="L24" s="23">
        <v>49.692052595348997</v>
      </c>
      <c r="M24" s="23">
        <v>57.506384405824008</v>
      </c>
      <c r="N24" s="23">
        <v>193.99513558165498</v>
      </c>
      <c r="O24" s="23">
        <v>113.6450588606276</v>
      </c>
      <c r="P24" s="23">
        <v>50.123893712779001</v>
      </c>
      <c r="Q24" s="23">
        <v>411.01272566052995</v>
      </c>
      <c r="R24" s="23">
        <v>109.23445541367199</v>
      </c>
      <c r="S24" s="23">
        <v>296.67869068751202</v>
      </c>
      <c r="T24" s="23">
        <v>102.8612443378825</v>
      </c>
      <c r="U24" s="23">
        <v>354.85670848111198</v>
      </c>
      <c r="V24" s="23">
        <v>92.175801870421594</v>
      </c>
      <c r="W24" s="23">
        <v>264.90341981363753</v>
      </c>
    </row>
    <row r="25" spans="1:23">
      <c r="A25" s="27" t="s">
        <v>119</v>
      </c>
      <c r="B25" s="27" t="s">
        <v>61</v>
      </c>
      <c r="C25" s="23">
        <v>12972.359899999998</v>
      </c>
      <c r="D25" s="23">
        <v>11911.648279999999</v>
      </c>
      <c r="E25" s="23">
        <v>10116.494100000002</v>
      </c>
      <c r="F25" s="23">
        <v>13351.142719999998</v>
      </c>
      <c r="G25" s="23">
        <v>13656.96355</v>
      </c>
      <c r="H25" s="23">
        <v>12545.90934</v>
      </c>
      <c r="I25" s="23">
        <v>11361.255210000001</v>
      </c>
      <c r="J25" s="23">
        <v>14165.82314</v>
      </c>
      <c r="K25" s="23">
        <v>11381.93864</v>
      </c>
      <c r="L25" s="23">
        <v>9313.1787899999999</v>
      </c>
      <c r="M25" s="23">
        <v>8794.67533</v>
      </c>
      <c r="N25" s="23">
        <v>8878.0177800000001</v>
      </c>
      <c r="O25" s="23">
        <v>9497.0192599999991</v>
      </c>
      <c r="P25" s="23">
        <v>8784.1578300000001</v>
      </c>
      <c r="Q25" s="23">
        <v>8701.428219999998</v>
      </c>
      <c r="R25" s="23">
        <v>7615.7501099999999</v>
      </c>
      <c r="S25" s="23">
        <v>9998.9574800000009</v>
      </c>
      <c r="T25" s="23">
        <v>7732.3002600000009</v>
      </c>
      <c r="U25" s="23">
        <v>6560.8355499999998</v>
      </c>
      <c r="V25" s="23">
        <v>6181.0061999999998</v>
      </c>
      <c r="W25" s="23">
        <v>5579.92364</v>
      </c>
    </row>
    <row r="26" spans="1:23">
      <c r="A26" s="27" t="s">
        <v>119</v>
      </c>
      <c r="B26" s="27" t="s">
        <v>65</v>
      </c>
      <c r="C26" s="23">
        <v>14232.829550682283</v>
      </c>
      <c r="D26" s="23">
        <v>15700.461020361723</v>
      </c>
      <c r="E26" s="23">
        <v>14067.539351425219</v>
      </c>
      <c r="F26" s="23">
        <v>13206.631784367117</v>
      </c>
      <c r="G26" s="23">
        <v>21365.998830969285</v>
      </c>
      <c r="H26" s="23">
        <v>21111.099964517456</v>
      </c>
      <c r="I26" s="23">
        <v>19719.822367091871</v>
      </c>
      <c r="J26" s="23">
        <v>16400.847820933541</v>
      </c>
      <c r="K26" s="23">
        <v>14588.894324962597</v>
      </c>
      <c r="L26" s="23">
        <v>14562.699926216541</v>
      </c>
      <c r="M26" s="23">
        <v>14643.444012267679</v>
      </c>
      <c r="N26" s="23">
        <v>20780.127200873569</v>
      </c>
      <c r="O26" s="23">
        <v>23117.613347562321</v>
      </c>
      <c r="P26" s="23">
        <v>24009.244987287737</v>
      </c>
      <c r="Q26" s="23">
        <v>26406.913302327928</v>
      </c>
      <c r="R26" s="23">
        <v>24783.831413694086</v>
      </c>
      <c r="S26" s="23">
        <v>20631.604255514925</v>
      </c>
      <c r="T26" s="23">
        <v>17562.439203637554</v>
      </c>
      <c r="U26" s="23">
        <v>17409.56197584236</v>
      </c>
      <c r="V26" s="23">
        <v>15742.115425392883</v>
      </c>
      <c r="W26" s="23">
        <v>19820.396272806687</v>
      </c>
    </row>
    <row r="27" spans="1:23">
      <c r="A27" s="27" t="s">
        <v>119</v>
      </c>
      <c r="B27" s="27" t="s">
        <v>64</v>
      </c>
      <c r="C27" s="23">
        <v>49.212241003601115</v>
      </c>
      <c r="D27" s="23">
        <v>49.65524487964354</v>
      </c>
      <c r="E27" s="23">
        <v>47.173629389023645</v>
      </c>
      <c r="F27" s="23">
        <v>42.881549408800964</v>
      </c>
      <c r="G27" s="23">
        <v>41.473178222087</v>
      </c>
      <c r="H27" s="23">
        <v>43.708324175821389</v>
      </c>
      <c r="I27" s="23">
        <v>41.537535660195552</v>
      </c>
      <c r="J27" s="23">
        <v>35.483805542863053</v>
      </c>
      <c r="K27" s="23">
        <v>35.140734860720556</v>
      </c>
      <c r="L27" s="23">
        <v>35.460985421376819</v>
      </c>
      <c r="M27" s="23">
        <v>33.910253778396097</v>
      </c>
      <c r="N27" s="23">
        <v>33.261208650746305</v>
      </c>
      <c r="O27" s="23">
        <v>30.314692548358821</v>
      </c>
      <c r="P27" s="23">
        <v>27.31312632354933</v>
      </c>
      <c r="Q27" s="23">
        <v>29.032397794772741</v>
      </c>
      <c r="R27" s="23">
        <v>29.05152018386946</v>
      </c>
      <c r="S27" s="23">
        <v>25.158438464830247</v>
      </c>
      <c r="T27" s="23">
        <v>23.69078286050458</v>
      </c>
      <c r="U27" s="23">
        <v>24.323975803521492</v>
      </c>
      <c r="V27" s="23">
        <v>23.335948551940383</v>
      </c>
      <c r="W27" s="23">
        <v>22.006756119826907</v>
      </c>
    </row>
    <row r="28" spans="1:23">
      <c r="A28" s="27" t="s">
        <v>119</v>
      </c>
      <c r="B28" s="27" t="s">
        <v>32</v>
      </c>
      <c r="C28" s="23">
        <v>5.0177810000000003E-9</v>
      </c>
      <c r="D28" s="23">
        <v>4.8007532000000002E-9</v>
      </c>
      <c r="E28" s="23">
        <v>4.5167439999999995E-9</v>
      </c>
      <c r="F28" s="23">
        <v>4.2802225999999999E-9</v>
      </c>
      <c r="G28" s="23">
        <v>4.0564887000000003E-9</v>
      </c>
      <c r="H28" s="23">
        <v>5.3010349999999994E-9</v>
      </c>
      <c r="I28" s="23">
        <v>6.8228637000000005E-9</v>
      </c>
      <c r="J28" s="23">
        <v>8.3357280000000003E-9</v>
      </c>
      <c r="K28" s="23">
        <v>9.2673780000000009E-9</v>
      </c>
      <c r="L28" s="23">
        <v>3.4663713000000003E-8</v>
      </c>
      <c r="M28" s="23">
        <v>0.14872524999999998</v>
      </c>
      <c r="N28" s="23">
        <v>0.14042809000000001</v>
      </c>
      <c r="O28" s="23">
        <v>0.17282317</v>
      </c>
      <c r="P28" s="23">
        <v>0.15766265999999998</v>
      </c>
      <c r="Q28" s="23">
        <v>0.28497381999999999</v>
      </c>
      <c r="R28" s="23">
        <v>0.35922598</v>
      </c>
      <c r="S28" s="23">
        <v>0.33842775999999997</v>
      </c>
      <c r="T28" s="23">
        <v>0.32181198</v>
      </c>
      <c r="U28" s="23">
        <v>0.30305495999999998</v>
      </c>
      <c r="V28" s="23">
        <v>0.28313569999999999</v>
      </c>
      <c r="W28" s="23">
        <v>0.41400472999999999</v>
      </c>
    </row>
    <row r="29" spans="1:23">
      <c r="A29" s="27" t="s">
        <v>119</v>
      </c>
      <c r="B29" s="27" t="s">
        <v>69</v>
      </c>
      <c r="C29" s="23">
        <v>111.65798899999989</v>
      </c>
      <c r="D29" s="23">
        <v>199.65091499999997</v>
      </c>
      <c r="E29" s="23">
        <v>122.75955000929744</v>
      </c>
      <c r="F29" s="23">
        <v>385.76864781135134</v>
      </c>
      <c r="G29" s="23">
        <v>337.87887301056048</v>
      </c>
      <c r="H29" s="23">
        <v>590.91309401152341</v>
      </c>
      <c r="I29" s="23">
        <v>577.29433401170513</v>
      </c>
      <c r="J29" s="23">
        <v>518.99917501152129</v>
      </c>
      <c r="K29" s="23">
        <v>601.72804001699501</v>
      </c>
      <c r="L29" s="23">
        <v>675.41714701626404</v>
      </c>
      <c r="M29" s="23">
        <v>732.72526401588834</v>
      </c>
      <c r="N29" s="23">
        <v>1004.3462730530061</v>
      </c>
      <c r="O29" s="23">
        <v>715.39223204888344</v>
      </c>
      <c r="P29" s="23">
        <v>609.8893210442875</v>
      </c>
      <c r="Q29" s="23">
        <v>954.49082035136837</v>
      </c>
      <c r="R29" s="23">
        <v>663.48438326000007</v>
      </c>
      <c r="S29" s="23">
        <v>598.68720438000003</v>
      </c>
      <c r="T29" s="23">
        <v>582.88412139000002</v>
      </c>
      <c r="U29" s="23">
        <v>572.73430256999984</v>
      </c>
      <c r="V29" s="23">
        <v>608.92280951999999</v>
      </c>
      <c r="W29" s="23">
        <v>547.11011518999999</v>
      </c>
    </row>
    <row r="30" spans="1:23">
      <c r="A30" s="27" t="s">
        <v>119</v>
      </c>
      <c r="B30" s="27" t="s">
        <v>52</v>
      </c>
      <c r="C30" s="23">
        <v>6.9916250999999999E-2</v>
      </c>
      <c r="D30" s="23">
        <v>0.10524890729999999</v>
      </c>
      <c r="E30" s="23">
        <v>0.13634455299999998</v>
      </c>
      <c r="F30" s="23">
        <v>0.55907971699999992</v>
      </c>
      <c r="G30" s="23">
        <v>0.74791342999999999</v>
      </c>
      <c r="H30" s="23">
        <v>0.98716748599999982</v>
      </c>
      <c r="I30" s="23">
        <v>1.1211311499999999</v>
      </c>
      <c r="J30" s="23">
        <v>1.3111434</v>
      </c>
      <c r="K30" s="23">
        <v>1.5530016099999997</v>
      </c>
      <c r="L30" s="23">
        <v>1.7502567499999999</v>
      </c>
      <c r="M30" s="23">
        <v>1.9259588300000001</v>
      </c>
      <c r="N30" s="23">
        <v>2.12079795</v>
      </c>
      <c r="O30" s="23">
        <v>2.2733737000000001</v>
      </c>
      <c r="P30" s="23">
        <v>2.3022016999999999</v>
      </c>
      <c r="Q30" s="23">
        <v>2.3901400800000001</v>
      </c>
      <c r="R30" s="23">
        <v>2.3622255500000002</v>
      </c>
      <c r="S30" s="23">
        <v>2.3248133200000001</v>
      </c>
      <c r="T30" s="23">
        <v>2.3461301599999902</v>
      </c>
      <c r="U30" s="23">
        <v>2.3360615600000001</v>
      </c>
      <c r="V30" s="23">
        <v>2.3555784199999996</v>
      </c>
      <c r="W30" s="23">
        <v>2.3803202700000003</v>
      </c>
    </row>
    <row r="31" spans="1:23">
      <c r="A31" s="29" t="s">
        <v>118</v>
      </c>
      <c r="B31" s="29"/>
      <c r="C31" s="28">
        <v>193378.90847109482</v>
      </c>
      <c r="D31" s="28">
        <v>170091.24997587132</v>
      </c>
      <c r="E31" s="28">
        <v>157232.87097432991</v>
      </c>
      <c r="F31" s="28">
        <v>164529.25208505252</v>
      </c>
      <c r="G31" s="28">
        <v>139117.69439226325</v>
      </c>
      <c r="H31" s="28">
        <v>122993.37497117303</v>
      </c>
      <c r="I31" s="28">
        <v>113811.44088861506</v>
      </c>
      <c r="J31" s="28">
        <v>112852.0351259513</v>
      </c>
      <c r="K31" s="28">
        <v>101817.61607171873</v>
      </c>
      <c r="L31" s="28">
        <v>92256.981766535959</v>
      </c>
      <c r="M31" s="28">
        <v>85509.626078813992</v>
      </c>
      <c r="N31" s="28">
        <v>75506.377168705963</v>
      </c>
      <c r="O31" s="28">
        <v>76286.708225458482</v>
      </c>
      <c r="P31" s="28">
        <v>72148.65860905443</v>
      </c>
      <c r="Q31" s="28">
        <v>48697.618739959747</v>
      </c>
      <c r="R31" s="28">
        <v>43138.154932892357</v>
      </c>
      <c r="S31" s="28">
        <v>44772.863501249929</v>
      </c>
      <c r="T31" s="28">
        <v>38867.855305744291</v>
      </c>
      <c r="U31" s="28">
        <v>36244.408373087674</v>
      </c>
      <c r="V31" s="28">
        <v>33608.043787407143</v>
      </c>
      <c r="W31" s="28">
        <v>36447.706489551521</v>
      </c>
    </row>
    <row r="33" spans="1:23">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c r="A34" s="27" t="s">
        <v>120</v>
      </c>
      <c r="B34" s="27" t="s">
        <v>60</v>
      </c>
      <c r="C34" s="23">
        <v>153852.2585</v>
      </c>
      <c r="D34" s="23">
        <v>148841.26199999999</v>
      </c>
      <c r="E34" s="23">
        <v>147430.6899</v>
      </c>
      <c r="F34" s="23">
        <v>128341.77136415106</v>
      </c>
      <c r="G34" s="23">
        <v>106347.17669657253</v>
      </c>
      <c r="H34" s="23">
        <v>95731.461543212543</v>
      </c>
      <c r="I34" s="23">
        <v>84013.92846194451</v>
      </c>
      <c r="J34" s="23">
        <v>80355.294103388616</v>
      </c>
      <c r="K34" s="23">
        <v>75942.530354668153</v>
      </c>
      <c r="L34" s="23">
        <v>70457.974462886836</v>
      </c>
      <c r="M34" s="23">
        <v>60249.700701029738</v>
      </c>
      <c r="N34" s="23">
        <v>61388.474608116325</v>
      </c>
      <c r="O34" s="23">
        <v>60056.17571318509</v>
      </c>
      <c r="P34" s="23">
        <v>51336.869491118989</v>
      </c>
      <c r="Q34" s="23">
        <v>50406.343374735006</v>
      </c>
      <c r="R34" s="23">
        <v>40133.058945118508</v>
      </c>
      <c r="S34" s="23">
        <v>35375.772600000004</v>
      </c>
      <c r="T34" s="23">
        <v>34571.005499999999</v>
      </c>
      <c r="U34" s="23">
        <v>31368.393400000001</v>
      </c>
      <c r="V34" s="23">
        <v>29047.119600000002</v>
      </c>
      <c r="W34" s="23">
        <v>16677.04294388682</v>
      </c>
    </row>
    <row r="35" spans="1:23">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c r="A36" s="27" t="s">
        <v>120</v>
      </c>
      <c r="B36" s="27" t="s">
        <v>18</v>
      </c>
      <c r="C36" s="23">
        <v>7176.395654221702</v>
      </c>
      <c r="D36" s="23">
        <v>6813.75938302543</v>
      </c>
      <c r="E36" s="23">
        <v>7150.2063890643103</v>
      </c>
      <c r="F36" s="23">
        <v>10013.887263677165</v>
      </c>
      <c r="G36" s="23">
        <v>7424.4157680028648</v>
      </c>
      <c r="H36" s="23">
        <v>7062.6999958374108</v>
      </c>
      <c r="I36" s="23">
        <v>7144.4072703452966</v>
      </c>
      <c r="J36" s="23">
        <v>6973.9341774665627</v>
      </c>
      <c r="K36" s="23">
        <v>6465.8219122558057</v>
      </c>
      <c r="L36" s="23">
        <v>6132.7677208857785</v>
      </c>
      <c r="M36" s="23">
        <v>6019.2995397849081</v>
      </c>
      <c r="N36" s="23">
        <v>6474.4497325309876</v>
      </c>
      <c r="O36" s="23">
        <v>6066.4199980658032</v>
      </c>
      <c r="P36" s="23">
        <v>4101.3144361958184</v>
      </c>
      <c r="Q36" s="23">
        <v>5202.1977713045271</v>
      </c>
      <c r="R36" s="23">
        <v>3812.5256919888352</v>
      </c>
      <c r="S36" s="23">
        <v>5794.3174329216699</v>
      </c>
      <c r="T36" s="23">
        <v>5320.970431255354</v>
      </c>
      <c r="U36" s="23">
        <v>4636.6652795396112</v>
      </c>
      <c r="V36" s="23">
        <v>5040.5274882759986</v>
      </c>
      <c r="W36" s="23">
        <v>5113.9331309124154</v>
      </c>
    </row>
    <row r="37" spans="1:23">
      <c r="A37" s="27" t="s">
        <v>120</v>
      </c>
      <c r="B37" s="27" t="s">
        <v>28</v>
      </c>
      <c r="C37" s="23">
        <v>237.08039000000002</v>
      </c>
      <c r="D37" s="23">
        <v>228.02448000000001</v>
      </c>
      <c r="E37" s="23">
        <v>423.72311999999999</v>
      </c>
      <c r="F37" s="23">
        <v>745.52210000000002</v>
      </c>
      <c r="G37" s="23">
        <v>578.29825000000005</v>
      </c>
      <c r="H37" s="23">
        <v>588.56275000000005</v>
      </c>
      <c r="I37" s="23">
        <v>540.28743999999995</v>
      </c>
      <c r="J37" s="23">
        <v>568.20709999999997</v>
      </c>
      <c r="K37" s="23">
        <v>615.5752</v>
      </c>
      <c r="L37" s="23">
        <v>529.34280000000001</v>
      </c>
      <c r="M37" s="23">
        <v>595.80799999999999</v>
      </c>
      <c r="N37" s="23">
        <v>790.64393999999993</v>
      </c>
      <c r="O37" s="23">
        <v>740.51750000000004</v>
      </c>
      <c r="P37" s="23">
        <v>345.18153000000001</v>
      </c>
      <c r="Q37" s="23">
        <v>455.14979999999997</v>
      </c>
      <c r="R37" s="23">
        <v>269.53359999999998</v>
      </c>
      <c r="S37" s="23">
        <v>639.19859999999994</v>
      </c>
      <c r="T37" s="23">
        <v>574.2704</v>
      </c>
      <c r="U37" s="23">
        <v>509.33949999999999</v>
      </c>
      <c r="V37" s="23">
        <v>502.44875000000002</v>
      </c>
      <c r="W37" s="23">
        <v>516.09753000000001</v>
      </c>
    </row>
    <row r="38" spans="1:23">
      <c r="A38" s="27" t="s">
        <v>120</v>
      </c>
      <c r="B38" s="27" t="s">
        <v>62</v>
      </c>
      <c r="C38" s="23">
        <v>3.455174498E-5</v>
      </c>
      <c r="D38" s="23">
        <v>3.2179105429999967E-5</v>
      </c>
      <c r="E38" s="23">
        <v>3.196842663999999E-5</v>
      </c>
      <c r="F38" s="23">
        <v>95.018856004075033</v>
      </c>
      <c r="G38" s="23">
        <v>60.937732790882158</v>
      </c>
      <c r="H38" s="23">
        <v>86.797177429589709</v>
      </c>
      <c r="I38" s="23">
        <v>135.42549370072408</v>
      </c>
      <c r="J38" s="23">
        <v>236.10039420133046</v>
      </c>
      <c r="K38" s="23">
        <v>107.7810036705457</v>
      </c>
      <c r="L38" s="23">
        <v>152.19629545077515</v>
      </c>
      <c r="M38" s="23">
        <v>168.25958952932353</v>
      </c>
      <c r="N38" s="23">
        <v>170.36406242252988</v>
      </c>
      <c r="O38" s="23">
        <v>137.64204761096741</v>
      </c>
      <c r="P38" s="23">
        <v>27.8715469961518</v>
      </c>
      <c r="Q38" s="23">
        <v>337.18703004519961</v>
      </c>
      <c r="R38" s="23">
        <v>181.52818704887329</v>
      </c>
      <c r="S38" s="23">
        <v>456.31435261537996</v>
      </c>
      <c r="T38" s="23">
        <v>156.48743996402968</v>
      </c>
      <c r="U38" s="23">
        <v>564.31727895516133</v>
      </c>
      <c r="V38" s="23">
        <v>250.30815462818194</v>
      </c>
      <c r="W38" s="23">
        <v>659.11367995918113</v>
      </c>
    </row>
    <row r="39" spans="1:23">
      <c r="A39" s="27" t="s">
        <v>120</v>
      </c>
      <c r="B39" s="27" t="s">
        <v>61</v>
      </c>
      <c r="C39" s="23">
        <v>4368.4967999999999</v>
      </c>
      <c r="D39" s="23">
        <v>4117.7689</v>
      </c>
      <c r="E39" s="23">
        <v>3888.8804</v>
      </c>
      <c r="F39" s="23">
        <v>3655.337</v>
      </c>
      <c r="G39" s="23">
        <v>3444.4217000000003</v>
      </c>
      <c r="H39" s="23">
        <v>3250.7587999999996</v>
      </c>
      <c r="I39" s="23">
        <v>3073.0757000000003</v>
      </c>
      <c r="J39" s="23">
        <v>2882.6691000000001</v>
      </c>
      <c r="K39" s="23">
        <v>2715.3496500000001</v>
      </c>
      <c r="L39" s="23">
        <v>2560.4258999999997</v>
      </c>
      <c r="M39" s="23">
        <v>2420.9247</v>
      </c>
      <c r="N39" s="23">
        <v>2273.4184</v>
      </c>
      <c r="O39" s="23">
        <v>2141.6395999999995</v>
      </c>
      <c r="P39" s="23">
        <v>2015.8485000000001</v>
      </c>
      <c r="Q39" s="23">
        <v>1908.6224399999999</v>
      </c>
      <c r="R39" s="23">
        <v>1790.3026</v>
      </c>
      <c r="S39" s="23">
        <v>630.71010000000001</v>
      </c>
      <c r="T39" s="23">
        <v>599.52809999999999</v>
      </c>
      <c r="U39" s="23">
        <v>555.07449999999994</v>
      </c>
      <c r="V39" s="23">
        <v>531.02380000000005</v>
      </c>
      <c r="W39" s="23">
        <v>502.93094000000002</v>
      </c>
    </row>
    <row r="40" spans="1:23">
      <c r="A40" s="27" t="s">
        <v>120</v>
      </c>
      <c r="B40" s="27" t="s">
        <v>65</v>
      </c>
      <c r="C40" s="23">
        <v>14202.812398107009</v>
      </c>
      <c r="D40" s="23">
        <v>12774.455211180817</v>
      </c>
      <c r="E40" s="23">
        <v>11390.484488898957</v>
      </c>
      <c r="F40" s="23">
        <v>12675.903762690401</v>
      </c>
      <c r="G40" s="23">
        <v>24770.383261011699</v>
      </c>
      <c r="H40" s="23">
        <v>25545.246783482027</v>
      </c>
      <c r="I40" s="23">
        <v>25928.299325313485</v>
      </c>
      <c r="J40" s="23">
        <v>30541.577593475522</v>
      </c>
      <c r="K40" s="23">
        <v>28888.304211301343</v>
      </c>
      <c r="L40" s="23">
        <v>27837.726955193823</v>
      </c>
      <c r="M40" s="23">
        <v>27771.025754985691</v>
      </c>
      <c r="N40" s="23">
        <v>27113.494838723913</v>
      </c>
      <c r="O40" s="23">
        <v>22742.428214004125</v>
      </c>
      <c r="P40" s="23">
        <v>28691.226180972233</v>
      </c>
      <c r="Q40" s="23">
        <v>31083.717765448895</v>
      </c>
      <c r="R40" s="23">
        <v>34666.266579119147</v>
      </c>
      <c r="S40" s="23">
        <v>35968.326237294459</v>
      </c>
      <c r="T40" s="23">
        <v>33922.061892459817</v>
      </c>
      <c r="U40" s="23">
        <v>32476.701138398126</v>
      </c>
      <c r="V40" s="23">
        <v>28610.981598337698</v>
      </c>
      <c r="W40" s="23">
        <v>27501.61171075295</v>
      </c>
    </row>
    <row r="41" spans="1:23">
      <c r="A41" s="27" t="s">
        <v>120</v>
      </c>
      <c r="B41" s="27" t="s">
        <v>64</v>
      </c>
      <c r="C41" s="23">
        <v>52.635414095391184</v>
      </c>
      <c r="D41" s="23">
        <v>52.354467633417272</v>
      </c>
      <c r="E41" s="23">
        <v>50.228289782874853</v>
      </c>
      <c r="F41" s="23">
        <v>45.374611461739107</v>
      </c>
      <c r="G41" s="23">
        <v>41.833519055498016</v>
      </c>
      <c r="H41" s="23">
        <v>41.726192884064368</v>
      </c>
      <c r="I41" s="23">
        <v>39.269070228753691</v>
      </c>
      <c r="J41" s="23">
        <v>31.405856848601299</v>
      </c>
      <c r="K41" s="23">
        <v>32.886742210104309</v>
      </c>
      <c r="L41" s="23">
        <v>32.210037369289296</v>
      </c>
      <c r="M41" s="23">
        <v>32.193392534007309</v>
      </c>
      <c r="N41" s="23">
        <v>30.941369543592305</v>
      </c>
      <c r="O41" s="23">
        <v>28.515115403556138</v>
      </c>
      <c r="P41" s="23">
        <v>26.323783101910067</v>
      </c>
      <c r="Q41" s="23">
        <v>26.304494592224842</v>
      </c>
      <c r="R41" s="23">
        <v>23.431843371762007</v>
      </c>
      <c r="S41" s="23">
        <v>18.31577901968604</v>
      </c>
      <c r="T41" s="23">
        <v>19.208464131647442</v>
      </c>
      <c r="U41" s="23">
        <v>18.861844631097227</v>
      </c>
      <c r="V41" s="23">
        <v>18.819463408531686</v>
      </c>
      <c r="W41" s="23">
        <v>19.449444314798054</v>
      </c>
    </row>
    <row r="42" spans="1:23">
      <c r="A42" s="27" t="s">
        <v>120</v>
      </c>
      <c r="B42" s="27" t="s">
        <v>32</v>
      </c>
      <c r="C42" s="23">
        <v>0.141025705250513</v>
      </c>
      <c r="D42" s="23">
        <v>0.11976198503606099</v>
      </c>
      <c r="E42" s="23">
        <v>0.11554581478710441</v>
      </c>
      <c r="F42" s="23">
        <v>0.23527237452879571</v>
      </c>
      <c r="G42" s="23">
        <v>0.22245685434099299</v>
      </c>
      <c r="H42" s="23">
        <v>0.20835544597541658</v>
      </c>
      <c r="I42" s="23">
        <v>0.19303840799914099</v>
      </c>
      <c r="J42" s="23">
        <v>0.31153732000000001</v>
      </c>
      <c r="K42" s="23">
        <v>0.29902936000000002</v>
      </c>
      <c r="L42" s="23">
        <v>0.38567643999999901</v>
      </c>
      <c r="M42" s="23">
        <v>0.36330889999999999</v>
      </c>
      <c r="N42" s="23">
        <v>0.34363873999999894</v>
      </c>
      <c r="O42" s="23">
        <v>0.35166734599999799</v>
      </c>
      <c r="P42" s="23">
        <v>0.32648300999999902</v>
      </c>
      <c r="Q42" s="23">
        <v>0.31230227999999999</v>
      </c>
      <c r="R42" s="23">
        <v>0.47034752500000004</v>
      </c>
      <c r="S42" s="23">
        <v>0.43947059999999999</v>
      </c>
      <c r="T42" s="23">
        <v>0.42052415500000001</v>
      </c>
      <c r="U42" s="23">
        <v>0.46140750000000003</v>
      </c>
      <c r="V42" s="23">
        <v>0.44232299000000003</v>
      </c>
      <c r="W42" s="23">
        <v>0.64014090000000001</v>
      </c>
    </row>
    <row r="43" spans="1:23">
      <c r="A43" s="27" t="s">
        <v>120</v>
      </c>
      <c r="B43" s="27" t="s">
        <v>69</v>
      </c>
      <c r="C43" s="23">
        <v>167.08876999999998</v>
      </c>
      <c r="D43" s="23">
        <v>309.11796999999996</v>
      </c>
      <c r="E43" s="23">
        <v>210.91256000468113</v>
      </c>
      <c r="F43" s="23">
        <v>1802.5866000057815</v>
      </c>
      <c r="G43" s="23">
        <v>1741.4796000057418</v>
      </c>
      <c r="H43" s="23">
        <v>2431.1808000063124</v>
      </c>
      <c r="I43" s="23">
        <v>2282.7602000065322</v>
      </c>
      <c r="J43" s="23">
        <v>2249.7892000151314</v>
      </c>
      <c r="K43" s="23">
        <v>2328.516000014682</v>
      </c>
      <c r="L43" s="23">
        <v>2034.3784000136004</v>
      </c>
      <c r="M43" s="23">
        <v>2314.539000013302</v>
      </c>
      <c r="N43" s="23">
        <v>2352.3568000278196</v>
      </c>
      <c r="O43" s="23">
        <v>1907.9296000255647</v>
      </c>
      <c r="P43" s="23">
        <v>1568.9800000228943</v>
      </c>
      <c r="Q43" s="23">
        <v>1658.3504000337336</v>
      </c>
      <c r="R43" s="23">
        <v>1278.6334000988254</v>
      </c>
      <c r="S43" s="23">
        <v>1254.5861295499999</v>
      </c>
      <c r="T43" s="23">
        <v>1176.052222</v>
      </c>
      <c r="U43" s="23">
        <v>1115.2649724</v>
      </c>
      <c r="V43" s="23">
        <v>1131.2279008999999</v>
      </c>
      <c r="W43" s="23">
        <v>1048.4725040999999</v>
      </c>
    </row>
    <row r="44" spans="1:23">
      <c r="A44" s="27" t="s">
        <v>120</v>
      </c>
      <c r="B44" s="27" t="s">
        <v>52</v>
      </c>
      <c r="C44" s="23">
        <v>5.2377319299999996E-2</v>
      </c>
      <c r="D44" s="23">
        <v>7.7380433999999998E-2</v>
      </c>
      <c r="E44" s="23">
        <v>0.10886842400000001</v>
      </c>
      <c r="F44" s="23">
        <v>0.269304549</v>
      </c>
      <c r="G44" s="23">
        <v>0.38356340999999999</v>
      </c>
      <c r="H44" s="23">
        <v>0.52004587499999999</v>
      </c>
      <c r="I44" s="23">
        <v>0.64356553000000005</v>
      </c>
      <c r="J44" s="23">
        <v>0.67727011000000004</v>
      </c>
      <c r="K44" s="23">
        <v>0.86857265999999989</v>
      </c>
      <c r="L44" s="23">
        <v>0.98822611999999999</v>
      </c>
      <c r="M44" s="23">
        <v>1.17584993</v>
      </c>
      <c r="N44" s="23">
        <v>1.3007960699999999</v>
      </c>
      <c r="O44" s="23">
        <v>1.3928631300000001</v>
      </c>
      <c r="P44" s="23">
        <v>1.47873133</v>
      </c>
      <c r="Q44" s="23">
        <v>1.5608852400000002</v>
      </c>
      <c r="R44" s="23">
        <v>1.51335358</v>
      </c>
      <c r="S44" s="23">
        <v>1.5072884500000001</v>
      </c>
      <c r="T44" s="23">
        <v>1.5254707000000001</v>
      </c>
      <c r="U44" s="23">
        <v>1.5242190600000001</v>
      </c>
      <c r="V44" s="23">
        <v>1.5563334400000002</v>
      </c>
      <c r="W44" s="23">
        <v>1.5601313999999999</v>
      </c>
    </row>
    <row r="45" spans="1:23">
      <c r="A45" s="29" t="s">
        <v>118</v>
      </c>
      <c r="B45" s="29"/>
      <c r="C45" s="28">
        <v>179889.67919097582</v>
      </c>
      <c r="D45" s="28">
        <v>172827.62447401875</v>
      </c>
      <c r="E45" s="28">
        <v>170334.21261971458</v>
      </c>
      <c r="F45" s="28">
        <v>155572.81495798446</v>
      </c>
      <c r="G45" s="28">
        <v>142667.4669274335</v>
      </c>
      <c r="H45" s="28">
        <v>132307.25324284562</v>
      </c>
      <c r="I45" s="28">
        <v>120874.69276153277</v>
      </c>
      <c r="J45" s="28">
        <v>121589.18832538064</v>
      </c>
      <c r="K45" s="28">
        <v>114768.24907410596</v>
      </c>
      <c r="L45" s="28">
        <v>107702.64417178651</v>
      </c>
      <c r="M45" s="28">
        <v>97257.21167786367</v>
      </c>
      <c r="N45" s="28">
        <v>98241.78695133733</v>
      </c>
      <c r="O45" s="28">
        <v>91913.338188269539</v>
      </c>
      <c r="P45" s="28">
        <v>86544.63546838511</v>
      </c>
      <c r="Q45" s="28">
        <v>89419.522676125853</v>
      </c>
      <c r="R45" s="28">
        <v>80876.647446647126</v>
      </c>
      <c r="S45" s="28">
        <v>78882.955101851199</v>
      </c>
      <c r="T45" s="28">
        <v>75163.532227810851</v>
      </c>
      <c r="U45" s="28">
        <v>70129.352941524005</v>
      </c>
      <c r="V45" s="28">
        <v>64001.228854650421</v>
      </c>
      <c r="W45" s="28">
        <v>50990.179379826164</v>
      </c>
    </row>
    <row r="47" spans="1:23">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c r="A49" s="27" t="s">
        <v>121</v>
      </c>
      <c r="B49" s="27" t="s">
        <v>67</v>
      </c>
      <c r="C49" s="23">
        <v>105770.461</v>
      </c>
      <c r="D49" s="23">
        <v>96259.388000000006</v>
      </c>
      <c r="E49" s="23">
        <v>95392.0435</v>
      </c>
      <c r="F49" s="23">
        <v>75232.824022371715</v>
      </c>
      <c r="G49" s="23">
        <v>67092.9558536556</v>
      </c>
      <c r="H49" s="23">
        <v>61463.055462610253</v>
      </c>
      <c r="I49" s="23">
        <v>55465.806746005634</v>
      </c>
      <c r="J49" s="23">
        <v>45227.92952541056</v>
      </c>
      <c r="K49" s="23">
        <v>40311.049282765751</v>
      </c>
      <c r="L49" s="23">
        <v>40156.549699999996</v>
      </c>
      <c r="M49" s="23">
        <v>32671.7320397086</v>
      </c>
      <c r="N49" s="23">
        <v>31352.1672</v>
      </c>
      <c r="O49" s="23">
        <v>29331.141600000003</v>
      </c>
      <c r="P49" s="23">
        <v>25872.645900000003</v>
      </c>
      <c r="Q49" s="23">
        <v>24118.885300000002</v>
      </c>
      <c r="R49" s="23">
        <v>22414.8302</v>
      </c>
      <c r="S49" s="23">
        <v>21666.704899999997</v>
      </c>
      <c r="T49" s="23">
        <v>22300.250899999999</v>
      </c>
      <c r="U49" s="23">
        <v>19632.598600000001</v>
      </c>
      <c r="V49" s="23">
        <v>17561.684399999998</v>
      </c>
      <c r="W49" s="23">
        <v>17916.335500000001</v>
      </c>
    </row>
    <row r="50" spans="1:23">
      <c r="A50" s="27" t="s">
        <v>121</v>
      </c>
      <c r="B50" s="27" t="s">
        <v>18</v>
      </c>
      <c r="C50" s="23">
        <v>1.8159404000000002E-5</v>
      </c>
      <c r="D50" s="23">
        <v>1.6887942E-5</v>
      </c>
      <c r="E50" s="23">
        <v>1.7384817999999999E-5</v>
      </c>
      <c r="F50" s="23">
        <v>4.8546179999999998E-5</v>
      </c>
      <c r="G50" s="23">
        <v>4.533453E-5</v>
      </c>
      <c r="H50" s="23">
        <v>4.2312905E-5</v>
      </c>
      <c r="I50" s="23">
        <v>4.3339542999999998E-5</v>
      </c>
      <c r="J50" s="23">
        <v>4.9051906999999996E-5</v>
      </c>
      <c r="K50" s="23">
        <v>4.6607840000000001E-5</v>
      </c>
      <c r="L50" s="23">
        <v>4.3134476999999995E-5</v>
      </c>
      <c r="M50" s="23">
        <v>4.0386289999999996E-5</v>
      </c>
      <c r="N50" s="23">
        <v>4.0316842000000002E-5</v>
      </c>
      <c r="O50" s="23">
        <v>3.8109735000000001E-5</v>
      </c>
      <c r="P50" s="23">
        <v>3.4839365999999997E-5</v>
      </c>
      <c r="Q50" s="23">
        <v>3.3924945000000001E-5</v>
      </c>
      <c r="R50" s="23">
        <v>3.1362670000000002E-5</v>
      </c>
      <c r="S50" s="23">
        <v>4.0871494E-5</v>
      </c>
      <c r="T50" s="23">
        <v>3.8786065000000002E-5</v>
      </c>
      <c r="U50" s="23">
        <v>3.7015850000000002E-5</v>
      </c>
      <c r="V50" s="23">
        <v>3.5470735000000001E-5</v>
      </c>
      <c r="W50" s="23">
        <v>3.3565049999999998E-5</v>
      </c>
    </row>
    <row r="51" spans="1:23">
      <c r="A51" s="27" t="s">
        <v>121</v>
      </c>
      <c r="B51" s="27" t="s">
        <v>28</v>
      </c>
      <c r="C51" s="23">
        <v>15.878549999999999</v>
      </c>
      <c r="D51" s="23">
        <v>15.480823999999901</v>
      </c>
      <c r="E51" s="23">
        <v>23.268228999999998</v>
      </c>
      <c r="F51" s="23">
        <v>17.390060000000002</v>
      </c>
      <c r="G51" s="23">
        <v>20.909981999999999</v>
      </c>
      <c r="H51" s="23">
        <v>31.850826000000001</v>
      </c>
      <c r="I51" s="23">
        <v>10.637841</v>
      </c>
      <c r="J51" s="23">
        <v>31.185025000000003</v>
      </c>
      <c r="K51" s="23">
        <v>10.920563</v>
      </c>
      <c r="L51" s="23">
        <v>16.170504999999999</v>
      </c>
      <c r="M51" s="23">
        <v>8.0244345999999993</v>
      </c>
      <c r="N51" s="23">
        <v>20.161732000000001</v>
      </c>
      <c r="O51" s="23">
        <v>8.5724429999999998</v>
      </c>
      <c r="P51" s="23">
        <v>7.7636763000000002</v>
      </c>
      <c r="Q51" s="23">
        <v>40.61054</v>
      </c>
      <c r="R51" s="23">
        <v>31.477058999999898</v>
      </c>
      <c r="S51" s="23">
        <v>75.534149999999997</v>
      </c>
      <c r="T51" s="23">
        <v>18.697331999999999</v>
      </c>
      <c r="U51" s="23">
        <v>0</v>
      </c>
      <c r="V51" s="23">
        <v>0</v>
      </c>
      <c r="W51" s="23">
        <v>0</v>
      </c>
    </row>
    <row r="52" spans="1:23">
      <c r="A52" s="27" t="s">
        <v>121</v>
      </c>
      <c r="B52" s="27" t="s">
        <v>62</v>
      </c>
      <c r="C52" s="23">
        <v>74.331162654133905</v>
      </c>
      <c r="D52" s="23">
        <v>69.476451470099917</v>
      </c>
      <c r="E52" s="23">
        <v>158.89633920214899</v>
      </c>
      <c r="F52" s="23">
        <v>670.9600702558065</v>
      </c>
      <c r="G52" s="23">
        <v>376.84724397831405</v>
      </c>
      <c r="H52" s="23">
        <v>650.52990847960064</v>
      </c>
      <c r="I52" s="23">
        <v>649.38827249160454</v>
      </c>
      <c r="J52" s="23">
        <v>503.33858404996101</v>
      </c>
      <c r="K52" s="23">
        <v>394.44468249451643</v>
      </c>
      <c r="L52" s="23">
        <v>279.72034370280289</v>
      </c>
      <c r="M52" s="23">
        <v>194.78040488259475</v>
      </c>
      <c r="N52" s="23">
        <v>330.14782051589395</v>
      </c>
      <c r="O52" s="23">
        <v>227.22978742683358</v>
      </c>
      <c r="P52" s="23">
        <v>147.01604432317731</v>
      </c>
      <c r="Q52" s="23">
        <v>289.58901184099091</v>
      </c>
      <c r="R52" s="23">
        <v>119.64808287635149</v>
      </c>
      <c r="S52" s="23">
        <v>451.88554997104342</v>
      </c>
      <c r="T52" s="23">
        <v>129.5130294183308</v>
      </c>
      <c r="U52" s="23">
        <v>203.592899713538</v>
      </c>
      <c r="V52" s="23">
        <v>204.08255090956919</v>
      </c>
      <c r="W52" s="23">
        <v>336.30311255616999</v>
      </c>
    </row>
    <row r="53" spans="1:23">
      <c r="A53" s="27" t="s">
        <v>121</v>
      </c>
      <c r="B53" s="27" t="s">
        <v>61</v>
      </c>
      <c r="C53" s="23">
        <v>17432.860359999999</v>
      </c>
      <c r="D53" s="23">
        <v>16364.77896</v>
      </c>
      <c r="E53" s="23">
        <v>14123.005869999999</v>
      </c>
      <c r="F53" s="23">
        <v>16552.682979999998</v>
      </c>
      <c r="G53" s="23">
        <v>15979.881579999999</v>
      </c>
      <c r="H53" s="23">
        <v>14327.540140000001</v>
      </c>
      <c r="I53" s="23">
        <v>13732.92258</v>
      </c>
      <c r="J53" s="23">
        <v>16356.074119999999</v>
      </c>
      <c r="K53" s="23">
        <v>12830.857280000002</v>
      </c>
      <c r="L53" s="23">
        <v>10353.652180000001</v>
      </c>
      <c r="M53" s="23">
        <v>9778.6302100000012</v>
      </c>
      <c r="N53" s="23">
        <v>8370.5133100000003</v>
      </c>
      <c r="O53" s="23">
        <v>9744.4065300000002</v>
      </c>
      <c r="P53" s="23">
        <v>9404.6545100000003</v>
      </c>
      <c r="Q53" s="23">
        <v>8452.1275900000001</v>
      </c>
      <c r="R53" s="23">
        <v>7979.0321299999996</v>
      </c>
      <c r="S53" s="23">
        <v>9542.7935799999996</v>
      </c>
      <c r="T53" s="23">
        <v>7434.4677500000007</v>
      </c>
      <c r="U53" s="23">
        <v>6053.3614699999998</v>
      </c>
      <c r="V53" s="23">
        <v>5685.0962600000003</v>
      </c>
      <c r="W53" s="23">
        <v>4878.9345899999998</v>
      </c>
    </row>
    <row r="54" spans="1:23">
      <c r="A54" s="27" t="s">
        <v>121</v>
      </c>
      <c r="B54" s="27" t="s">
        <v>65</v>
      </c>
      <c r="C54" s="23">
        <v>26045.301375846317</v>
      </c>
      <c r="D54" s="23">
        <v>27744.528119101971</v>
      </c>
      <c r="E54" s="23">
        <v>22647.923165553861</v>
      </c>
      <c r="F54" s="23">
        <v>21653.919983547545</v>
      </c>
      <c r="G54" s="23">
        <v>20843.158033568623</v>
      </c>
      <c r="H54" s="23">
        <v>20428.842629045266</v>
      </c>
      <c r="I54" s="23">
        <v>19965.395832518912</v>
      </c>
      <c r="J54" s="23">
        <v>17169.206771699497</v>
      </c>
      <c r="K54" s="23">
        <v>20523.0140505585</v>
      </c>
      <c r="L54" s="23">
        <v>18671.791419224617</v>
      </c>
      <c r="M54" s="23">
        <v>19486.735379493071</v>
      </c>
      <c r="N54" s="23">
        <v>15753.550351947461</v>
      </c>
      <c r="O54" s="23">
        <v>15419.581026527008</v>
      </c>
      <c r="P54" s="23">
        <v>14779.431200743322</v>
      </c>
      <c r="Q54" s="23">
        <v>17144.544491736062</v>
      </c>
      <c r="R54" s="23">
        <v>16417.815301335519</v>
      </c>
      <c r="S54" s="23">
        <v>16481.270343525426</v>
      </c>
      <c r="T54" s="23">
        <v>15566.573196216625</v>
      </c>
      <c r="U54" s="23">
        <v>14275.347324462642</v>
      </c>
      <c r="V54" s="23">
        <v>13722.868554782619</v>
      </c>
      <c r="W54" s="23">
        <v>11313.096354074152</v>
      </c>
    </row>
    <row r="55" spans="1:23">
      <c r="A55" s="27" t="s">
        <v>121</v>
      </c>
      <c r="B55" s="27" t="s">
        <v>64</v>
      </c>
      <c r="C55" s="23">
        <v>23.006512351299296</v>
      </c>
      <c r="D55" s="23">
        <v>21.610761541786378</v>
      </c>
      <c r="E55" s="23">
        <v>21.235825201787101</v>
      </c>
      <c r="F55" s="23">
        <v>19.180873812386476</v>
      </c>
      <c r="G55" s="23">
        <v>17.1215207479577</v>
      </c>
      <c r="H55" s="23">
        <v>17.104951334785166</v>
      </c>
      <c r="I55" s="23">
        <v>16.804236505011716</v>
      </c>
      <c r="J55" s="23">
        <v>14.837628575542846</v>
      </c>
      <c r="K55" s="23">
        <v>15.1751479735366</v>
      </c>
      <c r="L55" s="23">
        <v>14.63114554357486</v>
      </c>
      <c r="M55" s="23">
        <v>15.219432751001861</v>
      </c>
      <c r="N55" s="23">
        <v>15.415017189015334</v>
      </c>
      <c r="O55" s="23">
        <v>13.944026187821736</v>
      </c>
      <c r="P55" s="23">
        <v>12.528061444138055</v>
      </c>
      <c r="Q55" s="23">
        <v>12.498875343512747</v>
      </c>
      <c r="R55" s="23">
        <v>11.974013372607105</v>
      </c>
      <c r="S55" s="23">
        <v>10.608377680834824</v>
      </c>
      <c r="T55" s="23">
        <v>10.458857258676657</v>
      </c>
      <c r="U55" s="23">
        <v>10.100836308117167</v>
      </c>
      <c r="V55" s="23">
        <v>9.3853034673147082</v>
      </c>
      <c r="W55" s="23">
        <v>9.7425849572414958</v>
      </c>
    </row>
    <row r="56" spans="1:23">
      <c r="A56" s="27" t="s">
        <v>121</v>
      </c>
      <c r="B56" s="27" t="s">
        <v>32</v>
      </c>
      <c r="C56" s="23">
        <v>0.17486204272125738</v>
      </c>
      <c r="D56" s="23">
        <v>0.17289524559667899</v>
      </c>
      <c r="E56" s="23">
        <v>0.17708985021429099</v>
      </c>
      <c r="F56" s="23">
        <v>0.33706914883516254</v>
      </c>
      <c r="G56" s="23">
        <v>0.3217493686120626</v>
      </c>
      <c r="H56" s="23">
        <v>0.28158004027068767</v>
      </c>
      <c r="I56" s="23">
        <v>0.23965532336470599</v>
      </c>
      <c r="J56" s="23">
        <v>0.2076933404444197</v>
      </c>
      <c r="K56" s="23">
        <v>0.19665789715272228</v>
      </c>
      <c r="L56" s="23">
        <v>0.17996222548052002</v>
      </c>
      <c r="M56" s="23">
        <v>0.16810789102681781</v>
      </c>
      <c r="N56" s="23">
        <v>0.16357482459937692</v>
      </c>
      <c r="O56" s="23">
        <v>3.0168563446135999E-2</v>
      </c>
      <c r="P56" s="23">
        <v>2.68338942416609E-2</v>
      </c>
      <c r="Q56" s="23">
        <v>2.6209360491970004E-2</v>
      </c>
      <c r="R56" s="23">
        <v>2.3808162630101999E-2</v>
      </c>
      <c r="S56" s="23">
        <v>2.1650824528290997E-2</v>
      </c>
      <c r="T56" s="23">
        <v>2.1041269859425997E-2</v>
      </c>
      <c r="U56" s="23">
        <v>1.9151027861390002E-2</v>
      </c>
      <c r="V56" s="23">
        <v>1.7557763848827002E-2</v>
      </c>
      <c r="W56" s="23">
        <v>1.6839487689352999E-2</v>
      </c>
    </row>
    <row r="57" spans="1:23">
      <c r="A57" s="27" t="s">
        <v>121</v>
      </c>
      <c r="B57" s="27" t="s">
        <v>69</v>
      </c>
      <c r="C57" s="23">
        <v>0</v>
      </c>
      <c r="D57" s="23">
        <v>0</v>
      </c>
      <c r="E57" s="23">
        <v>5.7000719999999995E-9</v>
      </c>
      <c r="F57" s="23">
        <v>2.1142716E-7</v>
      </c>
      <c r="G57" s="23">
        <v>1.7355111999999998E-7</v>
      </c>
      <c r="H57" s="23">
        <v>0.13966720000000002</v>
      </c>
      <c r="I57" s="23">
        <v>0.4476869</v>
      </c>
      <c r="J57" s="23">
        <v>1.4835121999999998</v>
      </c>
      <c r="K57" s="23">
        <v>1.7176174000000002</v>
      </c>
      <c r="L57" s="23">
        <v>1.4528943999999999</v>
      </c>
      <c r="M57" s="23">
        <v>1.8559817000000001</v>
      </c>
      <c r="N57" s="23">
        <v>1.7749822</v>
      </c>
      <c r="O57" s="23">
        <v>1.6430969</v>
      </c>
      <c r="P57" s="23">
        <v>1.6022064</v>
      </c>
      <c r="Q57" s="23">
        <v>1.6309027</v>
      </c>
      <c r="R57" s="23">
        <v>1.4701289999999998</v>
      </c>
      <c r="S57" s="23">
        <v>1.5272896</v>
      </c>
      <c r="T57" s="23">
        <v>1.3982572</v>
      </c>
      <c r="U57" s="23">
        <v>1.6380344</v>
      </c>
      <c r="V57" s="23">
        <v>1.5215131</v>
      </c>
      <c r="W57" s="23">
        <v>1.5474348</v>
      </c>
    </row>
    <row r="58" spans="1:23">
      <c r="A58" s="27" t="s">
        <v>121</v>
      </c>
      <c r="B58" s="27" t="s">
        <v>52</v>
      </c>
      <c r="C58" s="23">
        <v>6.2058706999999998E-2</v>
      </c>
      <c r="D58" s="23">
        <v>7.954107349999999E-2</v>
      </c>
      <c r="E58" s="23">
        <v>0.13690575299999999</v>
      </c>
      <c r="F58" s="23">
        <v>0.34040658199999996</v>
      </c>
      <c r="G58" s="23">
        <v>0.48525801800000001</v>
      </c>
      <c r="H58" s="23">
        <v>0.63232480000000002</v>
      </c>
      <c r="I58" s="23">
        <v>0.76389343999999992</v>
      </c>
      <c r="J58" s="23">
        <v>0.91602648999999892</v>
      </c>
      <c r="K58" s="23">
        <v>1.1455257699999999</v>
      </c>
      <c r="L58" s="23">
        <v>1.3474600999999999</v>
      </c>
      <c r="M58" s="23">
        <v>1.59224378</v>
      </c>
      <c r="N58" s="23">
        <v>1.7939337</v>
      </c>
      <c r="O58" s="23">
        <v>1.9381385599999998</v>
      </c>
      <c r="P58" s="23">
        <v>1.9932251000000001</v>
      </c>
      <c r="Q58" s="23">
        <v>2.1306468000000001</v>
      </c>
      <c r="R58" s="23">
        <v>2.10639178</v>
      </c>
      <c r="S58" s="23">
        <v>2.0886361999999998</v>
      </c>
      <c r="T58" s="23">
        <v>2.1072281299999998</v>
      </c>
      <c r="U58" s="23">
        <v>2.07506447</v>
      </c>
      <c r="V58" s="23">
        <v>2.0653402999999999</v>
      </c>
      <c r="W58" s="23">
        <v>2.1841769999999903</v>
      </c>
    </row>
    <row r="59" spans="1:23">
      <c r="A59" s="29" t="s">
        <v>118</v>
      </c>
      <c r="B59" s="29"/>
      <c r="C59" s="28">
        <v>149361.83897901117</v>
      </c>
      <c r="D59" s="28">
        <v>140475.2631330018</v>
      </c>
      <c r="E59" s="28">
        <v>132366.37294634263</v>
      </c>
      <c r="F59" s="28">
        <v>114146.95803853363</v>
      </c>
      <c r="G59" s="28">
        <v>104330.87425928502</v>
      </c>
      <c r="H59" s="28">
        <v>96918.923959782798</v>
      </c>
      <c r="I59" s="28">
        <v>89840.955551860709</v>
      </c>
      <c r="J59" s="28">
        <v>79302.571703787456</v>
      </c>
      <c r="K59" s="28">
        <v>74085.461053400155</v>
      </c>
      <c r="L59" s="28">
        <v>69492.515336605473</v>
      </c>
      <c r="M59" s="28">
        <v>62155.121941821555</v>
      </c>
      <c r="N59" s="28">
        <v>55841.95547196921</v>
      </c>
      <c r="O59" s="28">
        <v>54744.875451251399</v>
      </c>
      <c r="P59" s="28">
        <v>50224.039427650008</v>
      </c>
      <c r="Q59" s="28">
        <v>50058.255842845516</v>
      </c>
      <c r="R59" s="28">
        <v>46974.776817947153</v>
      </c>
      <c r="S59" s="28">
        <v>48228.796942048793</v>
      </c>
      <c r="T59" s="28">
        <v>45459.9611036797</v>
      </c>
      <c r="U59" s="28">
        <v>40175.001167500151</v>
      </c>
      <c r="V59" s="28">
        <v>37183.117104630233</v>
      </c>
      <c r="W59" s="28">
        <v>34454.412175152611</v>
      </c>
    </row>
    <row r="61" spans="1:23">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c r="A64" s="27" t="s">
        <v>122</v>
      </c>
      <c r="B64" s="27" t="s">
        <v>18</v>
      </c>
      <c r="C64" s="23">
        <v>7161.5905179984438</v>
      </c>
      <c r="D64" s="23">
        <v>6745.9667167631978</v>
      </c>
      <c r="E64" s="23">
        <v>3948.9317999536202</v>
      </c>
      <c r="F64" s="23">
        <v>4586.6230223918747</v>
      </c>
      <c r="G64" s="23">
        <v>4316.5775210899528</v>
      </c>
      <c r="H64" s="23">
        <v>2706.6172197391511</v>
      </c>
      <c r="I64" s="23">
        <v>2082.0264185999008</v>
      </c>
      <c r="J64" s="23">
        <v>1969.96361894146</v>
      </c>
      <c r="K64" s="23">
        <v>1862.4368182214171</v>
      </c>
      <c r="L64" s="23">
        <v>1752.4971171311422</v>
      </c>
      <c r="M64" s="23">
        <v>1655.660116125377</v>
      </c>
      <c r="N64" s="23">
        <v>1907.915617398447</v>
      </c>
      <c r="O64" s="23">
        <v>1483.9232172789189</v>
      </c>
      <c r="P64" s="23">
        <v>1386.9629161348489</v>
      </c>
      <c r="Q64" s="23">
        <v>1313.6404184249279</v>
      </c>
      <c r="R64" s="23">
        <v>1236.8432176944621</v>
      </c>
      <c r="S64" s="23">
        <v>2.3502037000000001E-5</v>
      </c>
      <c r="T64" s="23">
        <v>2.2287656E-5</v>
      </c>
      <c r="U64" s="23">
        <v>2.26337689999999E-5</v>
      </c>
      <c r="V64" s="23">
        <v>2.1416547000000003E-5</v>
      </c>
      <c r="W64" s="23">
        <v>2.4296559999999998E-5</v>
      </c>
    </row>
    <row r="65" spans="1:23">
      <c r="A65" s="27" t="s">
        <v>122</v>
      </c>
      <c r="B65" s="27" t="s">
        <v>28</v>
      </c>
      <c r="C65" s="23">
        <v>1921.1695</v>
      </c>
      <c r="D65" s="23">
        <v>1438.8381000000002</v>
      </c>
      <c r="E65" s="23">
        <v>1304.7825</v>
      </c>
      <c r="F65" s="23">
        <v>139.13511</v>
      </c>
      <c r="G65" s="23">
        <v>129.50574</v>
      </c>
      <c r="H65" s="23">
        <v>122.325125</v>
      </c>
      <c r="I65" s="23">
        <v>115.2825</v>
      </c>
      <c r="J65" s="23">
        <v>110.39941</v>
      </c>
      <c r="K65" s="23">
        <v>103.26477</v>
      </c>
      <c r="L65" s="23">
        <v>97.503160000000008</v>
      </c>
      <c r="M65" s="23">
        <v>92.642910000000001</v>
      </c>
      <c r="N65" s="23">
        <v>86.404179999999997</v>
      </c>
      <c r="O65" s="23">
        <v>83.248080000000002</v>
      </c>
      <c r="P65" s="23">
        <v>77.076499999999996</v>
      </c>
      <c r="Q65" s="23">
        <v>0</v>
      </c>
      <c r="R65" s="23">
        <v>0</v>
      </c>
      <c r="S65" s="23">
        <v>0</v>
      </c>
      <c r="T65" s="23">
        <v>0</v>
      </c>
      <c r="U65" s="23">
        <v>0</v>
      </c>
      <c r="V65" s="23">
        <v>0</v>
      </c>
      <c r="W65" s="23">
        <v>0</v>
      </c>
    </row>
    <row r="66" spans="1:23">
      <c r="A66" s="27" t="s">
        <v>122</v>
      </c>
      <c r="B66" s="27" t="s">
        <v>62</v>
      </c>
      <c r="C66" s="23">
        <v>329.25358953539092</v>
      </c>
      <c r="D66" s="23">
        <v>362.56934400253056</v>
      </c>
      <c r="E66" s="23">
        <v>753.56524011045838</v>
      </c>
      <c r="F66" s="23">
        <v>404.5153951966812</v>
      </c>
      <c r="G66" s="23">
        <v>342.466429710044</v>
      </c>
      <c r="H66" s="23">
        <v>204.50614730201272</v>
      </c>
      <c r="I66" s="23">
        <v>59.918424704831516</v>
      </c>
      <c r="J66" s="23">
        <v>214.14461326808345</v>
      </c>
      <c r="K66" s="23">
        <v>51.896961409390393</v>
      </c>
      <c r="L66" s="23">
        <v>100.9990942120251</v>
      </c>
      <c r="M66" s="23">
        <v>46.254818325841391</v>
      </c>
      <c r="N66" s="23">
        <v>249.77841774474507</v>
      </c>
      <c r="O66" s="23">
        <v>44.17479969772598</v>
      </c>
      <c r="P66" s="23">
        <v>41.396847384748803</v>
      </c>
      <c r="Q66" s="23">
        <v>351.12954967524399</v>
      </c>
      <c r="R66" s="23">
        <v>215.42568255738382</v>
      </c>
      <c r="S66" s="23">
        <v>814.440264707496</v>
      </c>
      <c r="T66" s="23">
        <v>496.33143237832928</v>
      </c>
      <c r="U66" s="23">
        <v>597.49274228587649</v>
      </c>
      <c r="V66" s="23">
        <v>867.29179752945504</v>
      </c>
      <c r="W66" s="23">
        <v>787.80744172627874</v>
      </c>
    </row>
    <row r="67" spans="1:23">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c r="A68" s="27" t="s">
        <v>122</v>
      </c>
      <c r="B68" s="27" t="s">
        <v>65</v>
      </c>
      <c r="C68" s="23">
        <v>14676.668924503734</v>
      </c>
      <c r="D68" s="23">
        <v>14613.148741093308</v>
      </c>
      <c r="E68" s="23">
        <v>12392.05518259631</v>
      </c>
      <c r="F68" s="23">
        <v>12693.941234060974</v>
      </c>
      <c r="G68" s="23">
        <v>11580.642155574702</v>
      </c>
      <c r="H68" s="23">
        <v>13100.176519145027</v>
      </c>
      <c r="I68" s="23">
        <v>12266.840474908468</v>
      </c>
      <c r="J68" s="23">
        <v>13664.617412257398</v>
      </c>
      <c r="K68" s="23">
        <v>13817.333737266999</v>
      </c>
      <c r="L68" s="23">
        <v>12609.994313909427</v>
      </c>
      <c r="M68" s="23">
        <v>12805.040892731135</v>
      </c>
      <c r="N68" s="23">
        <v>11770.263988143761</v>
      </c>
      <c r="O68" s="23">
        <v>10739.030479043029</v>
      </c>
      <c r="P68" s="23">
        <v>9609.1846052694382</v>
      </c>
      <c r="Q68" s="23">
        <v>10250.962434021905</v>
      </c>
      <c r="R68" s="23">
        <v>9967.9866937280513</v>
      </c>
      <c r="S68" s="23">
        <v>9758.8358740714393</v>
      </c>
      <c r="T68" s="23">
        <v>9259.2219788158036</v>
      </c>
      <c r="U68" s="23">
        <v>9264.4888282927459</v>
      </c>
      <c r="V68" s="23">
        <v>9221.6263932113688</v>
      </c>
      <c r="W68" s="23">
        <v>7771.7557413303048</v>
      </c>
    </row>
    <row r="69" spans="1:23">
      <c r="A69" s="27" t="s">
        <v>122</v>
      </c>
      <c r="B69" s="27" t="s">
        <v>64</v>
      </c>
      <c r="C69" s="23">
        <v>7.6700380045671919</v>
      </c>
      <c r="D69" s="23">
        <v>7.2709842098409272</v>
      </c>
      <c r="E69" s="23">
        <v>6.9772571095081855</v>
      </c>
      <c r="F69" s="23">
        <v>6.280095009076069</v>
      </c>
      <c r="G69" s="23">
        <v>5.7809309449817645</v>
      </c>
      <c r="H69" s="23">
        <v>5.5920117750301825</v>
      </c>
      <c r="I69" s="23">
        <v>5.5223166789700988</v>
      </c>
      <c r="J69" s="23">
        <v>4.947191395241731</v>
      </c>
      <c r="K69" s="23">
        <v>4.8683137461721282</v>
      </c>
      <c r="L69" s="23">
        <v>4.6399162837383239</v>
      </c>
      <c r="M69" s="23">
        <v>4.4769224378800674</v>
      </c>
      <c r="N69" s="23">
        <v>4.274928459837521</v>
      </c>
      <c r="O69" s="23">
        <v>4.0593417081224707</v>
      </c>
      <c r="P69" s="23">
        <v>3.7328057996046029</v>
      </c>
      <c r="Q69" s="23">
        <v>3.6213734651303797</v>
      </c>
      <c r="R69" s="23">
        <v>3.8006154256180018</v>
      </c>
      <c r="S69" s="23">
        <v>3.4146845504364549</v>
      </c>
      <c r="T69" s="23">
        <v>3.4218444810448854</v>
      </c>
      <c r="U69" s="23">
        <v>3.2712431670828837</v>
      </c>
      <c r="V69" s="23">
        <v>3.1323574260365761</v>
      </c>
      <c r="W69" s="23">
        <v>3.1449924916121641</v>
      </c>
    </row>
    <row r="70" spans="1:23">
      <c r="A70" s="27" t="s">
        <v>122</v>
      </c>
      <c r="B70" s="27" t="s">
        <v>32</v>
      </c>
      <c r="C70" s="23">
        <v>0.77266200785657568</v>
      </c>
      <c r="D70" s="23">
        <v>0.73873531272979998</v>
      </c>
      <c r="E70" s="23">
        <v>0.77849732828909513</v>
      </c>
      <c r="F70" s="23">
        <v>0.83616012290340647</v>
      </c>
      <c r="G70" s="23">
        <v>0.75722826166876389</v>
      </c>
      <c r="H70" s="23">
        <v>0.67896143036090206</v>
      </c>
      <c r="I70" s="23">
        <v>0.60173211391107306</v>
      </c>
      <c r="J70" s="23">
        <v>0.54386702237006501</v>
      </c>
      <c r="K70" s="23">
        <v>0.50967422204799495</v>
      </c>
      <c r="L70" s="23">
        <v>0.46147085236060298</v>
      </c>
      <c r="M70" s="23">
        <v>0.43599336183292597</v>
      </c>
      <c r="N70" s="23">
        <v>0.40862893109390902</v>
      </c>
      <c r="O70" s="23">
        <v>0.38363361945193797</v>
      </c>
      <c r="P70" s="23">
        <v>0.28201646923345003</v>
      </c>
      <c r="Q70" s="23">
        <v>0.28188618000000004</v>
      </c>
      <c r="R70" s="23">
        <v>0.38491055000000002</v>
      </c>
      <c r="S70" s="23">
        <v>0.36248167000000003</v>
      </c>
      <c r="T70" s="23">
        <v>0.34514581500000002</v>
      </c>
      <c r="U70" s="23">
        <v>0.43654672000000005</v>
      </c>
      <c r="V70" s="23">
        <v>0.40226155000000002</v>
      </c>
      <c r="W70" s="23">
        <v>0.63140253000000002</v>
      </c>
    </row>
    <row r="71" spans="1:23">
      <c r="A71" s="27" t="s">
        <v>122</v>
      </c>
      <c r="B71" s="27" t="s">
        <v>69</v>
      </c>
      <c r="C71" s="23">
        <v>0</v>
      </c>
      <c r="D71" s="23">
        <v>0</v>
      </c>
      <c r="E71" s="23">
        <v>4.5414104000000001E-9</v>
      </c>
      <c r="F71" s="23">
        <v>4.2539373000000003E-9</v>
      </c>
      <c r="G71" s="23">
        <v>4.2705079999999902E-9</v>
      </c>
      <c r="H71" s="23">
        <v>4.6534897000000001E-9</v>
      </c>
      <c r="I71" s="23">
        <v>4.3802492999999994E-9</v>
      </c>
      <c r="J71" s="23">
        <v>4.3937403000000003E-9</v>
      </c>
      <c r="K71" s="23">
        <v>4.66814E-9</v>
      </c>
      <c r="L71" s="23">
        <v>4.8226043E-9</v>
      </c>
      <c r="M71" s="23">
        <v>5.1002650000000003E-9</v>
      </c>
      <c r="N71" s="23">
        <v>5.8589544000000001E-9</v>
      </c>
      <c r="O71" s="23">
        <v>5.4588376999999998E-9</v>
      </c>
      <c r="P71" s="23">
        <v>5.1684523999999998E-9</v>
      </c>
      <c r="Q71" s="23">
        <v>7.9142070000000004E-9</v>
      </c>
      <c r="R71" s="23">
        <v>8.8520309999999905E-9</v>
      </c>
      <c r="S71" s="23">
        <v>8.7688759999999992E-9</v>
      </c>
      <c r="T71" s="23">
        <v>8.3098990000000005E-9</v>
      </c>
      <c r="U71" s="23">
        <v>8.7793399999999996E-9</v>
      </c>
      <c r="V71" s="23">
        <v>8.3978875000000007E-9</v>
      </c>
      <c r="W71" s="23">
        <v>1.0169591E-8</v>
      </c>
    </row>
    <row r="72" spans="1:23">
      <c r="A72" s="27" t="s">
        <v>122</v>
      </c>
      <c r="B72" s="27" t="s">
        <v>52</v>
      </c>
      <c r="C72" s="23">
        <v>8.0374686799999998E-2</v>
      </c>
      <c r="D72" s="23">
        <v>0.13259167400000002</v>
      </c>
      <c r="E72" s="23">
        <v>0.183649126</v>
      </c>
      <c r="F72" s="23">
        <v>0.23137139099999998</v>
      </c>
      <c r="G72" s="23">
        <v>0.29284932800000002</v>
      </c>
      <c r="H72" s="23">
        <v>0.36252816399999999</v>
      </c>
      <c r="I72" s="23">
        <v>0.413577794</v>
      </c>
      <c r="J72" s="23">
        <v>0.45720736799999995</v>
      </c>
      <c r="K72" s="23">
        <v>0.52208040499999886</v>
      </c>
      <c r="L72" s="23">
        <v>0.57302777500000002</v>
      </c>
      <c r="M72" s="23">
        <v>0.66139716999999998</v>
      </c>
      <c r="N72" s="23">
        <v>0.69846812599999997</v>
      </c>
      <c r="O72" s="23">
        <v>0.72420183999999888</v>
      </c>
      <c r="P72" s="23">
        <v>0.74883865999999999</v>
      </c>
      <c r="Q72" s="23">
        <v>0.74705985000000008</v>
      </c>
      <c r="R72" s="23">
        <v>0.72488437999999999</v>
      </c>
      <c r="S72" s="23">
        <v>0.718407239999999</v>
      </c>
      <c r="T72" s="23">
        <v>0.695577165</v>
      </c>
      <c r="U72" s="23">
        <v>0.69082597999999995</v>
      </c>
      <c r="V72" s="23">
        <v>0.69092122999999905</v>
      </c>
      <c r="W72" s="23">
        <v>0.68031574000000006</v>
      </c>
    </row>
    <row r="73" spans="1:23">
      <c r="A73" s="29" t="s">
        <v>118</v>
      </c>
      <c r="B73" s="29"/>
      <c r="C73" s="28">
        <v>24096.352570042134</v>
      </c>
      <c r="D73" s="28">
        <v>23167.793886068877</v>
      </c>
      <c r="E73" s="28">
        <v>18406.311979769896</v>
      </c>
      <c r="F73" s="28">
        <v>17830.494856658606</v>
      </c>
      <c r="G73" s="28">
        <v>16374.972777319681</v>
      </c>
      <c r="H73" s="28">
        <v>16139.21702296122</v>
      </c>
      <c r="I73" s="28">
        <v>14529.590134892169</v>
      </c>
      <c r="J73" s="28">
        <v>15964.072245862184</v>
      </c>
      <c r="K73" s="28">
        <v>15839.800600643979</v>
      </c>
      <c r="L73" s="28">
        <v>14565.633601536332</v>
      </c>
      <c r="M73" s="28">
        <v>14604.075659620234</v>
      </c>
      <c r="N73" s="28">
        <v>14018.637131746791</v>
      </c>
      <c r="O73" s="28">
        <v>12354.435917727797</v>
      </c>
      <c r="P73" s="28">
        <v>11118.353674588639</v>
      </c>
      <c r="Q73" s="28">
        <v>11919.353775587208</v>
      </c>
      <c r="R73" s="28">
        <v>11424.056209405515</v>
      </c>
      <c r="S73" s="28">
        <v>10576.690846831409</v>
      </c>
      <c r="T73" s="28">
        <v>9758.9752779628343</v>
      </c>
      <c r="U73" s="28">
        <v>9865.2528363794736</v>
      </c>
      <c r="V73" s="28">
        <v>10092.050569583407</v>
      </c>
      <c r="W73" s="28">
        <v>8562.7081998447557</v>
      </c>
    </row>
    <row r="75" spans="1:23">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c r="A78" s="27" t="s">
        <v>123</v>
      </c>
      <c r="B78" s="27" t="s">
        <v>18</v>
      </c>
      <c r="C78" s="23">
        <v>2.4954994000000001E-5</v>
      </c>
      <c r="D78" s="23">
        <v>2.2282274999999997E-5</v>
      </c>
      <c r="E78" s="23">
        <v>2.3223138000000002E-5</v>
      </c>
      <c r="F78" s="23">
        <v>2.2795412699999999E-5</v>
      </c>
      <c r="G78" s="23">
        <v>3.0030670647609998</v>
      </c>
      <c r="H78" s="23">
        <v>2.0289561999999901E-5</v>
      </c>
      <c r="I78" s="23">
        <v>4.0625985943899998</v>
      </c>
      <c r="J78" s="23">
        <v>26.854511284777999</v>
      </c>
      <c r="K78" s="23">
        <v>10.990166055507</v>
      </c>
      <c r="L78" s="23">
        <v>38.993994422129006</v>
      </c>
      <c r="M78" s="23">
        <v>85.006433504154003</v>
      </c>
      <c r="N78" s="23">
        <v>91.096334414235017</v>
      </c>
      <c r="O78" s="23">
        <v>127.876923996497</v>
      </c>
      <c r="P78" s="23">
        <v>90.947317999552993</v>
      </c>
      <c r="Q78" s="23">
        <v>117.612293567054</v>
      </c>
      <c r="R78" s="23">
        <v>78.518592792395992</v>
      </c>
      <c r="S78" s="23">
        <v>327.86989479379548</v>
      </c>
      <c r="T78" s="23">
        <v>182.94191408808399</v>
      </c>
      <c r="U78" s="23">
        <v>117.380956341683</v>
      </c>
      <c r="V78" s="23">
        <v>68.205325179775002</v>
      </c>
      <c r="W78" s="23">
        <v>101.08266624692999</v>
      </c>
    </row>
    <row r="79" spans="1:23">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c r="A80" s="27" t="s">
        <v>123</v>
      </c>
      <c r="B80" s="27" t="s">
        <v>62</v>
      </c>
      <c r="C80" s="23">
        <v>1.70961701E-5</v>
      </c>
      <c r="D80" s="23">
        <v>1.50263395E-5</v>
      </c>
      <c r="E80" s="23">
        <v>1.5523197399999999E-5</v>
      </c>
      <c r="F80" s="23">
        <v>1.5723651799999999E-5</v>
      </c>
      <c r="G80" s="23">
        <v>1.38978375E-5</v>
      </c>
      <c r="H80" s="23">
        <v>1.38791143E-5</v>
      </c>
      <c r="I80" s="23">
        <v>1.44523234E-5</v>
      </c>
      <c r="J80" s="23">
        <v>1.4449516799999999E-5</v>
      </c>
      <c r="K80" s="23">
        <v>1.3961076400000002E-5</v>
      </c>
      <c r="L80" s="23">
        <v>1.4339485900000001E-5</v>
      </c>
      <c r="M80" s="23">
        <v>1.387422759999999E-5</v>
      </c>
      <c r="N80" s="23">
        <v>2.6936752971442002</v>
      </c>
      <c r="O80" s="23">
        <v>1.4666851700000001E-5</v>
      </c>
      <c r="P80" s="23">
        <v>1.3818188500000001E-5</v>
      </c>
      <c r="Q80" s="23">
        <v>6.0139714378117004</v>
      </c>
      <c r="R80" s="23">
        <v>0.61834675686470009</v>
      </c>
      <c r="S80" s="23">
        <v>4.9678549238520002</v>
      </c>
      <c r="T80" s="23">
        <v>1.5485290999999998E-5</v>
      </c>
      <c r="U80" s="23">
        <v>0.44929296854899997</v>
      </c>
      <c r="V80" s="23">
        <v>9.3923820999999991E-6</v>
      </c>
      <c r="W80" s="23">
        <v>0.68485077282320006</v>
      </c>
    </row>
    <row r="81" spans="1:23">
      <c r="A81" s="27" t="s">
        <v>123</v>
      </c>
      <c r="B81" s="27" t="s">
        <v>61</v>
      </c>
      <c r="C81" s="23">
        <v>49292.882539999999</v>
      </c>
      <c r="D81" s="23">
        <v>50076.293699999995</v>
      </c>
      <c r="E81" s="23">
        <v>45233.005199999992</v>
      </c>
      <c r="F81" s="23">
        <v>49739.400600000001</v>
      </c>
      <c r="G81" s="23">
        <v>46479.59060000001</v>
      </c>
      <c r="H81" s="23">
        <v>38597.750039999999</v>
      </c>
      <c r="I81" s="23">
        <v>44679.99886</v>
      </c>
      <c r="J81" s="23">
        <v>42505.037099999994</v>
      </c>
      <c r="K81" s="23">
        <v>37829.395850000001</v>
      </c>
      <c r="L81" s="23">
        <v>34945.669399999999</v>
      </c>
      <c r="M81" s="23">
        <v>33529.262619999994</v>
      </c>
      <c r="N81" s="23">
        <v>30434.150739999997</v>
      </c>
      <c r="O81" s="23">
        <v>28338.566289999999</v>
      </c>
      <c r="P81" s="23">
        <v>29433.291819999995</v>
      </c>
      <c r="Q81" s="23">
        <v>27793.688399999999</v>
      </c>
      <c r="R81" s="23">
        <v>22342.007599999997</v>
      </c>
      <c r="S81" s="23">
        <v>24230.677440000003</v>
      </c>
      <c r="T81" s="23">
        <v>21389.114390000006</v>
      </c>
      <c r="U81" s="23">
        <v>18107.627329999999</v>
      </c>
      <c r="V81" s="23">
        <v>19586.59806</v>
      </c>
      <c r="W81" s="23">
        <v>17701.20247</v>
      </c>
    </row>
    <row r="82" spans="1:23">
      <c r="A82" s="27" t="s">
        <v>123</v>
      </c>
      <c r="B82" s="27" t="s">
        <v>65</v>
      </c>
      <c r="C82" s="23">
        <v>4185.8571601310086</v>
      </c>
      <c r="D82" s="23">
        <v>4497.7011963510531</v>
      </c>
      <c r="E82" s="23">
        <v>5212.4393299372559</v>
      </c>
      <c r="F82" s="23">
        <v>5985.5563051531581</v>
      </c>
      <c r="G82" s="23">
        <v>7229.6185021709243</v>
      </c>
      <c r="H82" s="23">
        <v>7970.3361415740519</v>
      </c>
      <c r="I82" s="23">
        <v>8717.4501166738519</v>
      </c>
      <c r="J82" s="23">
        <v>9804.3810903119956</v>
      </c>
      <c r="K82" s="23">
        <v>9001.9381990344773</v>
      </c>
      <c r="L82" s="23">
        <v>11573.484071028961</v>
      </c>
      <c r="M82" s="23">
        <v>11397.724946403863</v>
      </c>
      <c r="N82" s="23">
        <v>10358.568994025019</v>
      </c>
      <c r="O82" s="23">
        <v>9726.5756320993241</v>
      </c>
      <c r="P82" s="23">
        <v>9807.2180125659288</v>
      </c>
      <c r="Q82" s="23">
        <v>9947.5585361778176</v>
      </c>
      <c r="R82" s="23">
        <v>10082.507180527997</v>
      </c>
      <c r="S82" s="23">
        <v>10151.742211111823</v>
      </c>
      <c r="T82" s="23">
        <v>9932.9485448042196</v>
      </c>
      <c r="U82" s="23">
        <v>9775.8720362030544</v>
      </c>
      <c r="V82" s="23">
        <v>9997.1695523514591</v>
      </c>
      <c r="W82" s="23">
        <v>8942.4288197723617</v>
      </c>
    </row>
    <row r="83" spans="1:23">
      <c r="A83" s="27" t="s">
        <v>123</v>
      </c>
      <c r="B83" s="27" t="s">
        <v>64</v>
      </c>
      <c r="C83" s="23">
        <v>4.6395151999999998E-10</v>
      </c>
      <c r="D83" s="23">
        <v>9.0352523000000003E-10</v>
      </c>
      <c r="E83" s="23">
        <v>8.7848280000000001E-10</v>
      </c>
      <c r="F83" s="23">
        <v>8.3165820000000005E-10</v>
      </c>
      <c r="G83" s="23">
        <v>1.4280520000000001E-9</v>
      </c>
      <c r="H83" s="23">
        <v>1.4740285000000001E-9</v>
      </c>
      <c r="I83" s="23">
        <v>1.3291577999999999E-9</v>
      </c>
      <c r="J83" s="23">
        <v>1.2846389999999999E-9</v>
      </c>
      <c r="K83" s="23">
        <v>1.2690304999999999E-9</v>
      </c>
      <c r="L83" s="23">
        <v>2.7878272999999899E-9</v>
      </c>
      <c r="M83" s="23">
        <v>2.7282762999999901E-9</v>
      </c>
      <c r="N83" s="23">
        <v>2.7193763999999899E-9</v>
      </c>
      <c r="O83" s="23">
        <v>4.5203510000000003E-9</v>
      </c>
      <c r="P83" s="23">
        <v>3.7021519999999999E-9</v>
      </c>
      <c r="Q83" s="23">
        <v>3.7515619999999996E-9</v>
      </c>
      <c r="R83" s="23">
        <v>3.3733575000000001E-9</v>
      </c>
      <c r="S83" s="23">
        <v>3.2517999999999999E-9</v>
      </c>
      <c r="T83" s="23">
        <v>3.25936029999999E-9</v>
      </c>
      <c r="U83" s="23">
        <v>3.1000352000000001E-9</v>
      </c>
      <c r="V83" s="23">
        <v>4.2496963E-9</v>
      </c>
      <c r="W83" s="23">
        <v>4.1163366E-9</v>
      </c>
    </row>
    <row r="84" spans="1:23">
      <c r="A84" s="27" t="s">
        <v>123</v>
      </c>
      <c r="B84" s="27" t="s">
        <v>32</v>
      </c>
      <c r="C84" s="23">
        <v>5.0995019999999994E-9</v>
      </c>
      <c r="D84" s="23">
        <v>5.1407137000000001E-9</v>
      </c>
      <c r="E84" s="23">
        <v>4.7202679999999905E-9</v>
      </c>
      <c r="F84" s="23">
        <v>4.5405723000000001E-9</v>
      </c>
      <c r="G84" s="23">
        <v>4.5050874000000002E-9</v>
      </c>
      <c r="H84" s="23">
        <v>5.4464530000000001E-9</v>
      </c>
      <c r="I84" s="23">
        <v>6.49238799999999E-9</v>
      </c>
      <c r="J84" s="23">
        <v>6.6212869999999999E-9</v>
      </c>
      <c r="K84" s="23">
        <v>6.3253219999999905E-9</v>
      </c>
      <c r="L84" s="23">
        <v>1.282478E-8</v>
      </c>
      <c r="M84" s="23">
        <v>1.3652795000000001E-8</v>
      </c>
      <c r="N84" s="23">
        <v>1.2548876000000001E-8</v>
      </c>
      <c r="O84" s="23">
        <v>1.17885809999999E-8</v>
      </c>
      <c r="P84" s="23">
        <v>1.2403962499999999E-8</v>
      </c>
      <c r="Q84" s="23">
        <v>1.2002986999999999E-8</v>
      </c>
      <c r="R84" s="23">
        <v>1.1518832999999998E-8</v>
      </c>
      <c r="S84" s="23">
        <v>1.15736609999999E-8</v>
      </c>
      <c r="T84" s="23">
        <v>1.0718766E-8</v>
      </c>
      <c r="U84" s="23">
        <v>1.5326824999999999E-8</v>
      </c>
      <c r="V84" s="23">
        <v>1.6609411999999999E-8</v>
      </c>
      <c r="W84" s="23">
        <v>1.6299100000000001E-8</v>
      </c>
    </row>
    <row r="85" spans="1:23">
      <c r="A85" s="27" t="s">
        <v>123</v>
      </c>
      <c r="B85" s="27" t="s">
        <v>69</v>
      </c>
      <c r="C85" s="23">
        <v>0</v>
      </c>
      <c r="D85" s="23">
        <v>0</v>
      </c>
      <c r="E85" s="23">
        <v>1.1543108499999999E-8</v>
      </c>
      <c r="F85" s="23">
        <v>1.1705460999999989E-8</v>
      </c>
      <c r="G85" s="23">
        <v>1.3035970399999999E-8</v>
      </c>
      <c r="H85" s="23">
        <v>1.2835903799999999E-8</v>
      </c>
      <c r="I85" s="23">
        <v>1.3220252200000001E-8</v>
      </c>
      <c r="J85" s="23">
        <v>1.32145288E-8</v>
      </c>
      <c r="K85" s="23">
        <v>1.4067190600000001E-8</v>
      </c>
      <c r="L85" s="23">
        <v>2.0379468999999997E-8</v>
      </c>
      <c r="M85" s="23">
        <v>3.7516714000000006E-8</v>
      </c>
      <c r="N85" s="23">
        <v>6.0185881999999897E-8</v>
      </c>
      <c r="O85" s="23">
        <v>5.7909555999999799E-8</v>
      </c>
      <c r="P85" s="23">
        <v>6.7407533999999994E-8</v>
      </c>
      <c r="Q85" s="23">
        <v>0.1171076601441</v>
      </c>
      <c r="R85" s="23">
        <v>0.1099659583428</v>
      </c>
      <c r="S85" s="23">
        <v>0.25398535573405001</v>
      </c>
      <c r="T85" s="23">
        <v>0.23375463319642001</v>
      </c>
      <c r="U85" s="23">
        <v>0.52537186999999996</v>
      </c>
      <c r="V85" s="23">
        <v>0.57266506000000006</v>
      </c>
      <c r="W85" s="23">
        <v>0.57561532999999998</v>
      </c>
    </row>
    <row r="86" spans="1:23">
      <c r="A86" s="27" t="s">
        <v>123</v>
      </c>
      <c r="B86" s="27" t="s">
        <v>52</v>
      </c>
      <c r="C86" s="23">
        <v>1.1003100659999999E-3</v>
      </c>
      <c r="D86" s="23">
        <v>4.77531098E-3</v>
      </c>
      <c r="E86" s="23">
        <v>3.7428698499999999E-3</v>
      </c>
      <c r="F86" s="23">
        <v>6.5836098599999998E-3</v>
      </c>
      <c r="G86" s="23">
        <v>1.51664613E-2</v>
      </c>
      <c r="H86" s="23">
        <v>2.1893390699999991E-2</v>
      </c>
      <c r="I86" s="23">
        <v>4.7241557499999989E-2</v>
      </c>
      <c r="J86" s="23">
        <v>6.6413203299999904E-2</v>
      </c>
      <c r="K86" s="23">
        <v>7.8087214000000002E-2</v>
      </c>
      <c r="L86" s="23">
        <v>0.108662545</v>
      </c>
      <c r="M86" s="23">
        <v>0.130995740999999</v>
      </c>
      <c r="N86" s="23">
        <v>0.14343344699999999</v>
      </c>
      <c r="O86" s="23">
        <v>0.15112414399999988</v>
      </c>
      <c r="P86" s="23">
        <v>0.159101308</v>
      </c>
      <c r="Q86" s="23">
        <v>0.15435383599999999</v>
      </c>
      <c r="R86" s="23">
        <v>0.14558958000000002</v>
      </c>
      <c r="S86" s="23">
        <v>0.1463282239999999</v>
      </c>
      <c r="T86" s="23">
        <v>0.14350318400000001</v>
      </c>
      <c r="U86" s="23">
        <v>0.126932667</v>
      </c>
      <c r="V86" s="23">
        <v>0.12538074699999999</v>
      </c>
      <c r="W86" s="23">
        <v>0.12555491099999991</v>
      </c>
    </row>
    <row r="87" spans="1:23">
      <c r="A87" s="29" t="s">
        <v>118</v>
      </c>
      <c r="B87" s="29"/>
      <c r="C87" s="28">
        <v>53478.739742182639</v>
      </c>
      <c r="D87" s="28">
        <v>54573.994933660564</v>
      </c>
      <c r="E87" s="28">
        <v>50445.444568684463</v>
      </c>
      <c r="F87" s="28">
        <v>55724.956943673053</v>
      </c>
      <c r="G87" s="28">
        <v>53712.212183134958</v>
      </c>
      <c r="H87" s="28">
        <v>46568.086215744202</v>
      </c>
      <c r="I87" s="28">
        <v>53401.5115897219</v>
      </c>
      <c r="J87" s="28">
        <v>52336.27271604757</v>
      </c>
      <c r="K87" s="28">
        <v>46842.324229052327</v>
      </c>
      <c r="L87" s="28">
        <v>46558.147479793355</v>
      </c>
      <c r="M87" s="28">
        <v>45011.994013784963</v>
      </c>
      <c r="N87" s="28">
        <v>40886.509743739116</v>
      </c>
      <c r="O87" s="28">
        <v>38193.018860767195</v>
      </c>
      <c r="P87" s="28">
        <v>39331.457164387371</v>
      </c>
      <c r="Q87" s="28">
        <v>37864.873201186434</v>
      </c>
      <c r="R87" s="28">
        <v>32503.65172008063</v>
      </c>
      <c r="S87" s="28">
        <v>34715.257400832728</v>
      </c>
      <c r="T87" s="28">
        <v>31505.004864380862</v>
      </c>
      <c r="U87" s="28">
        <v>28001.329615516384</v>
      </c>
      <c r="V87" s="28">
        <v>29651.972946927868</v>
      </c>
      <c r="W87" s="28">
        <v>26745.398806796231</v>
      </c>
    </row>
    <row r="90" spans="1:23" collapsed="1">
      <c r="A90" s="16" t="s">
        <v>124</v>
      </c>
      <c r="B90" s="7"/>
      <c r="C90" s="7"/>
      <c r="D90" s="7"/>
      <c r="E90" s="7"/>
      <c r="F90" s="7"/>
      <c r="G90" s="7"/>
      <c r="H90" s="7"/>
      <c r="I90" s="7"/>
      <c r="J90" s="7"/>
      <c r="K90" s="7"/>
      <c r="L90" s="7"/>
      <c r="M90" s="7"/>
      <c r="N90" s="7"/>
      <c r="O90" s="7"/>
      <c r="P90" s="7"/>
      <c r="Q90" s="7"/>
      <c r="R90" s="7"/>
      <c r="S90" s="7"/>
      <c r="T90" s="7"/>
      <c r="U90" s="7"/>
      <c r="V90" s="7"/>
      <c r="W90" s="7"/>
    </row>
    <row r="91" spans="1:23">
      <c r="A91" s="17" t="s">
        <v>96</v>
      </c>
      <c r="B91" s="17" t="s">
        <v>97</v>
      </c>
      <c r="C91" s="17" t="s">
        <v>75</v>
      </c>
      <c r="D91" s="17" t="s">
        <v>98</v>
      </c>
      <c r="E91" s="17" t="s">
        <v>99</v>
      </c>
      <c r="F91" s="17" t="s">
        <v>100</v>
      </c>
      <c r="G91" s="17" t="s">
        <v>101</v>
      </c>
      <c r="H91" s="17" t="s">
        <v>102</v>
      </c>
      <c r="I91" s="17" t="s">
        <v>103</v>
      </c>
      <c r="J91" s="17" t="s">
        <v>104</v>
      </c>
      <c r="K91" s="17" t="s">
        <v>105</v>
      </c>
      <c r="L91" s="17" t="s">
        <v>106</v>
      </c>
      <c r="M91" s="17" t="s">
        <v>107</v>
      </c>
      <c r="N91" s="17" t="s">
        <v>108</v>
      </c>
      <c r="O91" s="17" t="s">
        <v>109</v>
      </c>
      <c r="P91" s="17" t="s">
        <v>110</v>
      </c>
      <c r="Q91" s="17" t="s">
        <v>111</v>
      </c>
      <c r="R91" s="17" t="s">
        <v>112</v>
      </c>
      <c r="S91" s="17" t="s">
        <v>113</v>
      </c>
      <c r="T91" s="17" t="s">
        <v>114</v>
      </c>
      <c r="U91" s="17" t="s">
        <v>115</v>
      </c>
      <c r="V91" s="17" t="s">
        <v>116</v>
      </c>
      <c r="W91" s="17" t="s">
        <v>117</v>
      </c>
    </row>
    <row r="92" spans="1:23">
      <c r="A92" s="27" t="s">
        <v>36</v>
      </c>
      <c r="B92" s="27" t="s">
        <v>66</v>
      </c>
      <c r="C92" s="23">
        <v>1.339264488</v>
      </c>
      <c r="D92" s="23">
        <v>1.2770007439999991</v>
      </c>
      <c r="E92" s="23">
        <v>1.3193950909999987</v>
      </c>
      <c r="F92" s="23">
        <v>1.7406554669999998</v>
      </c>
      <c r="G92" s="23">
        <v>1.6056750360000001</v>
      </c>
      <c r="H92" s="23">
        <v>1.4420569899999982</v>
      </c>
      <c r="I92" s="23">
        <v>1.27970724</v>
      </c>
      <c r="J92" s="23">
        <v>1.1337407349999988</v>
      </c>
      <c r="K92" s="23">
        <v>1.0730983199999997</v>
      </c>
      <c r="L92" s="23">
        <v>0.97447817199999798</v>
      </c>
      <c r="M92" s="23">
        <v>0.920143817999999</v>
      </c>
      <c r="N92" s="23">
        <v>0.87153459</v>
      </c>
      <c r="O92" s="23">
        <v>0.66615833499999999</v>
      </c>
      <c r="P92" s="23">
        <v>0.52459612</v>
      </c>
      <c r="Q92" s="23">
        <v>0.49813471000000004</v>
      </c>
      <c r="R92" s="23">
        <v>0.45638273600000001</v>
      </c>
      <c r="S92" s="23">
        <v>0.424575646999999</v>
      </c>
      <c r="T92" s="23">
        <v>0.40918819999999995</v>
      </c>
      <c r="U92" s="23">
        <v>0.3752972</v>
      </c>
      <c r="V92" s="23">
        <v>0.34840928700000001</v>
      </c>
      <c r="W92" s="23">
        <v>0.31340220400000002</v>
      </c>
    </row>
    <row r="93" spans="1:23">
      <c r="A93" s="27" t="s">
        <v>36</v>
      </c>
      <c r="B93" s="27" t="s">
        <v>68</v>
      </c>
      <c r="C93" s="23">
        <v>798.8945030000001</v>
      </c>
      <c r="D93" s="23">
        <v>1675.3671400000001</v>
      </c>
      <c r="E93" s="23">
        <v>1116.69065</v>
      </c>
      <c r="F93" s="23">
        <v>5311.5223539999997</v>
      </c>
      <c r="G93" s="23">
        <v>5115.7420119999997</v>
      </c>
      <c r="H93" s="23">
        <v>7090.9191550000005</v>
      </c>
      <c r="I93" s="23">
        <v>6564.4011210000008</v>
      </c>
      <c r="J93" s="23">
        <v>6026.0633809999999</v>
      </c>
      <c r="K93" s="23">
        <v>7030.2193100000004</v>
      </c>
      <c r="L93" s="23">
        <v>6743.78737</v>
      </c>
      <c r="M93" s="23">
        <v>7621.7716220000002</v>
      </c>
      <c r="N93" s="23">
        <v>9354.8147479999989</v>
      </c>
      <c r="O93" s="23">
        <v>7332.2088599999988</v>
      </c>
      <c r="P93" s="23">
        <v>5916.2544799999996</v>
      </c>
      <c r="Q93" s="23">
        <v>7262.7538660000009</v>
      </c>
      <c r="R93" s="23">
        <v>5775.8534159999999</v>
      </c>
      <c r="S93" s="23">
        <v>6171.6133209999989</v>
      </c>
      <c r="T93" s="23">
        <v>5604.4939030000005</v>
      </c>
      <c r="U93" s="23">
        <v>5614.796816</v>
      </c>
      <c r="V93" s="23">
        <v>5888.8092750000005</v>
      </c>
      <c r="W93" s="23">
        <v>5444.9907820000008</v>
      </c>
    </row>
    <row r="94" spans="1:23">
      <c r="A94" s="27" t="s">
        <v>36</v>
      </c>
      <c r="B94" s="27" t="s">
        <v>72</v>
      </c>
      <c r="C94" s="23">
        <v>0.31276020548</v>
      </c>
      <c r="D94" s="23">
        <v>0.47152581191999904</v>
      </c>
      <c r="E94" s="23">
        <v>0.67000127576999902</v>
      </c>
      <c r="F94" s="23">
        <v>1.65428446847</v>
      </c>
      <c r="G94" s="23">
        <v>2.2643572028999999</v>
      </c>
      <c r="H94" s="23">
        <v>2.9690235564999998</v>
      </c>
      <c r="I94" s="23">
        <v>3.5233114802999985</v>
      </c>
      <c r="J94" s="23">
        <v>4.0269883343000004</v>
      </c>
      <c r="K94" s="23">
        <v>4.9046527619999996</v>
      </c>
      <c r="L94" s="23">
        <v>5.6074940359999994</v>
      </c>
      <c r="M94" s="23">
        <v>6.4583075959999992</v>
      </c>
      <c r="N94" s="23">
        <v>7.1238188769999988</v>
      </c>
      <c r="O94" s="23">
        <v>7.6231192589999992</v>
      </c>
      <c r="P94" s="23">
        <v>7.8635377999999987</v>
      </c>
      <c r="Q94" s="23">
        <v>8.2139341409999975</v>
      </c>
      <c r="R94" s="23">
        <v>8.062603005999998</v>
      </c>
      <c r="S94" s="23">
        <v>7.9947945199999992</v>
      </c>
      <c r="T94" s="23">
        <v>8.0180374819999987</v>
      </c>
      <c r="U94" s="23">
        <v>7.9368192140000007</v>
      </c>
      <c r="V94" s="23">
        <v>8.0146907399999989</v>
      </c>
      <c r="W94" s="23">
        <v>8.1322115429999897</v>
      </c>
    </row>
    <row r="95" spans="1:23">
      <c r="A95" s="7"/>
      <c r="B95" s="7"/>
      <c r="C95" s="7"/>
      <c r="D95" s="7"/>
      <c r="E95" s="7"/>
      <c r="F95" s="7"/>
      <c r="G95" s="7"/>
      <c r="H95" s="7"/>
      <c r="I95" s="7"/>
      <c r="J95" s="7"/>
      <c r="K95" s="7"/>
      <c r="L95" s="7"/>
      <c r="M95" s="7"/>
      <c r="N95" s="7"/>
      <c r="O95" s="7"/>
      <c r="P95" s="7"/>
      <c r="Q95" s="7"/>
      <c r="R95" s="7"/>
      <c r="S95" s="7"/>
      <c r="T95" s="7"/>
      <c r="U95" s="7"/>
      <c r="V95" s="7"/>
      <c r="W95" s="7"/>
    </row>
    <row r="96" spans="1:23">
      <c r="A96" s="17" t="s">
        <v>96</v>
      </c>
      <c r="B96" s="17" t="s">
        <v>97</v>
      </c>
      <c r="C96" s="17" t="s">
        <v>75</v>
      </c>
      <c r="D96" s="17" t="s">
        <v>98</v>
      </c>
      <c r="E96" s="17" t="s">
        <v>99</v>
      </c>
      <c r="F96" s="17" t="s">
        <v>100</v>
      </c>
      <c r="G96" s="17" t="s">
        <v>101</v>
      </c>
      <c r="H96" s="17" t="s">
        <v>102</v>
      </c>
      <c r="I96" s="17" t="s">
        <v>103</v>
      </c>
      <c r="J96" s="17" t="s">
        <v>104</v>
      </c>
      <c r="K96" s="17" t="s">
        <v>105</v>
      </c>
      <c r="L96" s="17" t="s">
        <v>106</v>
      </c>
      <c r="M96" s="17" t="s">
        <v>107</v>
      </c>
      <c r="N96" s="17" t="s">
        <v>108</v>
      </c>
      <c r="O96" s="17" t="s">
        <v>109</v>
      </c>
      <c r="P96" s="17" t="s">
        <v>110</v>
      </c>
      <c r="Q96" s="17" t="s">
        <v>111</v>
      </c>
      <c r="R96" s="17" t="s">
        <v>112</v>
      </c>
      <c r="S96" s="17" t="s">
        <v>113</v>
      </c>
      <c r="T96" s="17" t="s">
        <v>114</v>
      </c>
      <c r="U96" s="17" t="s">
        <v>115</v>
      </c>
      <c r="V96" s="17" t="s">
        <v>116</v>
      </c>
      <c r="W96" s="17" t="s">
        <v>117</v>
      </c>
    </row>
    <row r="97" spans="1:23">
      <c r="A97" s="27" t="s">
        <v>119</v>
      </c>
      <c r="B97" s="27" t="s">
        <v>66</v>
      </c>
      <c r="C97" s="23">
        <v>0</v>
      </c>
      <c r="D97" s="23">
        <v>0</v>
      </c>
      <c r="E97" s="23">
        <v>0</v>
      </c>
      <c r="F97" s="23">
        <v>0</v>
      </c>
      <c r="G97" s="23">
        <v>0</v>
      </c>
      <c r="H97" s="23">
        <v>0</v>
      </c>
      <c r="I97" s="23">
        <v>0</v>
      </c>
      <c r="J97" s="23">
        <v>0</v>
      </c>
      <c r="K97" s="23">
        <v>0</v>
      </c>
      <c r="L97" s="23">
        <v>0</v>
      </c>
      <c r="M97" s="23">
        <v>0</v>
      </c>
      <c r="N97" s="23">
        <v>0</v>
      </c>
      <c r="O97" s="23">
        <v>0</v>
      </c>
      <c r="P97" s="23">
        <v>0</v>
      </c>
      <c r="Q97" s="23">
        <v>0</v>
      </c>
      <c r="R97" s="23">
        <v>0</v>
      </c>
      <c r="S97" s="23">
        <v>0</v>
      </c>
      <c r="T97" s="23">
        <v>0</v>
      </c>
      <c r="U97" s="23">
        <v>0</v>
      </c>
      <c r="V97" s="23">
        <v>0</v>
      </c>
      <c r="W97" s="23">
        <v>0</v>
      </c>
    </row>
    <row r="98" spans="1:23">
      <c r="A98" s="27" t="s">
        <v>119</v>
      </c>
      <c r="B98" s="27" t="s">
        <v>68</v>
      </c>
      <c r="C98" s="23">
        <v>568.66427300000009</v>
      </c>
      <c r="D98" s="23">
        <v>1214.99352</v>
      </c>
      <c r="E98" s="23">
        <v>815.87589999999989</v>
      </c>
      <c r="F98" s="23">
        <v>2753.1288539999996</v>
      </c>
      <c r="G98" s="23">
        <v>2612.266212</v>
      </c>
      <c r="H98" s="23">
        <v>3632.7441550000003</v>
      </c>
      <c r="I98" s="23">
        <v>3302.9971210000003</v>
      </c>
      <c r="J98" s="23">
        <v>2811.769581</v>
      </c>
      <c r="K98" s="23">
        <v>3703.5038100000002</v>
      </c>
      <c r="L98" s="23">
        <v>3837.2553699999999</v>
      </c>
      <c r="M98" s="23">
        <v>4304.2128220000004</v>
      </c>
      <c r="N98" s="23">
        <v>6004.9072479999995</v>
      </c>
      <c r="O98" s="23">
        <v>4606.3683599999995</v>
      </c>
      <c r="P98" s="23">
        <v>3674.63328</v>
      </c>
      <c r="Q98" s="23">
        <v>4893.4746660000001</v>
      </c>
      <c r="R98" s="23">
        <v>3949.0256159999999</v>
      </c>
      <c r="S98" s="23">
        <v>4372.0573209999993</v>
      </c>
      <c r="T98" s="23">
        <v>3932.4881030000001</v>
      </c>
      <c r="U98" s="23">
        <v>4021.9302160000002</v>
      </c>
      <c r="V98" s="23">
        <v>4266.6697750000003</v>
      </c>
      <c r="W98" s="23">
        <v>3954.8697820000002</v>
      </c>
    </row>
    <row r="99" spans="1:23">
      <c r="A99" s="27" t="s">
        <v>119</v>
      </c>
      <c r="B99" s="27" t="s">
        <v>72</v>
      </c>
      <c r="C99" s="23">
        <v>8.2261809600000013E-2</v>
      </c>
      <c r="D99" s="23">
        <v>0.12449260299999999</v>
      </c>
      <c r="E99" s="23">
        <v>0.160212507</v>
      </c>
      <c r="F99" s="23">
        <v>0.65731987400000003</v>
      </c>
      <c r="G99" s="23">
        <v>0.87993483599999989</v>
      </c>
      <c r="H99" s="23">
        <v>1.1614207599999999</v>
      </c>
      <c r="I99" s="23">
        <v>1.3218749299999999</v>
      </c>
      <c r="J99" s="23">
        <v>1.5397484300000002</v>
      </c>
      <c r="K99" s="23">
        <v>1.8271446799999991</v>
      </c>
      <c r="L99" s="23">
        <v>2.05922245</v>
      </c>
      <c r="M99" s="23">
        <v>2.2659427700000001</v>
      </c>
      <c r="N99" s="23">
        <v>2.4951772999999999</v>
      </c>
      <c r="O99" s="23">
        <v>2.6746816</v>
      </c>
      <c r="P99" s="23">
        <v>2.7086009599999996</v>
      </c>
      <c r="Q99" s="23">
        <v>2.81206274</v>
      </c>
      <c r="R99" s="23">
        <v>2.7792298</v>
      </c>
      <c r="S99" s="23">
        <v>2.7425645999999992</v>
      </c>
      <c r="T99" s="23">
        <v>2.7529580999999999</v>
      </c>
      <c r="U99" s="23">
        <v>2.74846083</v>
      </c>
      <c r="V99" s="23">
        <v>2.7788550999999999</v>
      </c>
      <c r="W99" s="23">
        <v>2.7931147300000001</v>
      </c>
    </row>
    <row r="100" spans="1:23">
      <c r="A100" s="7"/>
      <c r="B100" s="7"/>
      <c r="C100" s="7"/>
      <c r="D100" s="7"/>
      <c r="E100" s="7"/>
      <c r="F100" s="7"/>
      <c r="G100" s="7"/>
      <c r="H100" s="7"/>
      <c r="I100" s="7"/>
      <c r="J100" s="7"/>
      <c r="K100" s="7"/>
      <c r="L100" s="7"/>
      <c r="M100" s="7"/>
      <c r="N100" s="7"/>
      <c r="O100" s="7"/>
      <c r="P100" s="7"/>
      <c r="Q100" s="7"/>
      <c r="R100" s="7"/>
      <c r="S100" s="7"/>
      <c r="T100" s="7"/>
      <c r="U100" s="7"/>
      <c r="V100" s="7"/>
      <c r="W100" s="7"/>
    </row>
    <row r="101" spans="1:23">
      <c r="A101" s="17" t="s">
        <v>96</v>
      </c>
      <c r="B101" s="17" t="s">
        <v>97</v>
      </c>
      <c r="C101" s="17" t="s">
        <v>75</v>
      </c>
      <c r="D101" s="17" t="s">
        <v>98</v>
      </c>
      <c r="E101" s="17" t="s">
        <v>99</v>
      </c>
      <c r="F101" s="17" t="s">
        <v>100</v>
      </c>
      <c r="G101" s="17" t="s">
        <v>101</v>
      </c>
      <c r="H101" s="17" t="s">
        <v>102</v>
      </c>
      <c r="I101" s="17" t="s">
        <v>103</v>
      </c>
      <c r="J101" s="17" t="s">
        <v>104</v>
      </c>
      <c r="K101" s="17" t="s">
        <v>105</v>
      </c>
      <c r="L101" s="17" t="s">
        <v>106</v>
      </c>
      <c r="M101" s="17" t="s">
        <v>107</v>
      </c>
      <c r="N101" s="17" t="s">
        <v>108</v>
      </c>
      <c r="O101" s="17" t="s">
        <v>109</v>
      </c>
      <c r="P101" s="17" t="s">
        <v>110</v>
      </c>
      <c r="Q101" s="17" t="s">
        <v>111</v>
      </c>
      <c r="R101" s="17" t="s">
        <v>112</v>
      </c>
      <c r="S101" s="17" t="s">
        <v>113</v>
      </c>
      <c r="T101" s="17" t="s">
        <v>114</v>
      </c>
      <c r="U101" s="17" t="s">
        <v>115</v>
      </c>
      <c r="V101" s="17" t="s">
        <v>116</v>
      </c>
      <c r="W101" s="17" t="s">
        <v>117</v>
      </c>
    </row>
    <row r="102" spans="1:23">
      <c r="A102" s="27" t="s">
        <v>120</v>
      </c>
      <c r="B102" s="27" t="s">
        <v>66</v>
      </c>
      <c r="C102" s="23">
        <v>0.17325425999999999</v>
      </c>
      <c r="D102" s="23">
        <v>0.14801951999999999</v>
      </c>
      <c r="E102" s="23">
        <v>0.14302510000000002</v>
      </c>
      <c r="F102" s="23">
        <v>0.28996773999999997</v>
      </c>
      <c r="G102" s="23">
        <v>0.27517343</v>
      </c>
      <c r="H102" s="23">
        <v>0.25671963999999903</v>
      </c>
      <c r="I102" s="23">
        <v>0.23833075000000001</v>
      </c>
      <c r="J102" s="23">
        <v>0.20842105</v>
      </c>
      <c r="K102" s="23">
        <v>0.19944272000000002</v>
      </c>
      <c r="L102" s="23">
        <v>0.18414008999999998</v>
      </c>
      <c r="M102" s="23">
        <v>0.17430018999999999</v>
      </c>
      <c r="N102" s="23">
        <v>0.16507248000000002</v>
      </c>
      <c r="O102" s="23">
        <v>0.15526424</v>
      </c>
      <c r="P102" s="23">
        <v>0.14327883999999999</v>
      </c>
      <c r="Q102" s="23">
        <v>0.13767473000000002</v>
      </c>
      <c r="R102" s="23">
        <v>0.12366876</v>
      </c>
      <c r="S102" s="23">
        <v>0.113021039999999</v>
      </c>
      <c r="T102" s="23">
        <v>0.11029185</v>
      </c>
      <c r="U102" s="23">
        <v>0.10185186</v>
      </c>
      <c r="V102" s="23">
        <v>9.7083954E-2</v>
      </c>
      <c r="W102" s="23">
        <v>8.8950019999999991E-2</v>
      </c>
    </row>
    <row r="103" spans="1:23">
      <c r="A103" s="27" t="s">
        <v>120</v>
      </c>
      <c r="B103" s="27" t="s">
        <v>68</v>
      </c>
      <c r="C103" s="23">
        <v>230.23023000000001</v>
      </c>
      <c r="D103" s="23">
        <v>460.37362000000002</v>
      </c>
      <c r="E103" s="23">
        <v>300.81475</v>
      </c>
      <c r="F103" s="23">
        <v>2558.3935000000001</v>
      </c>
      <c r="G103" s="23">
        <v>2503.4757999999997</v>
      </c>
      <c r="H103" s="23">
        <v>3458.1750000000002</v>
      </c>
      <c r="I103" s="23">
        <v>3261.404</v>
      </c>
      <c r="J103" s="23">
        <v>3214.2937999999999</v>
      </c>
      <c r="K103" s="23">
        <v>3326.7154999999998</v>
      </c>
      <c r="L103" s="23">
        <v>2906.5320000000002</v>
      </c>
      <c r="M103" s="23">
        <v>3317.5587999999998</v>
      </c>
      <c r="N103" s="23">
        <v>3349.9074999999998</v>
      </c>
      <c r="O103" s="23">
        <v>2725.8404999999998</v>
      </c>
      <c r="P103" s="23">
        <v>2241.6212</v>
      </c>
      <c r="Q103" s="23">
        <v>2369.2792000000004</v>
      </c>
      <c r="R103" s="23">
        <v>1826.8278</v>
      </c>
      <c r="S103" s="23">
        <v>1799.556</v>
      </c>
      <c r="T103" s="23">
        <v>1672.0058000000001</v>
      </c>
      <c r="U103" s="23">
        <v>1592.8666000000001</v>
      </c>
      <c r="V103" s="23">
        <v>1622.1395</v>
      </c>
      <c r="W103" s="23">
        <v>1490.1210000000001</v>
      </c>
    </row>
    <row r="104" spans="1:23">
      <c r="A104" s="27" t="s">
        <v>120</v>
      </c>
      <c r="B104" s="27" t="s">
        <v>72</v>
      </c>
      <c r="C104" s="23">
        <v>6.1624759199999997E-2</v>
      </c>
      <c r="D104" s="23">
        <v>9.1042098000000002E-2</v>
      </c>
      <c r="E104" s="23">
        <v>0.12854521599999902</v>
      </c>
      <c r="F104" s="23">
        <v>0.31638697399999999</v>
      </c>
      <c r="G104" s="23">
        <v>0.45138021300000003</v>
      </c>
      <c r="H104" s="23">
        <v>0.61173195999999996</v>
      </c>
      <c r="I104" s="23">
        <v>0.75716671999999907</v>
      </c>
      <c r="J104" s="23">
        <v>0.79682459999999999</v>
      </c>
      <c r="K104" s="23">
        <v>1.02189598</v>
      </c>
      <c r="L104" s="23">
        <v>1.16267345</v>
      </c>
      <c r="M104" s="23">
        <v>1.3867196500000001</v>
      </c>
      <c r="N104" s="23">
        <v>1.5271184600000001</v>
      </c>
      <c r="O104" s="23">
        <v>1.6387414299999998</v>
      </c>
      <c r="P104" s="23">
        <v>1.7411508299999992</v>
      </c>
      <c r="Q104" s="23">
        <v>1.8350343699999998</v>
      </c>
      <c r="R104" s="23">
        <v>1.7805036000000001</v>
      </c>
      <c r="S104" s="23">
        <v>1.7779659999999999</v>
      </c>
      <c r="T104" s="23">
        <v>1.7901736000000001</v>
      </c>
      <c r="U104" s="23">
        <v>1.7932931000000001</v>
      </c>
      <c r="V104" s="23">
        <v>1.8358479000000001</v>
      </c>
      <c r="W104" s="23">
        <v>1.8307828799999901</v>
      </c>
    </row>
    <row r="105" spans="1:23">
      <c r="A105" s="7"/>
      <c r="B105" s="7"/>
      <c r="C105" s="7"/>
      <c r="D105" s="7"/>
      <c r="E105" s="7"/>
      <c r="F105" s="7"/>
      <c r="G105" s="7"/>
      <c r="H105" s="7"/>
      <c r="I105" s="7"/>
      <c r="J105" s="7"/>
      <c r="K105" s="7"/>
      <c r="L105" s="7"/>
      <c r="M105" s="7"/>
      <c r="N105" s="7"/>
      <c r="O105" s="7"/>
      <c r="P105" s="7"/>
      <c r="Q105" s="7"/>
      <c r="R105" s="7"/>
      <c r="S105" s="7"/>
      <c r="T105" s="7"/>
      <c r="U105" s="7"/>
      <c r="V105" s="7"/>
      <c r="W105" s="7"/>
    </row>
    <row r="106" spans="1:23">
      <c r="A106" s="17" t="s">
        <v>96</v>
      </c>
      <c r="B106" s="17" t="s">
        <v>97</v>
      </c>
      <c r="C106" s="17" t="s">
        <v>75</v>
      </c>
      <c r="D106" s="17" t="s">
        <v>98</v>
      </c>
      <c r="E106" s="17" t="s">
        <v>99</v>
      </c>
      <c r="F106" s="17" t="s">
        <v>100</v>
      </c>
      <c r="G106" s="17" t="s">
        <v>101</v>
      </c>
      <c r="H106" s="17" t="s">
        <v>102</v>
      </c>
      <c r="I106" s="17" t="s">
        <v>103</v>
      </c>
      <c r="J106" s="17" t="s">
        <v>104</v>
      </c>
      <c r="K106" s="17" t="s">
        <v>105</v>
      </c>
      <c r="L106" s="17" t="s">
        <v>106</v>
      </c>
      <c r="M106" s="17" t="s">
        <v>107</v>
      </c>
      <c r="N106" s="17" t="s">
        <v>108</v>
      </c>
      <c r="O106" s="17" t="s">
        <v>109</v>
      </c>
      <c r="P106" s="17" t="s">
        <v>110</v>
      </c>
      <c r="Q106" s="17" t="s">
        <v>111</v>
      </c>
      <c r="R106" s="17" t="s">
        <v>112</v>
      </c>
      <c r="S106" s="17" t="s">
        <v>113</v>
      </c>
      <c r="T106" s="17" t="s">
        <v>114</v>
      </c>
      <c r="U106" s="17" t="s">
        <v>115</v>
      </c>
      <c r="V106" s="17" t="s">
        <v>116</v>
      </c>
      <c r="W106" s="17" t="s">
        <v>117</v>
      </c>
    </row>
    <row r="107" spans="1:23">
      <c r="A107" s="27" t="s">
        <v>121</v>
      </c>
      <c r="B107" s="27" t="s">
        <v>66</v>
      </c>
      <c r="C107" s="23">
        <v>0.21481276300000002</v>
      </c>
      <c r="D107" s="23">
        <v>0.21444524799999903</v>
      </c>
      <c r="E107" s="23">
        <v>0.21767622599999892</v>
      </c>
      <c r="F107" s="23">
        <v>0.41615131099999997</v>
      </c>
      <c r="G107" s="23">
        <v>0.39723781400000002</v>
      </c>
      <c r="H107" s="23">
        <v>0.34764364000000003</v>
      </c>
      <c r="I107" s="23">
        <v>0.29661361199999997</v>
      </c>
      <c r="J107" s="23">
        <v>0.25569459499999997</v>
      </c>
      <c r="K107" s="23">
        <v>0.24279967</v>
      </c>
      <c r="L107" s="23">
        <v>0.22218753199999902</v>
      </c>
      <c r="M107" s="23">
        <v>0.207552032</v>
      </c>
      <c r="N107" s="23">
        <v>0.20195452999999997</v>
      </c>
      <c r="O107" s="23">
        <v>3.7247135000000001E-2</v>
      </c>
      <c r="P107" s="23">
        <v>3.313021E-2</v>
      </c>
      <c r="Q107" s="23">
        <v>3.2359079999999998E-2</v>
      </c>
      <c r="R107" s="23">
        <v>2.9394606E-2</v>
      </c>
      <c r="S107" s="23">
        <v>2.6731207E-2</v>
      </c>
      <c r="T107" s="23">
        <v>2.602985E-2</v>
      </c>
      <c r="U107" s="23">
        <v>2.3593720000000002E-2</v>
      </c>
      <c r="V107" s="23">
        <v>2.1747012999999999E-2</v>
      </c>
      <c r="W107" s="23">
        <v>2.0721764E-2</v>
      </c>
    </row>
    <row r="108" spans="1:23">
      <c r="A108" s="27" t="s">
        <v>121</v>
      </c>
      <c r="B108" s="27" t="s">
        <v>68</v>
      </c>
      <c r="C108" s="23">
        <v>0</v>
      </c>
      <c r="D108" s="23">
        <v>0</v>
      </c>
      <c r="E108" s="23">
        <v>0</v>
      </c>
      <c r="F108" s="23">
        <v>0</v>
      </c>
      <c r="G108" s="23">
        <v>0</v>
      </c>
      <c r="H108" s="23">
        <v>0</v>
      </c>
      <c r="I108" s="23">
        <v>0</v>
      </c>
      <c r="J108" s="23">
        <v>0</v>
      </c>
      <c r="K108" s="23">
        <v>0</v>
      </c>
      <c r="L108" s="23">
        <v>0</v>
      </c>
      <c r="M108" s="23">
        <v>0</v>
      </c>
      <c r="N108" s="23">
        <v>0</v>
      </c>
      <c r="O108" s="23">
        <v>0</v>
      </c>
      <c r="P108" s="23">
        <v>0</v>
      </c>
      <c r="Q108" s="23">
        <v>0</v>
      </c>
      <c r="R108" s="23">
        <v>0</v>
      </c>
      <c r="S108" s="23">
        <v>0</v>
      </c>
      <c r="T108" s="23">
        <v>0</v>
      </c>
      <c r="U108" s="23">
        <v>0</v>
      </c>
      <c r="V108" s="23">
        <v>0</v>
      </c>
      <c r="W108" s="23">
        <v>0</v>
      </c>
    </row>
    <row r="109" spans="1:23">
      <c r="A109" s="27" t="s">
        <v>121</v>
      </c>
      <c r="B109" s="27" t="s">
        <v>72</v>
      </c>
      <c r="C109" s="23">
        <v>7.3015475600000004E-2</v>
      </c>
      <c r="D109" s="23">
        <v>9.3967864999999998E-2</v>
      </c>
      <c r="E109" s="23">
        <v>0.16111760999999999</v>
      </c>
      <c r="F109" s="23">
        <v>0.40007147199999998</v>
      </c>
      <c r="G109" s="23">
        <v>0.57091375300000002</v>
      </c>
      <c r="H109" s="23">
        <v>0.74393959999999992</v>
      </c>
      <c r="I109" s="23">
        <v>0.90080210000000005</v>
      </c>
      <c r="J109" s="23">
        <v>1.0756633659999999</v>
      </c>
      <c r="K109" s="23">
        <v>1.3479868000000002</v>
      </c>
      <c r="L109" s="23">
        <v>1.5850803699999998</v>
      </c>
      <c r="M109" s="23">
        <v>1.8733246399999999</v>
      </c>
      <c r="N109" s="23">
        <v>2.1106152399999987</v>
      </c>
      <c r="O109" s="23">
        <v>2.2802791200000003</v>
      </c>
      <c r="P109" s="23">
        <v>2.3450934999999999</v>
      </c>
      <c r="Q109" s="23">
        <v>2.5067695199999998</v>
      </c>
      <c r="R109" s="23">
        <v>2.4782397799999991</v>
      </c>
      <c r="S109" s="23">
        <v>2.4573566599999999</v>
      </c>
      <c r="T109" s="23">
        <v>2.4853896399999988</v>
      </c>
      <c r="U109" s="23">
        <v>2.4352429</v>
      </c>
      <c r="V109" s="23">
        <v>2.4369668999999998</v>
      </c>
      <c r="W109" s="23">
        <v>2.56277015</v>
      </c>
    </row>
    <row r="110" spans="1:23">
      <c r="A110" s="7"/>
      <c r="B110" s="7"/>
      <c r="C110" s="7"/>
      <c r="D110" s="7"/>
      <c r="E110" s="7"/>
      <c r="F110" s="7"/>
      <c r="G110" s="7"/>
      <c r="H110" s="7"/>
      <c r="I110" s="7"/>
      <c r="J110" s="7"/>
      <c r="K110" s="7"/>
      <c r="L110" s="7"/>
      <c r="M110" s="7"/>
      <c r="N110" s="7"/>
      <c r="O110" s="7"/>
      <c r="P110" s="7"/>
      <c r="Q110" s="7"/>
      <c r="R110" s="7"/>
      <c r="S110" s="7"/>
      <c r="T110" s="7"/>
      <c r="U110" s="7"/>
      <c r="V110" s="7"/>
      <c r="W110" s="7"/>
    </row>
    <row r="111" spans="1:23">
      <c r="A111" s="17" t="s">
        <v>96</v>
      </c>
      <c r="B111" s="17" t="s">
        <v>97</v>
      </c>
      <c r="C111" s="17" t="s">
        <v>75</v>
      </c>
      <c r="D111" s="17" t="s">
        <v>98</v>
      </c>
      <c r="E111" s="17" t="s">
        <v>99</v>
      </c>
      <c r="F111" s="17" t="s">
        <v>100</v>
      </c>
      <c r="G111" s="17" t="s">
        <v>101</v>
      </c>
      <c r="H111" s="17" t="s">
        <v>102</v>
      </c>
      <c r="I111" s="17" t="s">
        <v>103</v>
      </c>
      <c r="J111" s="17" t="s">
        <v>104</v>
      </c>
      <c r="K111" s="17" t="s">
        <v>105</v>
      </c>
      <c r="L111" s="17" t="s">
        <v>106</v>
      </c>
      <c r="M111" s="17" t="s">
        <v>107</v>
      </c>
      <c r="N111" s="17" t="s">
        <v>108</v>
      </c>
      <c r="O111" s="17" t="s">
        <v>109</v>
      </c>
      <c r="P111" s="17" t="s">
        <v>110</v>
      </c>
      <c r="Q111" s="17" t="s">
        <v>111</v>
      </c>
      <c r="R111" s="17" t="s">
        <v>112</v>
      </c>
      <c r="S111" s="17" t="s">
        <v>113</v>
      </c>
      <c r="T111" s="17" t="s">
        <v>114</v>
      </c>
      <c r="U111" s="17" t="s">
        <v>115</v>
      </c>
      <c r="V111" s="17" t="s">
        <v>116</v>
      </c>
      <c r="W111" s="17" t="s">
        <v>117</v>
      </c>
    </row>
    <row r="112" spans="1:23">
      <c r="A112" s="27" t="s">
        <v>122</v>
      </c>
      <c r="B112" s="27" t="s">
        <v>66</v>
      </c>
      <c r="C112" s="23">
        <v>0.95119746500000002</v>
      </c>
      <c r="D112" s="23">
        <v>0.91453597600000003</v>
      </c>
      <c r="E112" s="23">
        <v>0.95869376499999992</v>
      </c>
      <c r="F112" s="23">
        <v>1.0345364159999999</v>
      </c>
      <c r="G112" s="23">
        <v>0.93326379200000009</v>
      </c>
      <c r="H112" s="23">
        <v>0.83769370999999915</v>
      </c>
      <c r="I112" s="23">
        <v>0.74476287799999996</v>
      </c>
      <c r="J112" s="23">
        <v>0.66962508999999892</v>
      </c>
      <c r="K112" s="23">
        <v>0.63085592999999984</v>
      </c>
      <c r="L112" s="23">
        <v>0.56815054999999903</v>
      </c>
      <c r="M112" s="23">
        <v>0.53829159599999898</v>
      </c>
      <c r="N112" s="23">
        <v>0.50450757999999996</v>
      </c>
      <c r="O112" s="23">
        <v>0.47364696000000001</v>
      </c>
      <c r="P112" s="23">
        <v>0.34818706999999999</v>
      </c>
      <c r="Q112" s="23">
        <v>0.32810090000000003</v>
      </c>
      <c r="R112" s="23">
        <v>0.30331936999999998</v>
      </c>
      <c r="S112" s="23">
        <v>0.2848234</v>
      </c>
      <c r="T112" s="23">
        <v>0.27286649999999996</v>
      </c>
      <c r="U112" s="23">
        <v>0.24985162</v>
      </c>
      <c r="V112" s="23">
        <v>0.22957832</v>
      </c>
      <c r="W112" s="23">
        <v>0.20373042000000002</v>
      </c>
    </row>
    <row r="113" spans="1:23">
      <c r="A113" s="27" t="s">
        <v>122</v>
      </c>
      <c r="B113" s="27" t="s">
        <v>68</v>
      </c>
      <c r="C113" s="23">
        <v>0</v>
      </c>
      <c r="D113" s="23">
        <v>0</v>
      </c>
      <c r="E113" s="23">
        <v>0</v>
      </c>
      <c r="F113" s="23">
        <v>0</v>
      </c>
      <c r="G113" s="23">
        <v>0</v>
      </c>
      <c r="H113" s="23">
        <v>0</v>
      </c>
      <c r="I113" s="23">
        <v>0</v>
      </c>
      <c r="J113" s="23">
        <v>0</v>
      </c>
      <c r="K113" s="23">
        <v>0</v>
      </c>
      <c r="L113" s="23">
        <v>0</v>
      </c>
      <c r="M113" s="23">
        <v>0</v>
      </c>
      <c r="N113" s="23">
        <v>0</v>
      </c>
      <c r="O113" s="23">
        <v>0</v>
      </c>
      <c r="P113" s="23">
        <v>0</v>
      </c>
      <c r="Q113" s="23">
        <v>0</v>
      </c>
      <c r="R113" s="23">
        <v>0</v>
      </c>
      <c r="S113" s="23">
        <v>0</v>
      </c>
      <c r="T113" s="23">
        <v>0</v>
      </c>
      <c r="U113" s="23">
        <v>0</v>
      </c>
      <c r="V113" s="23">
        <v>0</v>
      </c>
      <c r="W113" s="23">
        <v>0</v>
      </c>
    </row>
    <row r="114" spans="1:23">
      <c r="A114" s="27" t="s">
        <v>122</v>
      </c>
      <c r="B114" s="27" t="s">
        <v>72</v>
      </c>
      <c r="C114" s="23">
        <v>9.4563253700000002E-2</v>
      </c>
      <c r="D114" s="23">
        <v>0.15636279299999903</v>
      </c>
      <c r="E114" s="23">
        <v>0.21570263000000001</v>
      </c>
      <c r="F114" s="23">
        <v>0.272736166</v>
      </c>
      <c r="G114" s="23">
        <v>0.34425299700000001</v>
      </c>
      <c r="H114" s="23">
        <v>0.42628685199999999</v>
      </c>
      <c r="I114" s="23">
        <v>0.48767698999999998</v>
      </c>
      <c r="J114" s="23">
        <v>0.53682258199999999</v>
      </c>
      <c r="K114" s="23">
        <v>0.61573084999999994</v>
      </c>
      <c r="L114" s="23">
        <v>0.67269383999999999</v>
      </c>
      <c r="M114" s="23">
        <v>0.77815270999999908</v>
      </c>
      <c r="N114" s="23">
        <v>0.8217696040000001</v>
      </c>
      <c r="O114" s="23">
        <v>0.85204526999999897</v>
      </c>
      <c r="P114" s="23">
        <v>0.88102975000000006</v>
      </c>
      <c r="Q114" s="23">
        <v>0.87893776999999895</v>
      </c>
      <c r="R114" s="23">
        <v>0.85285266000000004</v>
      </c>
      <c r="S114" s="23">
        <v>0.84522913999999993</v>
      </c>
      <c r="T114" s="23">
        <v>0.82052570000000002</v>
      </c>
      <c r="U114" s="23">
        <v>0.81063037000000004</v>
      </c>
      <c r="V114" s="23">
        <v>0.81502012999999995</v>
      </c>
      <c r="W114" s="23">
        <v>0.79830177999999996</v>
      </c>
    </row>
    <row r="115" spans="1:23">
      <c r="A115" s="7"/>
      <c r="B115" s="7"/>
      <c r="C115" s="7"/>
      <c r="D115" s="7"/>
      <c r="E115" s="7"/>
      <c r="F115" s="7"/>
      <c r="G115" s="7"/>
      <c r="H115" s="7"/>
      <c r="I115" s="7"/>
      <c r="J115" s="7"/>
      <c r="K115" s="7"/>
      <c r="L115" s="7"/>
      <c r="M115" s="7"/>
      <c r="N115" s="7"/>
      <c r="O115" s="7"/>
      <c r="P115" s="7"/>
      <c r="Q115" s="7"/>
      <c r="R115" s="7"/>
      <c r="S115" s="7"/>
      <c r="T115" s="7"/>
      <c r="U115" s="7"/>
      <c r="V115" s="7"/>
      <c r="W115" s="7"/>
    </row>
    <row r="116" spans="1:23">
      <c r="A116" s="17" t="s">
        <v>96</v>
      </c>
      <c r="B116" s="17" t="s">
        <v>97</v>
      </c>
      <c r="C116" s="17" t="s">
        <v>75</v>
      </c>
      <c r="D116" s="17" t="s">
        <v>98</v>
      </c>
      <c r="E116" s="17" t="s">
        <v>99</v>
      </c>
      <c r="F116" s="17" t="s">
        <v>100</v>
      </c>
      <c r="G116" s="17" t="s">
        <v>101</v>
      </c>
      <c r="H116" s="17" t="s">
        <v>102</v>
      </c>
      <c r="I116" s="17" t="s">
        <v>103</v>
      </c>
      <c r="J116" s="17" t="s">
        <v>104</v>
      </c>
      <c r="K116" s="17" t="s">
        <v>105</v>
      </c>
      <c r="L116" s="17" t="s">
        <v>106</v>
      </c>
      <c r="M116" s="17" t="s">
        <v>107</v>
      </c>
      <c r="N116" s="17" t="s">
        <v>108</v>
      </c>
      <c r="O116" s="17" t="s">
        <v>109</v>
      </c>
      <c r="P116" s="17" t="s">
        <v>110</v>
      </c>
      <c r="Q116" s="17" t="s">
        <v>111</v>
      </c>
      <c r="R116" s="17" t="s">
        <v>112</v>
      </c>
      <c r="S116" s="17" t="s">
        <v>113</v>
      </c>
      <c r="T116" s="17" t="s">
        <v>114</v>
      </c>
      <c r="U116" s="17" t="s">
        <v>115</v>
      </c>
      <c r="V116" s="17" t="s">
        <v>116</v>
      </c>
      <c r="W116" s="17" t="s">
        <v>117</v>
      </c>
    </row>
    <row r="117" spans="1:23">
      <c r="A117" s="27" t="s">
        <v>123</v>
      </c>
      <c r="B117" s="27" t="s">
        <v>66</v>
      </c>
      <c r="C117" s="23">
        <v>0</v>
      </c>
      <c r="D117" s="23">
        <v>0</v>
      </c>
      <c r="E117" s="23">
        <v>0</v>
      </c>
      <c r="F117" s="23">
        <v>0</v>
      </c>
      <c r="G117" s="23">
        <v>0</v>
      </c>
      <c r="H117" s="23">
        <v>0</v>
      </c>
      <c r="I117" s="23">
        <v>0</v>
      </c>
      <c r="J117" s="23">
        <v>0</v>
      </c>
      <c r="K117" s="23">
        <v>0</v>
      </c>
      <c r="L117" s="23">
        <v>0</v>
      </c>
      <c r="M117" s="23">
        <v>0</v>
      </c>
      <c r="N117" s="23">
        <v>0</v>
      </c>
      <c r="O117" s="23">
        <v>0</v>
      </c>
      <c r="P117" s="23">
        <v>0</v>
      </c>
      <c r="Q117" s="23">
        <v>0</v>
      </c>
      <c r="R117" s="23">
        <v>0</v>
      </c>
      <c r="S117" s="23">
        <v>0</v>
      </c>
      <c r="T117" s="23">
        <v>0</v>
      </c>
      <c r="U117" s="23">
        <v>0</v>
      </c>
      <c r="V117" s="23">
        <v>0</v>
      </c>
      <c r="W117" s="23">
        <v>0</v>
      </c>
    </row>
    <row r="118" spans="1:23">
      <c r="A118" s="27" t="s">
        <v>123</v>
      </c>
      <c r="B118" s="27" t="s">
        <v>68</v>
      </c>
      <c r="C118" s="23">
        <v>0</v>
      </c>
      <c r="D118" s="23">
        <v>0</v>
      </c>
      <c r="E118" s="23">
        <v>0</v>
      </c>
      <c r="F118" s="23">
        <v>0</v>
      </c>
      <c r="G118" s="23">
        <v>0</v>
      </c>
      <c r="H118" s="23">
        <v>0</v>
      </c>
      <c r="I118" s="23">
        <v>0</v>
      </c>
      <c r="J118" s="23">
        <v>0</v>
      </c>
      <c r="K118" s="23">
        <v>0</v>
      </c>
      <c r="L118" s="23">
        <v>0</v>
      </c>
      <c r="M118" s="23">
        <v>0</v>
      </c>
      <c r="N118" s="23">
        <v>0</v>
      </c>
      <c r="O118" s="23">
        <v>0</v>
      </c>
      <c r="P118" s="23">
        <v>0</v>
      </c>
      <c r="Q118" s="23">
        <v>0</v>
      </c>
      <c r="R118" s="23">
        <v>0</v>
      </c>
      <c r="S118" s="23">
        <v>0</v>
      </c>
      <c r="T118" s="23">
        <v>0</v>
      </c>
      <c r="U118" s="23">
        <v>0</v>
      </c>
      <c r="V118" s="23">
        <v>0</v>
      </c>
      <c r="W118" s="23">
        <v>0</v>
      </c>
    </row>
    <row r="119" spans="1:23">
      <c r="A119" s="27" t="s">
        <v>123</v>
      </c>
      <c r="B119" s="27" t="s">
        <v>72</v>
      </c>
      <c r="C119" s="23">
        <v>1.2949073799999999E-3</v>
      </c>
      <c r="D119" s="23">
        <v>5.6604529199999996E-3</v>
      </c>
      <c r="E119" s="23">
        <v>4.4233127699999999E-3</v>
      </c>
      <c r="F119" s="23">
        <v>7.7699824699999998E-3</v>
      </c>
      <c r="G119" s="23">
        <v>1.7875403899999993E-2</v>
      </c>
      <c r="H119" s="23">
        <v>2.5644384500000002E-2</v>
      </c>
      <c r="I119" s="23">
        <v>5.5790740299999995E-2</v>
      </c>
      <c r="J119" s="23">
        <v>7.7929356299999974E-2</v>
      </c>
      <c r="K119" s="23">
        <v>9.1894451999999904E-2</v>
      </c>
      <c r="L119" s="23">
        <v>0.127823926</v>
      </c>
      <c r="M119" s="23">
        <v>0.1541678259999999</v>
      </c>
      <c r="N119" s="23">
        <v>0.16913827300000001</v>
      </c>
      <c r="O119" s="23">
        <v>0.177371839</v>
      </c>
      <c r="P119" s="23">
        <v>0.18766276000000001</v>
      </c>
      <c r="Q119" s="23">
        <v>0.1811297409999999</v>
      </c>
      <c r="R119" s="23">
        <v>0.17177716599999998</v>
      </c>
      <c r="S119" s="23">
        <v>0.17167812000000002</v>
      </c>
      <c r="T119" s="23">
        <v>0.16899044199999999</v>
      </c>
      <c r="U119" s="23">
        <v>0.14919201400000001</v>
      </c>
      <c r="V119" s="23">
        <v>0.14800070999999901</v>
      </c>
      <c r="W119" s="23">
        <v>0.1472420029999999</v>
      </c>
    </row>
    <row r="121" spans="1:23" collapsed="1"/>
    <row r="122" spans="1:23">
      <c r="A122" s="7" t="s">
        <v>93</v>
      </c>
    </row>
  </sheetData>
  <sheetProtection algorithmName="SHA-512" hashValue="8FGdjxYfaEmDsNKHp4n7fzQ5G4io2oo6hx0wBcdcXDIMux8V5/KSTSI/nvcAP0Ax/8tq6d4nS6toI4t5N4WCMw==" saltValue="8MA3dEEEYDHuqHQ0fRXu8Q=="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B14891"/>
  </sheetPr>
  <dimension ref="A1:W90"/>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148</v>
      </c>
      <c r="B1" s="17"/>
      <c r="C1" s="17"/>
      <c r="D1" s="17"/>
      <c r="E1" s="17"/>
      <c r="F1" s="17"/>
      <c r="G1" s="17"/>
      <c r="H1" s="17"/>
      <c r="I1" s="17"/>
      <c r="J1" s="17"/>
      <c r="K1" s="17"/>
      <c r="L1" s="17"/>
      <c r="M1" s="17"/>
      <c r="N1" s="17"/>
      <c r="O1" s="17"/>
      <c r="P1" s="17"/>
      <c r="Q1" s="17"/>
      <c r="R1" s="17"/>
      <c r="S1" s="17"/>
      <c r="T1" s="17"/>
      <c r="U1" s="17"/>
      <c r="V1" s="17"/>
      <c r="W1" s="17"/>
    </row>
    <row r="2" spans="1:23">
      <c r="A2" s="26" t="s">
        <v>26</v>
      </c>
      <c r="B2" s="30" t="s">
        <v>132</v>
      </c>
      <c r="C2" s="30"/>
      <c r="D2" s="30"/>
      <c r="E2" s="30"/>
      <c r="F2" s="30"/>
      <c r="G2" s="30"/>
      <c r="H2" s="30"/>
      <c r="I2" s="30"/>
      <c r="J2" s="30"/>
      <c r="K2" s="30"/>
      <c r="L2" s="30"/>
      <c r="M2" s="30"/>
      <c r="N2" s="30"/>
      <c r="O2" s="30"/>
      <c r="P2" s="30"/>
      <c r="Q2" s="30"/>
      <c r="R2" s="30"/>
      <c r="S2" s="30"/>
      <c r="T2" s="30"/>
      <c r="U2" s="30"/>
      <c r="V2" s="30"/>
      <c r="W2" s="30"/>
    </row>
    <row r="3" spans="1:23">
      <c r="B3" s="30"/>
      <c r="C3" s="30"/>
      <c r="D3" s="30"/>
      <c r="E3" s="30"/>
      <c r="F3" s="30"/>
      <c r="G3" s="30"/>
      <c r="H3" s="30"/>
      <c r="I3" s="30"/>
      <c r="J3" s="30"/>
      <c r="K3" s="30"/>
      <c r="L3" s="30"/>
      <c r="M3" s="30"/>
      <c r="N3" s="30"/>
      <c r="O3" s="30"/>
      <c r="P3" s="30"/>
      <c r="Q3" s="30"/>
      <c r="R3" s="30"/>
      <c r="S3" s="30"/>
      <c r="T3" s="30"/>
      <c r="U3" s="30"/>
      <c r="V3" s="30"/>
      <c r="W3" s="30"/>
    </row>
    <row r="4" spans="1:23">
      <c r="A4" s="16" t="s">
        <v>95</v>
      </c>
      <c r="B4" s="1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0</v>
      </c>
      <c r="D6" s="23">
        <v>0</v>
      </c>
      <c r="E6" s="23">
        <v>0</v>
      </c>
      <c r="F6" s="23">
        <v>-78414.254788775637</v>
      </c>
      <c r="G6" s="23">
        <v>578702.46046045132</v>
      </c>
      <c r="H6" s="23">
        <v>79500.070537149106</v>
      </c>
      <c r="I6" s="23">
        <v>-70364.02914200438</v>
      </c>
      <c r="J6" s="23">
        <v>-147050.33470468965</v>
      </c>
      <c r="K6" s="23">
        <v>-105071.04461606345</v>
      </c>
      <c r="L6" s="23">
        <v>-103083.63951773712</v>
      </c>
      <c r="M6" s="23">
        <v>219606.07771213076</v>
      </c>
      <c r="N6" s="23">
        <v>327909.833576084</v>
      </c>
      <c r="O6" s="23">
        <v>201455.86584314145</v>
      </c>
      <c r="P6" s="23">
        <v>-45020.89900896138</v>
      </c>
      <c r="Q6" s="23">
        <v>-8289.3603946934618</v>
      </c>
      <c r="R6" s="23">
        <v>-7805.5323976907202</v>
      </c>
      <c r="S6" s="23">
        <v>-6.7667544014075323E-4</v>
      </c>
      <c r="T6" s="23">
        <v>-6.3897586393978946E-4</v>
      </c>
      <c r="U6" s="23">
        <v>-6.0498221894468508E-4</v>
      </c>
      <c r="V6" s="23">
        <v>-5.6967128025193516E-4</v>
      </c>
      <c r="W6" s="23">
        <v>5208.9983827282103</v>
      </c>
    </row>
    <row r="7" spans="1:23">
      <c r="A7" s="27" t="s">
        <v>36</v>
      </c>
      <c r="B7" s="27" t="s">
        <v>67</v>
      </c>
      <c r="C7" s="23">
        <v>0</v>
      </c>
      <c r="D7" s="23">
        <v>0</v>
      </c>
      <c r="E7" s="23">
        <v>0</v>
      </c>
      <c r="F7" s="23">
        <v>-81907.034806092226</v>
      </c>
      <c r="G7" s="23">
        <v>-113580.49470652018</v>
      </c>
      <c r="H7" s="23">
        <v>-107252.59194282933</v>
      </c>
      <c r="I7" s="23">
        <v>175039.33537486088</v>
      </c>
      <c r="J7" s="23">
        <v>167383.75614064615</v>
      </c>
      <c r="K7" s="23">
        <v>-123177.89320341819</v>
      </c>
      <c r="L7" s="23">
        <v>-89299.595144014966</v>
      </c>
      <c r="M7" s="23">
        <v>-82385.152904309507</v>
      </c>
      <c r="N7" s="23">
        <v>-51770.673411710319</v>
      </c>
      <c r="O7" s="23">
        <v>-48886.377142801852</v>
      </c>
      <c r="P7" s="23">
        <v>-46162.773490361491</v>
      </c>
      <c r="Q7" s="23">
        <v>-43706.904618656001</v>
      </c>
      <c r="R7" s="23">
        <v>-41155.867941691504</v>
      </c>
      <c r="S7" s="23">
        <v>118493.41510049516</v>
      </c>
      <c r="T7" s="23">
        <v>141698.82394483418</v>
      </c>
      <c r="U7" s="23">
        <v>-36398.117228216113</v>
      </c>
      <c r="V7" s="23">
        <v>-34273.671838368005</v>
      </c>
      <c r="W7" s="23">
        <v>-32364.184916707847</v>
      </c>
    </row>
    <row r="8" spans="1:23">
      <c r="A8" s="27" t="s">
        <v>36</v>
      </c>
      <c r="B8" s="27" t="s">
        <v>18</v>
      </c>
      <c r="C8" s="23">
        <v>2.4729740765421022E-5</v>
      </c>
      <c r="D8" s="23">
        <v>2.335197427485336E-5</v>
      </c>
      <c r="E8" s="23">
        <v>2.3102441148916842E-5</v>
      </c>
      <c r="F8" s="23">
        <v>3.5140346750322512E-5</v>
      </c>
      <c r="G8" s="23">
        <v>3.3182574823848441E-5</v>
      </c>
      <c r="H8" s="23">
        <v>3.1333876121475532E-5</v>
      </c>
      <c r="I8" s="23">
        <v>3.1204683130829189E-5</v>
      </c>
      <c r="J8" s="23">
        <v>3.3313857644407029E-5</v>
      </c>
      <c r="K8" s="23">
        <v>3.1457844790516323E-5</v>
      </c>
      <c r="L8" s="23">
        <v>2.9705235863921507E-5</v>
      </c>
      <c r="M8" s="23">
        <v>2.8124911317344942E-5</v>
      </c>
      <c r="N8" s="23">
        <v>2.9650694984464928E-5</v>
      </c>
      <c r="O8" s="23">
        <v>2.7998767681257619E-5</v>
      </c>
      <c r="P8" s="23">
        <v>2.6438874099907771E-5</v>
      </c>
      <c r="Q8" s="23">
        <v>2.774674468855555E-5</v>
      </c>
      <c r="R8" s="23">
        <v>2.682827600499541E-5</v>
      </c>
      <c r="S8" s="23">
        <v>3.8240544929861481E-5</v>
      </c>
      <c r="T8" s="23">
        <v>3.6110051857363101E-5</v>
      </c>
      <c r="U8" s="23">
        <v>3.5561796520580688E-5</v>
      </c>
      <c r="V8" s="23">
        <v>3.348616458063256E-5</v>
      </c>
      <c r="W8" s="23">
        <v>3.4588774799520056E-5</v>
      </c>
    </row>
    <row r="9" spans="1:23">
      <c r="A9" s="27" t="s">
        <v>36</v>
      </c>
      <c r="B9" s="27" t="s">
        <v>28</v>
      </c>
      <c r="C9" s="23">
        <v>0</v>
      </c>
      <c r="D9" s="23">
        <v>0</v>
      </c>
      <c r="E9" s="23">
        <v>0</v>
      </c>
      <c r="F9" s="23">
        <v>0</v>
      </c>
      <c r="G9" s="23">
        <v>0</v>
      </c>
      <c r="H9" s="23">
        <v>0</v>
      </c>
      <c r="I9" s="23">
        <v>0</v>
      </c>
      <c r="J9" s="23">
        <v>0</v>
      </c>
      <c r="K9" s="23">
        <v>0</v>
      </c>
      <c r="L9" s="23">
        <v>0</v>
      </c>
      <c r="M9" s="23">
        <v>0</v>
      </c>
      <c r="N9" s="23">
        <v>0</v>
      </c>
      <c r="O9" s="23">
        <v>0</v>
      </c>
      <c r="P9" s="23">
        <v>0</v>
      </c>
      <c r="Q9" s="23">
        <v>0</v>
      </c>
      <c r="R9" s="23">
        <v>0</v>
      </c>
      <c r="S9" s="23">
        <v>0</v>
      </c>
      <c r="T9" s="23">
        <v>0</v>
      </c>
      <c r="U9" s="23">
        <v>0</v>
      </c>
      <c r="V9" s="23">
        <v>0</v>
      </c>
      <c r="W9" s="23">
        <v>0</v>
      </c>
    </row>
    <row r="10" spans="1:23">
      <c r="A10" s="27" t="s">
        <v>36</v>
      </c>
      <c r="B10" s="27" t="s">
        <v>62</v>
      </c>
      <c r="C10" s="23">
        <v>1.1066798582903709E-5</v>
      </c>
      <c r="D10" s="23">
        <v>1.045023473009105E-5</v>
      </c>
      <c r="E10" s="23">
        <v>9.8942801321507022E-6</v>
      </c>
      <c r="F10" s="23">
        <v>9.7065083128588099E-6</v>
      </c>
      <c r="G10" s="23">
        <v>9.1657302262331301E-6</v>
      </c>
      <c r="H10" s="23">
        <v>8.6550804751065499E-6</v>
      </c>
      <c r="I10" s="23">
        <v>8.1946284460412288E-6</v>
      </c>
      <c r="J10" s="23">
        <v>1.018930372084005E-5</v>
      </c>
      <c r="K10" s="23">
        <v>1.048882313930098E-5</v>
      </c>
      <c r="L10" s="23">
        <v>9.904459995995149E-6</v>
      </c>
      <c r="M10" s="23">
        <v>9.3775407241213488E-6</v>
      </c>
      <c r="N10" s="23">
        <v>1.255568537813619E-5</v>
      </c>
      <c r="O10" s="23">
        <v>1.1856171269023691E-5</v>
      </c>
      <c r="P10" s="23">
        <v>1.1195629145438929E-5</v>
      </c>
      <c r="Q10" s="23">
        <v>1.3993331494611769E-5</v>
      </c>
      <c r="R10" s="23">
        <v>4.0324799057291575E-5</v>
      </c>
      <c r="S10" s="23">
        <v>9.0579267420753904E-5</v>
      </c>
      <c r="T10" s="23">
        <v>8.5532830396756288E-5</v>
      </c>
      <c r="U10" s="23">
        <v>8.5824966114821956E-5</v>
      </c>
      <c r="V10" s="23">
        <v>8.0815628613838559E-5</v>
      </c>
      <c r="W10" s="23">
        <v>8.7494390592706642E-5</v>
      </c>
    </row>
    <row r="11" spans="1:23">
      <c r="A11" s="27" t="s">
        <v>36</v>
      </c>
      <c r="B11" s="27" t="s">
        <v>61</v>
      </c>
      <c r="C11" s="23">
        <v>0</v>
      </c>
      <c r="D11" s="23">
        <v>0</v>
      </c>
      <c r="E11" s="23">
        <v>0</v>
      </c>
      <c r="F11" s="23">
        <v>0</v>
      </c>
      <c r="G11" s="23">
        <v>0</v>
      </c>
      <c r="H11" s="23">
        <v>0</v>
      </c>
      <c r="I11" s="23">
        <v>0</v>
      </c>
      <c r="J11" s="23">
        <v>0</v>
      </c>
      <c r="K11" s="23">
        <v>0</v>
      </c>
      <c r="L11" s="23">
        <v>0</v>
      </c>
      <c r="M11" s="23">
        <v>0</v>
      </c>
      <c r="N11" s="23">
        <v>0</v>
      </c>
      <c r="O11" s="23">
        <v>0</v>
      </c>
      <c r="P11" s="23">
        <v>0</v>
      </c>
      <c r="Q11" s="23">
        <v>0</v>
      </c>
      <c r="R11" s="23">
        <v>0</v>
      </c>
      <c r="S11" s="23">
        <v>0</v>
      </c>
      <c r="T11" s="23">
        <v>0</v>
      </c>
      <c r="U11" s="23">
        <v>0</v>
      </c>
      <c r="V11" s="23">
        <v>0</v>
      </c>
      <c r="W11" s="23">
        <v>0</v>
      </c>
    </row>
    <row r="12" spans="1:23">
      <c r="A12" s="27" t="s">
        <v>36</v>
      </c>
      <c r="B12" s="27" t="s">
        <v>65</v>
      </c>
      <c r="C12" s="23">
        <v>23071.389755349293</v>
      </c>
      <c r="D12" s="23">
        <v>21786.015045204171</v>
      </c>
      <c r="E12" s="23">
        <v>24723.352413843942</v>
      </c>
      <c r="F12" s="23">
        <v>42095.918454197279</v>
      </c>
      <c r="G12" s="23">
        <v>112041.54867608521</v>
      </c>
      <c r="H12" s="23">
        <v>122687.89571542515</v>
      </c>
      <c r="I12" s="23">
        <v>119475.88454958131</v>
      </c>
      <c r="J12" s="23">
        <v>154223.72806077817</v>
      </c>
      <c r="K12" s="23">
        <v>165314.44431685776</v>
      </c>
      <c r="L12" s="23">
        <v>167279.44608641157</v>
      </c>
      <c r="M12" s="23">
        <v>171415.76859407517</v>
      </c>
      <c r="N12" s="23">
        <v>217167.57296331797</v>
      </c>
      <c r="O12" s="23">
        <v>223858.00986686762</v>
      </c>
      <c r="P12" s="23">
        <v>228266.29782841599</v>
      </c>
      <c r="Q12" s="23">
        <v>264129.60701137118</v>
      </c>
      <c r="R12" s="23">
        <v>266721.99146721768</v>
      </c>
      <c r="S12" s="23">
        <v>278304.11951414304</v>
      </c>
      <c r="T12" s="23">
        <v>265433.5358003797</v>
      </c>
      <c r="U12" s="23">
        <v>259532.78352286061</v>
      </c>
      <c r="V12" s="23">
        <v>249305.21134070872</v>
      </c>
      <c r="W12" s="23">
        <v>265060.82386220101</v>
      </c>
    </row>
    <row r="13" spans="1:23">
      <c r="A13" s="27" t="s">
        <v>36</v>
      </c>
      <c r="B13" s="27" t="s">
        <v>64</v>
      </c>
      <c r="C13" s="23">
        <v>1.437308779879647E-4</v>
      </c>
      <c r="D13" s="23">
        <v>2.8605525414705519E-4</v>
      </c>
      <c r="E13" s="23">
        <v>2.7083705686100609E-4</v>
      </c>
      <c r="F13" s="23">
        <v>2.6528364392048117E-4</v>
      </c>
      <c r="G13" s="23">
        <v>20608.247008260911</v>
      </c>
      <c r="H13" s="23">
        <v>28025.818500449117</v>
      </c>
      <c r="I13" s="23">
        <v>28869.713303943474</v>
      </c>
      <c r="J13" s="23">
        <v>27184.677585557361</v>
      </c>
      <c r="K13" s="23">
        <v>33041.186188040156</v>
      </c>
      <c r="L13" s="23">
        <v>35335.223517359853</v>
      </c>
      <c r="M13" s="23">
        <v>47773.422756609049</v>
      </c>
      <c r="N13" s="23">
        <v>57484.017739049676</v>
      </c>
      <c r="O13" s="23">
        <v>58407.586682713103</v>
      </c>
      <c r="P13" s="23">
        <v>55153.528482520043</v>
      </c>
      <c r="Q13" s="23">
        <v>58988.014184233987</v>
      </c>
      <c r="R13" s="23">
        <v>69033.673180575104</v>
      </c>
      <c r="S13" s="23">
        <v>67314.831417325899</v>
      </c>
      <c r="T13" s="23">
        <v>66601.560157792701</v>
      </c>
      <c r="U13" s="23">
        <v>67911.218341446627</v>
      </c>
      <c r="V13" s="23">
        <v>68332.855261361387</v>
      </c>
      <c r="W13" s="23">
        <v>76873.066060527955</v>
      </c>
    </row>
    <row r="14" spans="1:23">
      <c r="A14" s="27" t="s">
        <v>36</v>
      </c>
      <c r="B14" s="27" t="s">
        <v>32</v>
      </c>
      <c r="C14" s="23">
        <v>6.3314342239899286E-5</v>
      </c>
      <c r="D14" s="23">
        <v>5.9786914276220798E-5</v>
      </c>
      <c r="E14" s="23">
        <v>5.6606238363475801E-5</v>
      </c>
      <c r="F14" s="23">
        <v>5.3302307520737098E-5</v>
      </c>
      <c r="G14" s="23">
        <v>5.0332679417126324E-5</v>
      </c>
      <c r="H14" s="23">
        <v>7.2352677234614797E-5</v>
      </c>
      <c r="I14" s="23">
        <v>1.0004898090612929E-4</v>
      </c>
      <c r="J14" s="23">
        <v>815.81822726209759</v>
      </c>
      <c r="K14" s="23">
        <v>770.36660346055521</v>
      </c>
      <c r="L14" s="23">
        <v>1360.2006535078938</v>
      </c>
      <c r="M14" s="23">
        <v>2223.5223575086011</v>
      </c>
      <c r="N14" s="23">
        <v>2093.742243003911</v>
      </c>
      <c r="O14" s="23">
        <v>2400.5669817362223</v>
      </c>
      <c r="P14" s="23">
        <v>2266.8243445944695</v>
      </c>
      <c r="Q14" s="23">
        <v>3044.8650777694379</v>
      </c>
      <c r="R14" s="23">
        <v>5269.6533360588755</v>
      </c>
      <c r="S14" s="23">
        <v>4976.065473905971</v>
      </c>
      <c r="T14" s="23">
        <v>4698.8342513933312</v>
      </c>
      <c r="U14" s="23">
        <v>5553.483208199199</v>
      </c>
      <c r="V14" s="23">
        <v>5229.3435906117493</v>
      </c>
      <c r="W14" s="23">
        <v>8774.1308497196205</v>
      </c>
    </row>
    <row r="15" spans="1:23">
      <c r="A15" s="27" t="s">
        <v>36</v>
      </c>
      <c r="B15" s="27" t="s">
        <v>69</v>
      </c>
      <c r="C15" s="23">
        <v>0</v>
      </c>
      <c r="D15" s="23">
        <v>0</v>
      </c>
      <c r="E15" s="23">
        <v>1.671743530087292E-4</v>
      </c>
      <c r="F15" s="23">
        <v>8.0519816402149151E-4</v>
      </c>
      <c r="G15" s="23">
        <v>7.6976123688296072E-4</v>
      </c>
      <c r="H15" s="23">
        <v>482.28439338505871</v>
      </c>
      <c r="I15" s="23">
        <v>1318.636625110626</v>
      </c>
      <c r="J15" s="23">
        <v>4081.3959302761155</v>
      </c>
      <c r="K15" s="23">
        <v>4872.2981170877611</v>
      </c>
      <c r="L15" s="23">
        <v>4600.8481130328237</v>
      </c>
      <c r="M15" s="23">
        <v>5948.62423491769</v>
      </c>
      <c r="N15" s="23">
        <v>6001.0259517521827</v>
      </c>
      <c r="O15" s="23">
        <v>5666.6911806060225</v>
      </c>
      <c r="P15" s="23">
        <v>5350.9832256912978</v>
      </c>
      <c r="Q15" s="23">
        <v>6248.4913225152222</v>
      </c>
      <c r="R15" s="23">
        <v>14573.906245659833</v>
      </c>
      <c r="S15" s="23">
        <v>18912.812549720587</v>
      </c>
      <c r="T15" s="23">
        <v>17859.124214668234</v>
      </c>
      <c r="U15" s="23">
        <v>20464.879356938407</v>
      </c>
      <c r="V15" s="23">
        <v>19270.407721742402</v>
      </c>
      <c r="W15" s="23">
        <v>23332.250821957179</v>
      </c>
    </row>
    <row r="16" spans="1:23">
      <c r="A16" s="27" t="s">
        <v>36</v>
      </c>
      <c r="B16" s="27" t="s">
        <v>52</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row>
    <row r="17" spans="1:23">
      <c r="A17" s="29" t="s">
        <v>118</v>
      </c>
      <c r="B17" s="29"/>
      <c r="C17" s="28">
        <v>23071.389934876712</v>
      </c>
      <c r="D17" s="28">
        <v>21786.015365061634</v>
      </c>
      <c r="E17" s="28">
        <v>24723.352717677721</v>
      </c>
      <c r="F17" s="28">
        <v>-118225.37083054008</v>
      </c>
      <c r="G17" s="28">
        <v>597771.7614806256</v>
      </c>
      <c r="H17" s="28">
        <v>122961.192850183</v>
      </c>
      <c r="I17" s="28">
        <v>253020.90412578059</v>
      </c>
      <c r="J17" s="28">
        <v>201741.82712579519</v>
      </c>
      <c r="K17" s="28">
        <v>-29893.307272637088</v>
      </c>
      <c r="L17" s="28">
        <v>10231.434981629056</v>
      </c>
      <c r="M17" s="28">
        <v>356410.11619600793</v>
      </c>
      <c r="N17" s="28">
        <v>550790.75090894767</v>
      </c>
      <c r="O17" s="28">
        <v>434835.08528977528</v>
      </c>
      <c r="P17" s="28">
        <v>192236.1538492477</v>
      </c>
      <c r="Q17" s="28">
        <v>271121.3562239958</v>
      </c>
      <c r="R17" s="28">
        <v>286794.26437556359</v>
      </c>
      <c r="S17" s="28">
        <v>464112.36548410845</v>
      </c>
      <c r="T17" s="28">
        <v>473733.91938567359</v>
      </c>
      <c r="U17" s="28">
        <v>291045.88415249565</v>
      </c>
      <c r="V17" s="28">
        <v>283364.39430833259</v>
      </c>
      <c r="W17" s="28">
        <v>314778.70351083251</v>
      </c>
    </row>
    <row r="18" spans="1:23">
      <c r="A18" s="7"/>
      <c r="B18" s="7"/>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0</v>
      </c>
      <c r="D20" s="23">
        <v>0</v>
      </c>
      <c r="E20" s="23">
        <v>0</v>
      </c>
      <c r="F20" s="23">
        <v>-21178.522972781939</v>
      </c>
      <c r="G20" s="23">
        <v>662762.03513614356</v>
      </c>
      <c r="H20" s="23">
        <v>-90851.698899790135</v>
      </c>
      <c r="I20" s="23">
        <v>-88716.086656596934</v>
      </c>
      <c r="J20" s="23">
        <v>-83538.003402420785</v>
      </c>
      <c r="K20" s="23">
        <v>-45097.171749914341</v>
      </c>
      <c r="L20" s="23">
        <v>-46451.087241453526</v>
      </c>
      <c r="M20" s="23">
        <v>-50620.483050790652</v>
      </c>
      <c r="N20" s="23">
        <v>243954.09472897075</v>
      </c>
      <c r="O20" s="23">
        <v>-8.4842231380322152E-4</v>
      </c>
      <c r="P20" s="23">
        <v>-3.7609248129458974E-3</v>
      </c>
      <c r="Q20" s="23">
        <v>-4.4495908569405502E-4</v>
      </c>
      <c r="R20" s="23">
        <v>-4.18988201751165E-4</v>
      </c>
      <c r="S20" s="23">
        <v>-3.95645138441616E-4</v>
      </c>
      <c r="T20" s="23">
        <v>-3.7360258574882402E-4</v>
      </c>
      <c r="U20" s="23">
        <v>-3.53726852742428E-4</v>
      </c>
      <c r="V20" s="23">
        <v>-3.33080911721293E-4</v>
      </c>
      <c r="W20" s="23">
        <v>-3.14523995853456E-4</v>
      </c>
    </row>
    <row r="21" spans="1:23">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c r="A22" s="27" t="s">
        <v>119</v>
      </c>
      <c r="B22" s="27" t="s">
        <v>18</v>
      </c>
      <c r="C22" s="23">
        <v>5.3658751781329394E-6</v>
      </c>
      <c r="D22" s="23">
        <v>5.0669265121065798E-6</v>
      </c>
      <c r="E22" s="23">
        <v>4.7973649984574997E-6</v>
      </c>
      <c r="F22" s="23">
        <v>5.9094494749547698E-6</v>
      </c>
      <c r="G22" s="23">
        <v>5.5802166883466795E-6</v>
      </c>
      <c r="H22" s="23">
        <v>5.2693264272542199E-6</v>
      </c>
      <c r="I22" s="23">
        <v>4.9889971972470498E-6</v>
      </c>
      <c r="J22" s="23">
        <v>4.6978048800949999E-6</v>
      </c>
      <c r="K22" s="23">
        <v>4.4360763725293101E-6</v>
      </c>
      <c r="L22" s="23">
        <v>4.18892952883025E-6</v>
      </c>
      <c r="M22" s="23">
        <v>3.9660776319924201E-6</v>
      </c>
      <c r="N22" s="23">
        <v>5.3118140550986594E-6</v>
      </c>
      <c r="O22" s="23">
        <v>5.0158772930168494E-6</v>
      </c>
      <c r="P22" s="23">
        <v>4.7364280371321694E-6</v>
      </c>
      <c r="Q22" s="23">
        <v>5.7534625309364503E-6</v>
      </c>
      <c r="R22" s="23">
        <v>5.4176507395497193E-6</v>
      </c>
      <c r="S22" s="23">
        <v>9.1506967815712894E-6</v>
      </c>
      <c r="T22" s="23">
        <v>8.6408845878008195E-6</v>
      </c>
      <c r="U22" s="23">
        <v>8.1811877828068604E-6</v>
      </c>
      <c r="V22" s="23">
        <v>7.703677186319431E-6</v>
      </c>
      <c r="W22" s="23">
        <v>7.2744827041717397E-6</v>
      </c>
    </row>
    <row r="23" spans="1:23">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c r="A24" s="27" t="s">
        <v>119</v>
      </c>
      <c r="B24" s="27" t="s">
        <v>62</v>
      </c>
      <c r="C24" s="23">
        <v>2.34281781494857E-6</v>
      </c>
      <c r="D24" s="23">
        <v>2.2122925535008501E-6</v>
      </c>
      <c r="E24" s="23">
        <v>2.0945981429086703E-6</v>
      </c>
      <c r="F24" s="23">
        <v>2.3620696083293401E-6</v>
      </c>
      <c r="G24" s="23">
        <v>2.2304717729288603E-6</v>
      </c>
      <c r="H24" s="23">
        <v>2.10620563944818E-6</v>
      </c>
      <c r="I24" s="23">
        <v>1.9941550741065798E-6</v>
      </c>
      <c r="J24" s="23">
        <v>1.8777624176605E-6</v>
      </c>
      <c r="K24" s="23">
        <v>2.64034221354772E-6</v>
      </c>
      <c r="L24" s="23">
        <v>2.4932409940094999E-6</v>
      </c>
      <c r="M24" s="23">
        <v>2.3606000696480899E-6</v>
      </c>
      <c r="N24" s="23">
        <v>4.9819779030032E-6</v>
      </c>
      <c r="O24" s="23">
        <v>4.70441728170044E-6</v>
      </c>
      <c r="P24" s="23">
        <v>4.4423203778203501E-6</v>
      </c>
      <c r="Q24" s="23">
        <v>4.7166639375068993E-6</v>
      </c>
      <c r="R24" s="23">
        <v>2.0408219501525102E-5</v>
      </c>
      <c r="S24" s="23">
        <v>5.6168307099084296E-5</v>
      </c>
      <c r="T24" s="23">
        <v>5.3039005741374896E-5</v>
      </c>
      <c r="U24" s="23">
        <v>5.0217319925343003E-5</v>
      </c>
      <c r="V24" s="23">
        <v>4.7286290467500199E-5</v>
      </c>
      <c r="W24" s="23">
        <v>4.4651832343277997E-5</v>
      </c>
    </row>
    <row r="25" spans="1:23">
      <c r="A25" s="27" t="s">
        <v>119</v>
      </c>
      <c r="B25" s="27" t="s">
        <v>61</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row>
    <row r="26" spans="1:23">
      <c r="A26" s="27" t="s">
        <v>119</v>
      </c>
      <c r="B26" s="27" t="s">
        <v>65</v>
      </c>
      <c r="C26" s="23">
        <v>3.9620319159663773E-4</v>
      </c>
      <c r="D26" s="23">
        <v>4.2156046051435969E-4</v>
      </c>
      <c r="E26" s="23">
        <v>4.8892403721028743E-4</v>
      </c>
      <c r="F26" s="23">
        <v>493.38035836812691</v>
      </c>
      <c r="G26" s="23">
        <v>32202.560810277653</v>
      </c>
      <c r="H26" s="23">
        <v>30408.461609281221</v>
      </c>
      <c r="I26" s="23">
        <v>28790.725311043567</v>
      </c>
      <c r="J26" s="23">
        <v>29808.119152068244</v>
      </c>
      <c r="K26" s="23">
        <v>28147.421426508299</v>
      </c>
      <c r="L26" s="23">
        <v>26579.245908406829</v>
      </c>
      <c r="M26" s="23">
        <v>25165.224715963828</v>
      </c>
      <c r="N26" s="23">
        <v>59980.146794960448</v>
      </c>
      <c r="O26" s="23">
        <v>75427.956843281034</v>
      </c>
      <c r="P26" s="23">
        <v>71225.643831736219</v>
      </c>
      <c r="Q26" s="23">
        <v>82283.614988778878</v>
      </c>
      <c r="R26" s="23">
        <v>77480.975186645694</v>
      </c>
      <c r="S26" s="23">
        <v>74556.188809734987</v>
      </c>
      <c r="T26" s="23">
        <v>70402.444566365462</v>
      </c>
      <c r="U26" s="23">
        <v>66657.020298505959</v>
      </c>
      <c r="V26" s="23">
        <v>62766.456459692658</v>
      </c>
      <c r="W26" s="23">
        <v>81821.821938889043</v>
      </c>
    </row>
    <row r="27" spans="1:23">
      <c r="A27" s="27" t="s">
        <v>119</v>
      </c>
      <c r="B27" s="27" t="s">
        <v>64</v>
      </c>
      <c r="C27" s="23">
        <v>3.5224481040204489E-5</v>
      </c>
      <c r="D27" s="23">
        <v>7.6191118185639473E-5</v>
      </c>
      <c r="E27" s="23">
        <v>7.213773531228135E-5</v>
      </c>
      <c r="F27" s="23">
        <v>7.2742469589847112E-5</v>
      </c>
      <c r="G27" s="23">
        <v>20608.246366286174</v>
      </c>
      <c r="H27" s="23">
        <v>28025.814247233528</v>
      </c>
      <c r="I27" s="23">
        <v>26534.835269803796</v>
      </c>
      <c r="J27" s="23">
        <v>24986.07913906443</v>
      </c>
      <c r="K27" s="23">
        <v>27225.195314505854</v>
      </c>
      <c r="L27" s="23">
        <v>29676.374090471738</v>
      </c>
      <c r="M27" s="23">
        <v>28097.58511592156</v>
      </c>
      <c r="N27" s="23">
        <v>34475.075216026096</v>
      </c>
      <c r="O27" s="23">
        <v>32554.367522157154</v>
      </c>
      <c r="P27" s="23">
        <v>30740.668093638778</v>
      </c>
      <c r="Q27" s="23">
        <v>35873.922893019037</v>
      </c>
      <c r="R27" s="23">
        <v>45583.963707921881</v>
      </c>
      <c r="S27" s="23">
        <v>45171.574131218906</v>
      </c>
      <c r="T27" s="23">
        <v>44833.93595883964</v>
      </c>
      <c r="U27" s="23">
        <v>47301.636145588382</v>
      </c>
      <c r="V27" s="23">
        <v>45501.360891484845</v>
      </c>
      <c r="W27" s="23">
        <v>42966.346437877371</v>
      </c>
    </row>
    <row r="28" spans="1:23">
      <c r="A28" s="27" t="s">
        <v>119</v>
      </c>
      <c r="B28" s="27" t="s">
        <v>32</v>
      </c>
      <c r="C28" s="23">
        <v>1.2844203293759E-5</v>
      </c>
      <c r="D28" s="23">
        <v>1.21286150041751E-5</v>
      </c>
      <c r="E28" s="23">
        <v>1.1483370236724701E-5</v>
      </c>
      <c r="F28" s="23">
        <v>1.08131214761538E-5</v>
      </c>
      <c r="G28" s="23">
        <v>1.02106907200209E-5</v>
      </c>
      <c r="H28" s="23">
        <v>1.4463330954443199E-5</v>
      </c>
      <c r="I28" s="23">
        <v>2.0285771217509799E-5</v>
      </c>
      <c r="J28" s="23">
        <v>2.7808662225959699E-5</v>
      </c>
      <c r="K28" s="23">
        <v>3.19988640197541E-5</v>
      </c>
      <c r="L28" s="23">
        <v>1.6764598005970999E-4</v>
      </c>
      <c r="M28" s="23">
        <v>935.68481217070905</v>
      </c>
      <c r="N28" s="23">
        <v>881.0717871863859</v>
      </c>
      <c r="O28" s="23">
        <v>1082.8799505693801</v>
      </c>
      <c r="P28" s="23">
        <v>1022.54952804881</v>
      </c>
      <c r="Q28" s="23">
        <v>1776.2201370134001</v>
      </c>
      <c r="R28" s="23">
        <v>2275.0344065455101</v>
      </c>
      <c r="S28" s="23">
        <v>2148.2855578632898</v>
      </c>
      <c r="T28" s="23">
        <v>2028.59825980907</v>
      </c>
      <c r="U28" s="23">
        <v>1920.67642273615</v>
      </c>
      <c r="V28" s="23">
        <v>1808.57248763182</v>
      </c>
      <c r="W28" s="23">
        <v>2634.4862833331104</v>
      </c>
    </row>
    <row r="29" spans="1:23">
      <c r="A29" s="27" t="s">
        <v>119</v>
      </c>
      <c r="B29" s="27" t="s">
        <v>69</v>
      </c>
      <c r="C29" s="23">
        <v>0</v>
      </c>
      <c r="D29" s="23">
        <v>0</v>
      </c>
      <c r="E29" s="23">
        <v>4.7569929732280304E-5</v>
      </c>
      <c r="F29" s="23">
        <v>5.6610949848956801E-5</v>
      </c>
      <c r="G29" s="23">
        <v>5.3456987563587498E-5</v>
      </c>
      <c r="H29" s="23">
        <v>5.77151141183721E-5</v>
      </c>
      <c r="I29" s="23">
        <v>5.92925529004599E-5</v>
      </c>
      <c r="J29" s="23">
        <v>5.8351790935026896E-5</v>
      </c>
      <c r="K29" s="23">
        <v>8.9287971072086092E-5</v>
      </c>
      <c r="L29" s="23">
        <v>8.4313475960276892E-5</v>
      </c>
      <c r="M29" s="23">
        <v>8.1415862706362191E-5</v>
      </c>
      <c r="N29" s="23">
        <v>2.9173512378421101E-4</v>
      </c>
      <c r="O29" s="23">
        <v>2.75481703197064E-4</v>
      </c>
      <c r="P29" s="23">
        <v>2.6013380840796303E-4</v>
      </c>
      <c r="Q29" s="23">
        <v>1.6278363932778958E-3</v>
      </c>
      <c r="R29" s="23">
        <v>8690.1211735162997</v>
      </c>
      <c r="S29" s="23">
        <v>10212.65220734691</v>
      </c>
      <c r="T29" s="23">
        <v>9643.6753577885283</v>
      </c>
      <c r="U29" s="23">
        <v>9130.6298813296598</v>
      </c>
      <c r="V29" s="23">
        <v>8597.703289655241</v>
      </c>
      <c r="W29" s="23">
        <v>8118.6999874898593</v>
      </c>
    </row>
    <row r="30" spans="1:23">
      <c r="A30" s="27" t="s">
        <v>119</v>
      </c>
      <c r="B30" s="27" t="s">
        <v>52</v>
      </c>
      <c r="C30" s="23">
        <v>0</v>
      </c>
      <c r="D30" s="23">
        <v>0</v>
      </c>
      <c r="E30" s="23">
        <v>0</v>
      </c>
      <c r="F30" s="23">
        <v>0</v>
      </c>
      <c r="G30" s="23">
        <v>0</v>
      </c>
      <c r="H30" s="23">
        <v>0</v>
      </c>
      <c r="I30" s="23">
        <v>0</v>
      </c>
      <c r="J30" s="23">
        <v>0</v>
      </c>
      <c r="K30" s="23">
        <v>0</v>
      </c>
      <c r="L30" s="23">
        <v>0</v>
      </c>
      <c r="M30" s="23">
        <v>0</v>
      </c>
      <c r="N30" s="23">
        <v>0</v>
      </c>
      <c r="O30" s="23">
        <v>0</v>
      </c>
      <c r="P30" s="23">
        <v>0</v>
      </c>
      <c r="Q30" s="23">
        <v>0</v>
      </c>
      <c r="R30" s="23">
        <v>0</v>
      </c>
      <c r="S30" s="23">
        <v>0</v>
      </c>
      <c r="T30" s="23">
        <v>0</v>
      </c>
      <c r="U30" s="23">
        <v>0</v>
      </c>
      <c r="V30" s="23">
        <v>0</v>
      </c>
      <c r="W30" s="23">
        <v>0</v>
      </c>
    </row>
    <row r="31" spans="1:23">
      <c r="A31" s="29" t="s">
        <v>118</v>
      </c>
      <c r="B31" s="29"/>
      <c r="C31" s="28">
        <v>4.3913636562992376E-4</v>
      </c>
      <c r="D31" s="28">
        <v>5.0503079776560657E-4</v>
      </c>
      <c r="E31" s="28">
        <v>5.6795373566393499E-4</v>
      </c>
      <c r="F31" s="28">
        <v>-20685.142533399823</v>
      </c>
      <c r="G31" s="28">
        <v>715572.84232051822</v>
      </c>
      <c r="H31" s="28">
        <v>-32417.423035899865</v>
      </c>
      <c r="I31" s="28">
        <v>-33390.526068766427</v>
      </c>
      <c r="J31" s="28">
        <v>-28743.805104712534</v>
      </c>
      <c r="K31" s="28">
        <v>10275.444998176234</v>
      </c>
      <c r="L31" s="28">
        <v>9804.5327641072072</v>
      </c>
      <c r="M31" s="28">
        <v>2642.3267874214143</v>
      </c>
      <c r="N31" s="28">
        <v>338409.31675025111</v>
      </c>
      <c r="O31" s="28">
        <v>107982.32352673617</v>
      </c>
      <c r="P31" s="28">
        <v>101966.30817362893</v>
      </c>
      <c r="Q31" s="28">
        <v>118157.53744730895</v>
      </c>
      <c r="R31" s="28">
        <v>123064.93850140524</v>
      </c>
      <c r="S31" s="28">
        <v>119727.76261062776</v>
      </c>
      <c r="T31" s="28">
        <v>115236.38021328242</v>
      </c>
      <c r="U31" s="28">
        <v>113958.65614876599</v>
      </c>
      <c r="V31" s="28">
        <v>108267.81707308657</v>
      </c>
      <c r="W31" s="28">
        <v>124788.16811416874</v>
      </c>
    </row>
    <row r="33" spans="1:23">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c r="A34" s="27" t="s">
        <v>120</v>
      </c>
      <c r="B34" s="27" t="s">
        <v>60</v>
      </c>
      <c r="C34" s="23">
        <v>0</v>
      </c>
      <c r="D34" s="23">
        <v>0</v>
      </c>
      <c r="E34" s="23">
        <v>0</v>
      </c>
      <c r="F34" s="23">
        <v>-57235.731815993699</v>
      </c>
      <c r="G34" s="23">
        <v>-84059.574675692202</v>
      </c>
      <c r="H34" s="23">
        <v>170351.76943693924</v>
      </c>
      <c r="I34" s="23">
        <v>18352.057514592558</v>
      </c>
      <c r="J34" s="23">
        <v>-63512.331302268867</v>
      </c>
      <c r="K34" s="23">
        <v>-59973.872866149111</v>
      </c>
      <c r="L34" s="23">
        <v>-56632.55227628359</v>
      </c>
      <c r="M34" s="23">
        <v>270226.56076292141</v>
      </c>
      <c r="N34" s="23">
        <v>83955.738847113258</v>
      </c>
      <c r="O34" s="23">
        <v>201455.86669156377</v>
      </c>
      <c r="P34" s="23">
        <v>-45020.89524803657</v>
      </c>
      <c r="Q34" s="23">
        <v>-8289.3599497343766</v>
      </c>
      <c r="R34" s="23">
        <v>-7805.5319787025182</v>
      </c>
      <c r="S34" s="23">
        <v>-2.8103030169913723E-4</v>
      </c>
      <c r="T34" s="23">
        <v>-2.6537327819096539E-4</v>
      </c>
      <c r="U34" s="23">
        <v>-2.5125536620225703E-4</v>
      </c>
      <c r="V34" s="23">
        <v>-2.3659036853064216E-4</v>
      </c>
      <c r="W34" s="23">
        <v>5208.9986972522065</v>
      </c>
    </row>
    <row r="35" spans="1:23">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c r="A36" s="27" t="s">
        <v>120</v>
      </c>
      <c r="B36" s="27" t="s">
        <v>18</v>
      </c>
      <c r="C36" s="23">
        <v>5.3500458901834799E-6</v>
      </c>
      <c r="D36" s="23">
        <v>5.0519791202802194E-6</v>
      </c>
      <c r="E36" s="23">
        <v>4.7832128108947504E-6</v>
      </c>
      <c r="F36" s="23">
        <v>5.8574537503447902E-6</v>
      </c>
      <c r="G36" s="23">
        <v>5.5311177982688405E-6</v>
      </c>
      <c r="H36" s="23">
        <v>5.2229629805486001E-6</v>
      </c>
      <c r="I36" s="23">
        <v>4.9451002952687096E-6</v>
      </c>
      <c r="J36" s="23">
        <v>6.0348855069123394E-6</v>
      </c>
      <c r="K36" s="23">
        <v>5.6986643105517798E-6</v>
      </c>
      <c r="L36" s="23">
        <v>5.3811749845394898E-6</v>
      </c>
      <c r="M36" s="23">
        <v>5.0948953886982702E-6</v>
      </c>
      <c r="N36" s="23">
        <v>5.8395290290209597E-6</v>
      </c>
      <c r="O36" s="23">
        <v>5.5141917158157997E-6</v>
      </c>
      <c r="P36" s="23">
        <v>5.2069798998617894E-6</v>
      </c>
      <c r="Q36" s="23">
        <v>5.4522949917000901E-6</v>
      </c>
      <c r="R36" s="23">
        <v>5.8350842985110902E-6</v>
      </c>
      <c r="S36" s="23">
        <v>8.9417113283994606E-6</v>
      </c>
      <c r="T36" s="23">
        <v>8.4435423280262614E-6</v>
      </c>
      <c r="U36" s="23">
        <v>7.9943441711032094E-6</v>
      </c>
      <c r="V36" s="23">
        <v>7.5277390576389098E-6</v>
      </c>
      <c r="W36" s="23">
        <v>8.2821217844522208E-6</v>
      </c>
    </row>
    <row r="37" spans="1:23">
      <c r="A37" s="27" t="s">
        <v>120</v>
      </c>
      <c r="B37" s="27" t="s">
        <v>28</v>
      </c>
      <c r="C37" s="23">
        <v>0</v>
      </c>
      <c r="D37" s="23">
        <v>0</v>
      </c>
      <c r="E37" s="23">
        <v>0</v>
      </c>
      <c r="F37" s="23">
        <v>0</v>
      </c>
      <c r="G37" s="23">
        <v>0</v>
      </c>
      <c r="H37" s="23">
        <v>0</v>
      </c>
      <c r="I37" s="23">
        <v>0</v>
      </c>
      <c r="J37" s="23">
        <v>0</v>
      </c>
      <c r="K37" s="23">
        <v>0</v>
      </c>
      <c r="L37" s="23">
        <v>0</v>
      </c>
      <c r="M37" s="23">
        <v>0</v>
      </c>
      <c r="N37" s="23">
        <v>0</v>
      </c>
      <c r="O37" s="23">
        <v>0</v>
      </c>
      <c r="P37" s="23">
        <v>0</v>
      </c>
      <c r="Q37" s="23">
        <v>0</v>
      </c>
      <c r="R37" s="23">
        <v>0</v>
      </c>
      <c r="S37" s="23">
        <v>0</v>
      </c>
      <c r="T37" s="23">
        <v>0</v>
      </c>
      <c r="U37" s="23">
        <v>0</v>
      </c>
      <c r="V37" s="23">
        <v>0</v>
      </c>
      <c r="W37" s="23">
        <v>0</v>
      </c>
    </row>
    <row r="38" spans="1:23">
      <c r="A38" s="27" t="s">
        <v>120</v>
      </c>
      <c r="B38" s="27" t="s">
        <v>62</v>
      </c>
      <c r="C38" s="23">
        <v>2.2522408558920797E-6</v>
      </c>
      <c r="D38" s="23">
        <v>2.1267619028625999E-6</v>
      </c>
      <c r="E38" s="23">
        <v>2.0136177401562603E-6</v>
      </c>
      <c r="F38" s="23">
        <v>1.89608910816221E-6</v>
      </c>
      <c r="G38" s="23">
        <v>1.7904524150348399E-6</v>
      </c>
      <c r="H38" s="23">
        <v>1.69070105234202E-6</v>
      </c>
      <c r="I38" s="23">
        <v>1.6007554149406299E-6</v>
      </c>
      <c r="J38" s="23">
        <v>3.9802946395512698E-6</v>
      </c>
      <c r="K38" s="23">
        <v>3.7585407348508999E-6</v>
      </c>
      <c r="L38" s="23">
        <v>3.54914139148407E-6</v>
      </c>
      <c r="M38" s="23">
        <v>3.3603263527505996E-6</v>
      </c>
      <c r="N38" s="23">
        <v>4.1305184268936302E-6</v>
      </c>
      <c r="O38" s="23">
        <v>3.9003951137853998E-6</v>
      </c>
      <c r="P38" s="23">
        <v>3.6830926463344901E-6</v>
      </c>
      <c r="Q38" s="23">
        <v>4.01690206549274E-6</v>
      </c>
      <c r="R38" s="23">
        <v>1.3084888914195399E-5</v>
      </c>
      <c r="S38" s="23">
        <v>2.7218163832738099E-5</v>
      </c>
      <c r="T38" s="23">
        <v>2.5701759984463097E-5</v>
      </c>
      <c r="U38" s="23">
        <v>2.4334421163127601E-5</v>
      </c>
      <c r="V38" s="23">
        <v>2.2914096355377701E-5</v>
      </c>
      <c r="W38" s="23">
        <v>2.1637484747535003E-5</v>
      </c>
    </row>
    <row r="39" spans="1:23">
      <c r="A39" s="27" t="s">
        <v>120</v>
      </c>
      <c r="B39" s="27" t="s">
        <v>61</v>
      </c>
      <c r="C39" s="23">
        <v>0</v>
      </c>
      <c r="D39" s="23">
        <v>0</v>
      </c>
      <c r="E39" s="23">
        <v>0</v>
      </c>
      <c r="F39" s="23">
        <v>0</v>
      </c>
      <c r="G39" s="23">
        <v>0</v>
      </c>
      <c r="H39" s="23">
        <v>0</v>
      </c>
      <c r="I39" s="23">
        <v>0</v>
      </c>
      <c r="J39" s="23">
        <v>0</v>
      </c>
      <c r="K39" s="23">
        <v>0</v>
      </c>
      <c r="L39" s="23">
        <v>0</v>
      </c>
      <c r="M39" s="23">
        <v>0</v>
      </c>
      <c r="N39" s="23">
        <v>0</v>
      </c>
      <c r="O39" s="23">
        <v>0</v>
      </c>
      <c r="P39" s="23">
        <v>0</v>
      </c>
      <c r="Q39" s="23">
        <v>0</v>
      </c>
      <c r="R39" s="23">
        <v>0</v>
      </c>
      <c r="S39" s="23">
        <v>0</v>
      </c>
      <c r="T39" s="23">
        <v>0</v>
      </c>
      <c r="U39" s="23">
        <v>0</v>
      </c>
      <c r="V39" s="23">
        <v>0</v>
      </c>
      <c r="W39" s="23">
        <v>0</v>
      </c>
    </row>
    <row r="40" spans="1:23">
      <c r="A40" s="27" t="s">
        <v>120</v>
      </c>
      <c r="B40" s="27" t="s">
        <v>65</v>
      </c>
      <c r="C40" s="23">
        <v>23071.388194570849</v>
      </c>
      <c r="D40" s="23">
        <v>21786.013466432658</v>
      </c>
      <c r="E40" s="23">
        <v>20626.993187191612</v>
      </c>
      <c r="F40" s="23">
        <v>33887.997722838511</v>
      </c>
      <c r="G40" s="23">
        <v>68908.043577771648</v>
      </c>
      <c r="H40" s="23">
        <v>74224.780477580163</v>
      </c>
      <c r="I40" s="23">
        <v>70276.008260626681</v>
      </c>
      <c r="J40" s="23">
        <v>86509.304754596364</v>
      </c>
      <c r="K40" s="23">
        <v>81689.617304420914</v>
      </c>
      <c r="L40" s="23">
        <v>77138.448797765785</v>
      </c>
      <c r="M40" s="23">
        <v>86070.290341688873</v>
      </c>
      <c r="N40" s="23">
        <v>92763.653574277909</v>
      </c>
      <c r="O40" s="23">
        <v>87595.518008064522</v>
      </c>
      <c r="P40" s="23">
        <v>99189.904791939261</v>
      </c>
      <c r="Q40" s="23">
        <v>111353.8463525953</v>
      </c>
      <c r="R40" s="23">
        <v>116908.2780869518</v>
      </c>
      <c r="S40" s="23">
        <v>120637.54944915083</v>
      </c>
      <c r="T40" s="23">
        <v>113916.4772506243</v>
      </c>
      <c r="U40" s="23">
        <v>107856.09766434487</v>
      </c>
      <c r="V40" s="23">
        <v>104885.41987007849</v>
      </c>
      <c r="W40" s="23">
        <v>106134.81396496712</v>
      </c>
    </row>
    <row r="41" spans="1:23">
      <c r="A41" s="27" t="s">
        <v>120</v>
      </c>
      <c r="B41" s="27" t="s">
        <v>64</v>
      </c>
      <c r="C41" s="23">
        <v>4.6940112194042476E-5</v>
      </c>
      <c r="D41" s="23">
        <v>9.8966346674400071E-5</v>
      </c>
      <c r="E41" s="23">
        <v>9.3701317046256073E-5</v>
      </c>
      <c r="F41" s="23">
        <v>8.8232261331822019E-5</v>
      </c>
      <c r="G41" s="23">
        <v>2.428905067014107E-4</v>
      </c>
      <c r="H41" s="23">
        <v>6.3470645900912006E-4</v>
      </c>
      <c r="I41" s="23">
        <v>6.0093994721848213E-4</v>
      </c>
      <c r="J41" s="23">
        <v>5.6586494340883002E-4</v>
      </c>
      <c r="K41" s="23">
        <v>5.3433894543695527E-4</v>
      </c>
      <c r="L41" s="23">
        <v>1.579506523508572E-3</v>
      </c>
      <c r="M41" s="23">
        <v>4946.1300482732313</v>
      </c>
      <c r="N41" s="23">
        <v>6046.0016394019485</v>
      </c>
      <c r="O41" s="23">
        <v>8724.2987999931265</v>
      </c>
      <c r="P41" s="23">
        <v>8238.2424901292725</v>
      </c>
      <c r="Q41" s="23">
        <v>7799.9663294227157</v>
      </c>
      <c r="R41" s="23">
        <v>7344.7064517939461</v>
      </c>
      <c r="S41" s="23">
        <v>6935.5112835822556</v>
      </c>
      <c r="T41" s="23">
        <v>6549.1135894960371</v>
      </c>
      <c r="U41" s="23">
        <v>6200.6994240199492</v>
      </c>
      <c r="V41" s="23">
        <v>8881.2890493693794</v>
      </c>
      <c r="W41" s="23">
        <v>17040.201222005697</v>
      </c>
    </row>
    <row r="42" spans="1:23">
      <c r="A42" s="27" t="s">
        <v>120</v>
      </c>
      <c r="B42" s="27" t="s">
        <v>32</v>
      </c>
      <c r="C42" s="23">
        <v>1.24784500848403E-5</v>
      </c>
      <c r="D42" s="23">
        <v>1.1783238980761401E-5</v>
      </c>
      <c r="E42" s="23">
        <v>1.11563682875012E-5</v>
      </c>
      <c r="F42" s="23">
        <v>1.0505205618091E-5</v>
      </c>
      <c r="G42" s="23">
        <v>9.9199297587756588E-6</v>
      </c>
      <c r="H42" s="23">
        <v>1.47616451373326E-5</v>
      </c>
      <c r="I42" s="23">
        <v>2.1630909768495701E-5</v>
      </c>
      <c r="J42" s="23">
        <v>815.81813677940704</v>
      </c>
      <c r="K42" s="23">
        <v>770.36651227941707</v>
      </c>
      <c r="L42" s="23">
        <v>1360.2003016409499</v>
      </c>
      <c r="M42" s="23">
        <v>1287.83737091752</v>
      </c>
      <c r="N42" s="23">
        <v>1212.6702915775302</v>
      </c>
      <c r="O42" s="23">
        <v>1317.6868760771399</v>
      </c>
      <c r="P42" s="23">
        <v>1244.2746700964601</v>
      </c>
      <c r="Q42" s="23">
        <v>1178.07900638099</v>
      </c>
      <c r="R42" s="23">
        <v>2207.6012956531404</v>
      </c>
      <c r="S42" s="23">
        <v>2084.6093436332603</v>
      </c>
      <c r="T42" s="23">
        <v>1968.4696344941301</v>
      </c>
      <c r="U42" s="23">
        <v>2285.8198595152999</v>
      </c>
      <c r="V42" s="23">
        <v>2152.40363273295</v>
      </c>
      <c r="W42" s="23">
        <v>3389.4968271307603</v>
      </c>
    </row>
    <row r="43" spans="1:23">
      <c r="A43" s="27" t="s">
        <v>120</v>
      </c>
      <c r="B43" s="27" t="s">
        <v>69</v>
      </c>
      <c r="C43" s="23">
        <v>0</v>
      </c>
      <c r="D43" s="23">
        <v>0</v>
      </c>
      <c r="E43" s="23">
        <v>2.1301376084834199E-5</v>
      </c>
      <c r="F43" s="23">
        <v>2.5152048006233702E-5</v>
      </c>
      <c r="G43" s="23">
        <v>2.5223979047012101E-5</v>
      </c>
      <c r="H43" s="23">
        <v>2.7762969129790201E-5</v>
      </c>
      <c r="I43" s="23">
        <v>2.9023063955490399E-5</v>
      </c>
      <c r="J43" s="23">
        <v>7.0311116333220494E-5</v>
      </c>
      <c r="K43" s="23">
        <v>6.6393877534916192E-5</v>
      </c>
      <c r="L43" s="23">
        <v>6.2694879615198001E-5</v>
      </c>
      <c r="M43" s="23">
        <v>5.9359499359190905E-5</v>
      </c>
      <c r="N43" s="23">
        <v>1.2557223328766502E-4</v>
      </c>
      <c r="O43" s="23">
        <v>1.1857623535907299E-4</v>
      </c>
      <c r="P43" s="23">
        <v>1.11970005022691E-4</v>
      </c>
      <c r="Q43" s="23">
        <v>1.6667697887944E-4</v>
      </c>
      <c r="R43" s="23">
        <v>5.2211275032441396E-4</v>
      </c>
      <c r="S43" s="23">
        <v>2170.96986117089</v>
      </c>
      <c r="T43" s="23">
        <v>2050.0187539544299</v>
      </c>
      <c r="U43" s="23">
        <v>1940.95734226737</v>
      </c>
      <c r="V43" s="23">
        <v>1827.66967269321</v>
      </c>
      <c r="W43" s="23">
        <v>4784.6499076335895</v>
      </c>
    </row>
    <row r="44" spans="1:23">
      <c r="A44" s="27" t="s">
        <v>120</v>
      </c>
      <c r="B44" s="27" t="s">
        <v>52</v>
      </c>
      <c r="C44" s="23">
        <v>0</v>
      </c>
      <c r="D44" s="23">
        <v>0</v>
      </c>
      <c r="E44" s="23">
        <v>0</v>
      </c>
      <c r="F44" s="23">
        <v>0</v>
      </c>
      <c r="G44" s="23">
        <v>0</v>
      </c>
      <c r="H44" s="23">
        <v>0</v>
      </c>
      <c r="I44" s="23">
        <v>0</v>
      </c>
      <c r="J44" s="23">
        <v>0</v>
      </c>
      <c r="K44" s="23">
        <v>0</v>
      </c>
      <c r="L44" s="23">
        <v>0</v>
      </c>
      <c r="M44" s="23">
        <v>0</v>
      </c>
      <c r="N44" s="23">
        <v>0</v>
      </c>
      <c r="O44" s="23">
        <v>0</v>
      </c>
      <c r="P44" s="23">
        <v>0</v>
      </c>
      <c r="Q44" s="23">
        <v>0</v>
      </c>
      <c r="R44" s="23">
        <v>0</v>
      </c>
      <c r="S44" s="23">
        <v>0</v>
      </c>
      <c r="T44" s="23">
        <v>0</v>
      </c>
      <c r="U44" s="23">
        <v>0</v>
      </c>
      <c r="V44" s="23">
        <v>0</v>
      </c>
      <c r="W44" s="23">
        <v>0</v>
      </c>
    </row>
    <row r="45" spans="1:23">
      <c r="A45" s="29" t="s">
        <v>118</v>
      </c>
      <c r="B45" s="29"/>
      <c r="C45" s="28">
        <v>23071.38824911325</v>
      </c>
      <c r="D45" s="28">
        <v>21786.013572577744</v>
      </c>
      <c r="E45" s="28">
        <v>20626.993287689762</v>
      </c>
      <c r="F45" s="28">
        <v>-23347.733997169384</v>
      </c>
      <c r="G45" s="28">
        <v>-15151.530847708469</v>
      </c>
      <c r="H45" s="28">
        <v>244576.55055613955</v>
      </c>
      <c r="I45" s="28">
        <v>88628.066382705045</v>
      </c>
      <c r="J45" s="28">
        <v>22996.97402820762</v>
      </c>
      <c r="K45" s="28">
        <v>21715.74498206795</v>
      </c>
      <c r="L45" s="28">
        <v>20505.898109919031</v>
      </c>
      <c r="M45" s="28">
        <v>361242.98116133874</v>
      </c>
      <c r="N45" s="28">
        <v>182765.39407076314</v>
      </c>
      <c r="O45" s="28">
        <v>297775.68350903603</v>
      </c>
      <c r="P45" s="28">
        <v>62407.252042922031</v>
      </c>
      <c r="Q45" s="28">
        <v>110864.45274175284</v>
      </c>
      <c r="R45" s="28">
        <v>116447.4525789632</v>
      </c>
      <c r="S45" s="28">
        <v>127573.06048786265</v>
      </c>
      <c r="T45" s="28">
        <v>120465.59060889235</v>
      </c>
      <c r="U45" s="28">
        <v>114056.79686943823</v>
      </c>
      <c r="V45" s="28">
        <v>113766.70871329935</v>
      </c>
      <c r="W45" s="28">
        <v>128384.01391414463</v>
      </c>
    </row>
    <row r="47" spans="1:23">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c r="A49" s="27" t="s">
        <v>121</v>
      </c>
      <c r="B49" s="27" t="s">
        <v>67</v>
      </c>
      <c r="C49" s="23">
        <v>0</v>
      </c>
      <c r="D49" s="23">
        <v>0</v>
      </c>
      <c r="E49" s="23">
        <v>0</v>
      </c>
      <c r="F49" s="23">
        <v>-81907.034806092226</v>
      </c>
      <c r="G49" s="23">
        <v>-113580.49470652018</v>
      </c>
      <c r="H49" s="23">
        <v>-107252.59194282933</v>
      </c>
      <c r="I49" s="23">
        <v>175039.33537486088</v>
      </c>
      <c r="J49" s="23">
        <v>167383.75614064615</v>
      </c>
      <c r="K49" s="23">
        <v>-123177.89320341819</v>
      </c>
      <c r="L49" s="23">
        <v>-89299.595144014966</v>
      </c>
      <c r="M49" s="23">
        <v>-82385.152904309507</v>
      </c>
      <c r="N49" s="23">
        <v>-51770.673411710319</v>
      </c>
      <c r="O49" s="23">
        <v>-48886.377142801852</v>
      </c>
      <c r="P49" s="23">
        <v>-46162.773490361491</v>
      </c>
      <c r="Q49" s="23">
        <v>-43706.904618656001</v>
      </c>
      <c r="R49" s="23">
        <v>-41155.867941691504</v>
      </c>
      <c r="S49" s="23">
        <v>118493.41510049516</v>
      </c>
      <c r="T49" s="23">
        <v>141698.82394483418</v>
      </c>
      <c r="U49" s="23">
        <v>-36398.117228216113</v>
      </c>
      <c r="V49" s="23">
        <v>-34273.671838368005</v>
      </c>
      <c r="W49" s="23">
        <v>-32364.184916707847</v>
      </c>
    </row>
    <row r="50" spans="1:23">
      <c r="A50" s="27" t="s">
        <v>121</v>
      </c>
      <c r="B50" s="27" t="s">
        <v>18</v>
      </c>
      <c r="C50" s="23">
        <v>4.8421742093932002E-6</v>
      </c>
      <c r="D50" s="23">
        <v>4.5724024624721297E-6</v>
      </c>
      <c r="E50" s="23">
        <v>4.3291497281268006E-6</v>
      </c>
      <c r="F50" s="23">
        <v>1.3855386335945601E-5</v>
      </c>
      <c r="G50" s="23">
        <v>1.3083462069184699E-5</v>
      </c>
      <c r="H50" s="23">
        <v>1.2354543970506501E-5</v>
      </c>
      <c r="I50" s="23">
        <v>1.3235055282940099E-5</v>
      </c>
      <c r="J50" s="23">
        <v>1.5014645925526701E-5</v>
      </c>
      <c r="K50" s="23">
        <v>1.4178135902224901E-5</v>
      </c>
      <c r="L50" s="23">
        <v>1.3388230309194401E-5</v>
      </c>
      <c r="M50" s="23">
        <v>1.2675973753152801E-5</v>
      </c>
      <c r="N50" s="23">
        <v>1.1936116418421101E-5</v>
      </c>
      <c r="O50" s="23">
        <v>1.1271120315760399E-5</v>
      </c>
      <c r="P50" s="23">
        <v>1.06431730991068E-5</v>
      </c>
      <c r="Q50" s="23">
        <v>1.0076954140973199E-5</v>
      </c>
      <c r="R50" s="23">
        <v>9.488793532712311E-6</v>
      </c>
      <c r="S50" s="23">
        <v>1.18942209109546E-5</v>
      </c>
      <c r="T50" s="23">
        <v>1.12315589300641E-5</v>
      </c>
      <c r="U50" s="23">
        <v>1.0634037726906101E-5</v>
      </c>
      <c r="V50" s="23">
        <v>1.0013361874835299E-5</v>
      </c>
      <c r="W50" s="23">
        <v>9.4554880750272105E-6</v>
      </c>
    </row>
    <row r="51" spans="1:23">
      <c r="A51" s="27" t="s">
        <v>121</v>
      </c>
      <c r="B51" s="27" t="s">
        <v>28</v>
      </c>
      <c r="C51" s="23">
        <v>0</v>
      </c>
      <c r="D51" s="23">
        <v>0</v>
      </c>
      <c r="E51" s="23">
        <v>0</v>
      </c>
      <c r="F51" s="23">
        <v>0</v>
      </c>
      <c r="G51" s="23">
        <v>0</v>
      </c>
      <c r="H51" s="23">
        <v>0</v>
      </c>
      <c r="I51" s="23">
        <v>0</v>
      </c>
      <c r="J51" s="23">
        <v>0</v>
      </c>
      <c r="K51" s="23">
        <v>0</v>
      </c>
      <c r="L51" s="23">
        <v>0</v>
      </c>
      <c r="M51" s="23">
        <v>0</v>
      </c>
      <c r="N51" s="23">
        <v>0</v>
      </c>
      <c r="O51" s="23">
        <v>0</v>
      </c>
      <c r="P51" s="23">
        <v>0</v>
      </c>
      <c r="Q51" s="23">
        <v>0</v>
      </c>
      <c r="R51" s="23">
        <v>0</v>
      </c>
      <c r="S51" s="23">
        <v>0</v>
      </c>
      <c r="T51" s="23">
        <v>0</v>
      </c>
      <c r="U51" s="23">
        <v>0</v>
      </c>
      <c r="V51" s="23">
        <v>0</v>
      </c>
      <c r="W51" s="23">
        <v>0</v>
      </c>
    </row>
    <row r="52" spans="1:23">
      <c r="A52" s="27" t="s">
        <v>121</v>
      </c>
      <c r="B52" s="27" t="s">
        <v>62</v>
      </c>
      <c r="C52" s="23">
        <v>2.1273024334029003E-6</v>
      </c>
      <c r="D52" s="23">
        <v>2.0087841668408899E-6</v>
      </c>
      <c r="E52" s="23">
        <v>1.9019164435151002E-6</v>
      </c>
      <c r="F52" s="23">
        <v>1.7909074703045402E-6</v>
      </c>
      <c r="G52" s="23">
        <v>1.69113075514612E-6</v>
      </c>
      <c r="H52" s="23">
        <v>1.5969128938385501E-6</v>
      </c>
      <c r="I52" s="23">
        <v>1.5119568054089399E-6</v>
      </c>
      <c r="J52" s="23">
        <v>1.42370856870041E-6</v>
      </c>
      <c r="K52" s="23">
        <v>1.3443895828325001E-6</v>
      </c>
      <c r="L52" s="23">
        <v>1.26948969063125E-6</v>
      </c>
      <c r="M52" s="23">
        <v>1.20195258273146E-6</v>
      </c>
      <c r="N52" s="23">
        <v>1.1317983325215E-6</v>
      </c>
      <c r="O52" s="23">
        <v>1.06874252326656E-6</v>
      </c>
      <c r="P52" s="23">
        <v>1.0091997383433801E-6</v>
      </c>
      <c r="Q52" s="23">
        <v>1.43618788532547E-6</v>
      </c>
      <c r="R52" s="23">
        <v>1.35236204585128E-6</v>
      </c>
      <c r="S52" s="23">
        <v>1.6541064744344402E-6</v>
      </c>
      <c r="T52" s="23">
        <v>1.56195134454754E-6</v>
      </c>
      <c r="U52" s="23">
        <v>3.6522591980454401E-6</v>
      </c>
      <c r="V52" s="23">
        <v>3.4390881384774799E-6</v>
      </c>
      <c r="W52" s="23">
        <v>6.4451696268907503E-6</v>
      </c>
    </row>
    <row r="53" spans="1:23">
      <c r="A53" s="27" t="s">
        <v>121</v>
      </c>
      <c r="B53" s="27" t="s">
        <v>61</v>
      </c>
      <c r="C53" s="23">
        <v>0</v>
      </c>
      <c r="D53" s="23">
        <v>0</v>
      </c>
      <c r="E53" s="23">
        <v>0</v>
      </c>
      <c r="F53" s="23">
        <v>0</v>
      </c>
      <c r="G53" s="23">
        <v>0</v>
      </c>
      <c r="H53" s="23">
        <v>0</v>
      </c>
      <c r="I53" s="23">
        <v>0</v>
      </c>
      <c r="J53" s="23">
        <v>0</v>
      </c>
      <c r="K53" s="23">
        <v>0</v>
      </c>
      <c r="L53" s="23">
        <v>0</v>
      </c>
      <c r="M53" s="23">
        <v>0</v>
      </c>
      <c r="N53" s="23">
        <v>0</v>
      </c>
      <c r="O53" s="23">
        <v>0</v>
      </c>
      <c r="P53" s="23">
        <v>0</v>
      </c>
      <c r="Q53" s="23">
        <v>0</v>
      </c>
      <c r="R53" s="23">
        <v>0</v>
      </c>
      <c r="S53" s="23">
        <v>0</v>
      </c>
      <c r="T53" s="23">
        <v>0</v>
      </c>
      <c r="U53" s="23">
        <v>0</v>
      </c>
      <c r="V53" s="23">
        <v>0</v>
      </c>
      <c r="W53" s="23">
        <v>0</v>
      </c>
    </row>
    <row r="54" spans="1:23">
      <c r="A54" s="27" t="s">
        <v>121</v>
      </c>
      <c r="B54" s="27" t="s">
        <v>65</v>
      </c>
      <c r="C54" s="23">
        <v>2.5153741253578708E-4</v>
      </c>
      <c r="D54" s="23">
        <v>2.5529575710206827E-4</v>
      </c>
      <c r="E54" s="23">
        <v>2.4641399238582273E-4</v>
      </c>
      <c r="F54" s="23">
        <v>4.4060848707567259E-4</v>
      </c>
      <c r="G54" s="23">
        <v>4.4922709407926436E-4</v>
      </c>
      <c r="H54" s="23">
        <v>6.4125104810449079E-4</v>
      </c>
      <c r="I54" s="23">
        <v>6.1568582540940601E-4</v>
      </c>
      <c r="J54" s="23">
        <v>1.3831865715261118E-3</v>
      </c>
      <c r="K54" s="23">
        <v>14036.668168134613</v>
      </c>
      <c r="L54" s="23">
        <v>13254.644172659395</v>
      </c>
      <c r="M54" s="23">
        <v>12549.49455261521</v>
      </c>
      <c r="N54" s="23">
        <v>11817.019687075706</v>
      </c>
      <c r="O54" s="23">
        <v>11158.658821718136</v>
      </c>
      <c r="P54" s="23">
        <v>10536.977240938213</v>
      </c>
      <c r="Q54" s="23">
        <v>20334.662850279212</v>
      </c>
      <c r="R54" s="23">
        <v>19459.238260089398</v>
      </c>
      <c r="S54" s="23">
        <v>27879.472143328181</v>
      </c>
      <c r="T54" s="23">
        <v>26326.225074958362</v>
      </c>
      <c r="U54" s="23">
        <v>24925.664758672589</v>
      </c>
      <c r="V54" s="23">
        <v>23470.831288292124</v>
      </c>
      <c r="W54" s="23">
        <v>22163.202365006829</v>
      </c>
    </row>
    <row r="55" spans="1:23">
      <c r="A55" s="27" t="s">
        <v>121</v>
      </c>
      <c r="B55" s="27" t="s">
        <v>64</v>
      </c>
      <c r="C55" s="23">
        <v>1.2779988234447949E-5</v>
      </c>
      <c r="D55" s="23">
        <v>1.6599644849312109E-5</v>
      </c>
      <c r="E55" s="23">
        <v>1.5716540391229618E-5</v>
      </c>
      <c r="F55" s="23">
        <v>2.0238531472991991E-5</v>
      </c>
      <c r="G55" s="23">
        <v>6.2572531743122404E-5</v>
      </c>
      <c r="H55" s="23">
        <v>1.0701453274247071E-4</v>
      </c>
      <c r="I55" s="23">
        <v>1908.887132806107</v>
      </c>
      <c r="J55" s="23">
        <v>1797.4713149192351</v>
      </c>
      <c r="K55" s="23">
        <v>5437.2117125916893</v>
      </c>
      <c r="L55" s="23">
        <v>5301.1720724383913</v>
      </c>
      <c r="M55" s="23">
        <v>13821.124294490566</v>
      </c>
      <c r="N55" s="23">
        <v>16107.388777330005</v>
      </c>
      <c r="O55" s="23">
        <v>15209.998847810648</v>
      </c>
      <c r="P55" s="23">
        <v>14362.605139446847</v>
      </c>
      <c r="Q55" s="23">
        <v>13598.511645672472</v>
      </c>
      <c r="R55" s="23">
        <v>12804.80863527267</v>
      </c>
      <c r="S55" s="23">
        <v>12091.415139000539</v>
      </c>
      <c r="T55" s="23">
        <v>11885.621356616737</v>
      </c>
      <c r="U55" s="23">
        <v>11253.303900286084</v>
      </c>
      <c r="V55" s="23">
        <v>10596.483399334798</v>
      </c>
      <c r="W55" s="23">
        <v>12905.270436542978</v>
      </c>
    </row>
    <row r="56" spans="1:23">
      <c r="A56" s="27" t="s">
        <v>121</v>
      </c>
      <c r="B56" s="27" t="s">
        <v>32</v>
      </c>
      <c r="C56" s="23">
        <v>1.2607819233104001E-5</v>
      </c>
      <c r="D56" s="23">
        <v>1.1905400593811399E-5</v>
      </c>
      <c r="E56" s="23">
        <v>1.1272030878067799E-5</v>
      </c>
      <c r="F56" s="23">
        <v>1.06141173414146E-5</v>
      </c>
      <c r="G56" s="23">
        <v>1.00227736901134E-5</v>
      </c>
      <c r="H56" s="23">
        <v>1.47574072170779E-5</v>
      </c>
      <c r="I56" s="23">
        <v>1.9185326706154199E-5</v>
      </c>
      <c r="J56" s="23">
        <v>2.04883958965976E-5</v>
      </c>
      <c r="K56" s="23">
        <v>1.9346927185721101E-5</v>
      </c>
      <c r="L56" s="23">
        <v>5.4862975385649301E-5</v>
      </c>
      <c r="M56" s="23">
        <v>5.1944254016213197E-5</v>
      </c>
      <c r="N56" s="23">
        <v>4.8912428763222099E-5</v>
      </c>
      <c r="O56" s="23">
        <v>4.61873736984931E-5</v>
      </c>
      <c r="P56" s="23">
        <v>4.36141394550476E-5</v>
      </c>
      <c r="Q56" s="23">
        <v>4.3075428011190797E-5</v>
      </c>
      <c r="R56" s="23">
        <v>4.0561248668332799E-5</v>
      </c>
      <c r="S56" s="23">
        <v>3.9896148572619497E-5</v>
      </c>
      <c r="T56" s="23">
        <v>3.7673416958589702E-5</v>
      </c>
      <c r="U56" s="23">
        <v>1.2611996138850101E-4</v>
      </c>
      <c r="V56" s="23">
        <v>1.1875872979347999E-4</v>
      </c>
      <c r="W56" s="23">
        <v>1.83712767517664E-4</v>
      </c>
    </row>
    <row r="57" spans="1:23">
      <c r="A57" s="27" t="s">
        <v>121</v>
      </c>
      <c r="B57" s="27" t="s">
        <v>69</v>
      </c>
      <c r="C57" s="23">
        <v>0</v>
      </c>
      <c r="D57" s="23">
        <v>0</v>
      </c>
      <c r="E57" s="23">
        <v>2.4306810509452398E-5</v>
      </c>
      <c r="F57" s="23">
        <v>6.5013495934777594E-4</v>
      </c>
      <c r="G57" s="23">
        <v>6.1391403128255198E-4</v>
      </c>
      <c r="H57" s="23">
        <v>482.284227822584</v>
      </c>
      <c r="I57" s="23">
        <v>1318.6364534977999</v>
      </c>
      <c r="J57" s="23">
        <v>4081.3957187313199</v>
      </c>
      <c r="K57" s="23">
        <v>4872.2978723271699</v>
      </c>
      <c r="L57" s="23">
        <v>4600.8478476692908</v>
      </c>
      <c r="M57" s="23">
        <v>5948.6238951314899</v>
      </c>
      <c r="N57" s="23">
        <v>6001.0252121503299</v>
      </c>
      <c r="O57" s="23">
        <v>5666.6904722603995</v>
      </c>
      <c r="P57" s="23">
        <v>5350.9825026881399</v>
      </c>
      <c r="Q57" s="23">
        <v>5593.8523316321907</v>
      </c>
      <c r="R57" s="23">
        <v>5267.3564933195894</v>
      </c>
      <c r="S57" s="23">
        <v>5248.2720148429007</v>
      </c>
      <c r="T57" s="23">
        <v>4955.87536645</v>
      </c>
      <c r="U57" s="23">
        <v>6287.5048891402803</v>
      </c>
      <c r="V57" s="23">
        <v>5920.5226990552901</v>
      </c>
      <c r="W57" s="23">
        <v>6650.2477941050001</v>
      </c>
    </row>
    <row r="58" spans="1:23">
      <c r="A58" s="27" t="s">
        <v>121</v>
      </c>
      <c r="B58" s="27" t="s">
        <v>52</v>
      </c>
      <c r="C58" s="23">
        <v>0</v>
      </c>
      <c r="D58" s="23">
        <v>0</v>
      </c>
      <c r="E58" s="23">
        <v>0</v>
      </c>
      <c r="F58" s="23">
        <v>0</v>
      </c>
      <c r="G58" s="23">
        <v>0</v>
      </c>
      <c r="H58" s="23">
        <v>0</v>
      </c>
      <c r="I58" s="23">
        <v>0</v>
      </c>
      <c r="J58" s="23">
        <v>0</v>
      </c>
      <c r="K58" s="23">
        <v>0</v>
      </c>
      <c r="L58" s="23">
        <v>0</v>
      </c>
      <c r="M58" s="23">
        <v>0</v>
      </c>
      <c r="N58" s="23">
        <v>0</v>
      </c>
      <c r="O58" s="23">
        <v>0</v>
      </c>
      <c r="P58" s="23">
        <v>0</v>
      </c>
      <c r="Q58" s="23">
        <v>0</v>
      </c>
      <c r="R58" s="23">
        <v>0</v>
      </c>
      <c r="S58" s="23">
        <v>0</v>
      </c>
      <c r="T58" s="23">
        <v>0</v>
      </c>
      <c r="U58" s="23">
        <v>0</v>
      </c>
      <c r="V58" s="23">
        <v>0</v>
      </c>
      <c r="W58" s="23">
        <v>0</v>
      </c>
    </row>
    <row r="59" spans="1:23">
      <c r="A59" s="29" t="s">
        <v>118</v>
      </c>
      <c r="B59" s="29"/>
      <c r="C59" s="28">
        <v>2.7128687741303115E-4</v>
      </c>
      <c r="D59" s="28">
        <v>2.7847658858069335E-4</v>
      </c>
      <c r="E59" s="28">
        <v>2.6836159894869424E-4</v>
      </c>
      <c r="F59" s="28">
        <v>-81907.034329598915</v>
      </c>
      <c r="G59" s="28">
        <v>-113580.49417994595</v>
      </c>
      <c r="H59" s="28">
        <v>-107252.59118061229</v>
      </c>
      <c r="I59" s="28">
        <v>176948.22313809983</v>
      </c>
      <c r="J59" s="28">
        <v>169181.2288551903</v>
      </c>
      <c r="K59" s="28">
        <v>-103704.01330716937</v>
      </c>
      <c r="L59" s="28">
        <v>-70743.77888425946</v>
      </c>
      <c r="M59" s="28">
        <v>-56014.534043325795</v>
      </c>
      <c r="N59" s="28">
        <v>-23846.264934236697</v>
      </c>
      <c r="O59" s="28">
        <v>-22517.719460933207</v>
      </c>
      <c r="P59" s="28">
        <v>-21263.19109832406</v>
      </c>
      <c r="Q59" s="28">
        <v>-9773.7301111911765</v>
      </c>
      <c r="R59" s="28">
        <v>-8891.8210354882813</v>
      </c>
      <c r="S59" s="28">
        <v>158464.30239637222</v>
      </c>
      <c r="T59" s="28">
        <v>179910.67038920277</v>
      </c>
      <c r="U59" s="28">
        <v>-219.14855497114149</v>
      </c>
      <c r="V59" s="28">
        <v>-206.35713728863084</v>
      </c>
      <c r="W59" s="28">
        <v>2704.28790074262</v>
      </c>
    </row>
    <row r="61" spans="1:23">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c r="A64" s="27" t="s">
        <v>122</v>
      </c>
      <c r="B64" s="27" t="s">
        <v>18</v>
      </c>
      <c r="C64" s="23">
        <v>4.7851298160979703E-6</v>
      </c>
      <c r="D64" s="23">
        <v>4.5185361798696996E-6</v>
      </c>
      <c r="E64" s="23">
        <v>5.2709457637731495E-6</v>
      </c>
      <c r="F64" s="23">
        <v>5.8251907862810303E-6</v>
      </c>
      <c r="G64" s="23">
        <v>5.5006522986910697E-6</v>
      </c>
      <c r="H64" s="23">
        <v>5.19419480343105E-6</v>
      </c>
      <c r="I64" s="23">
        <v>4.9178625909832096E-6</v>
      </c>
      <c r="J64" s="23">
        <v>4.6308221805187604E-6</v>
      </c>
      <c r="K64" s="23">
        <v>4.3728254758781005E-6</v>
      </c>
      <c r="L64" s="23">
        <v>4.1292025254026294E-6</v>
      </c>
      <c r="M64" s="23">
        <v>3.9095281172083098E-6</v>
      </c>
      <c r="N64" s="23">
        <v>4.2294577149473306E-6</v>
      </c>
      <c r="O64" s="23">
        <v>3.9938222035118298E-6</v>
      </c>
      <c r="P64" s="23">
        <v>3.77131463849207E-6</v>
      </c>
      <c r="Q64" s="23">
        <v>4.4937630720862406E-6</v>
      </c>
      <c r="R64" s="23">
        <v>4.2314760372458194E-6</v>
      </c>
      <c r="S64" s="23">
        <v>5.7622612466114198E-6</v>
      </c>
      <c r="T64" s="23">
        <v>5.4412287485037697E-6</v>
      </c>
      <c r="U64" s="23">
        <v>5.6406600321183795E-6</v>
      </c>
      <c r="V64" s="23">
        <v>5.3114321732761499E-6</v>
      </c>
      <c r="W64" s="23">
        <v>6.2434595728819196E-6</v>
      </c>
    </row>
    <row r="65" spans="1:23">
      <c r="A65" s="27" t="s">
        <v>122</v>
      </c>
      <c r="B65" s="27" t="s">
        <v>28</v>
      </c>
      <c r="C65" s="23">
        <v>0</v>
      </c>
      <c r="D65" s="23">
        <v>0</v>
      </c>
      <c r="E65" s="23">
        <v>0</v>
      </c>
      <c r="F65" s="23">
        <v>0</v>
      </c>
      <c r="G65" s="23">
        <v>0</v>
      </c>
      <c r="H65" s="23">
        <v>0</v>
      </c>
      <c r="I65" s="23">
        <v>0</v>
      </c>
      <c r="J65" s="23">
        <v>0</v>
      </c>
      <c r="K65" s="23">
        <v>0</v>
      </c>
      <c r="L65" s="23">
        <v>0</v>
      </c>
      <c r="M65" s="23">
        <v>0</v>
      </c>
      <c r="N65" s="23">
        <v>0</v>
      </c>
      <c r="O65" s="23">
        <v>0</v>
      </c>
      <c r="P65" s="23">
        <v>0</v>
      </c>
      <c r="Q65" s="23">
        <v>0</v>
      </c>
      <c r="R65" s="23">
        <v>0</v>
      </c>
      <c r="S65" s="23">
        <v>0</v>
      </c>
      <c r="T65" s="23">
        <v>0</v>
      </c>
      <c r="U65" s="23">
        <v>0</v>
      </c>
      <c r="V65" s="23">
        <v>0</v>
      </c>
      <c r="W65" s="23">
        <v>0</v>
      </c>
    </row>
    <row r="66" spans="1:23">
      <c r="A66" s="27" t="s">
        <v>122</v>
      </c>
      <c r="B66" s="27" t="s">
        <v>62</v>
      </c>
      <c r="C66" s="23">
        <v>2.1388796643442997E-6</v>
      </c>
      <c r="D66" s="23">
        <v>2.0197163962436199E-6</v>
      </c>
      <c r="E66" s="23">
        <v>1.9122670761059701E-6</v>
      </c>
      <c r="F66" s="23">
        <v>1.80065396852352E-6</v>
      </c>
      <c r="G66" s="23">
        <v>1.7003342473233498E-6</v>
      </c>
      <c r="H66" s="23">
        <v>1.6056036324354501E-6</v>
      </c>
      <c r="I66" s="23">
        <v>1.5201851949575002E-6</v>
      </c>
      <c r="J66" s="23">
        <v>1.4314566926315901E-6</v>
      </c>
      <c r="K66" s="23">
        <v>1.3517060360228299E-6</v>
      </c>
      <c r="L66" s="23">
        <v>1.2763985227255499E-6</v>
      </c>
      <c r="M66" s="23">
        <v>1.2084938635631802E-6</v>
      </c>
      <c r="N66" s="23">
        <v>1.1379578190472301E-6</v>
      </c>
      <c r="O66" s="23">
        <v>1.0745588467072099E-6</v>
      </c>
      <c r="P66" s="23">
        <v>1.01469201732231E-6</v>
      </c>
      <c r="Q66" s="23">
        <v>2.3595290765991297E-6</v>
      </c>
      <c r="R66" s="23">
        <v>4.1007320450427901E-6</v>
      </c>
      <c r="S66" s="23">
        <v>3.8722682187516196E-6</v>
      </c>
      <c r="T66" s="23">
        <v>3.6565327832331798E-6</v>
      </c>
      <c r="U66" s="23">
        <v>4.1502870628945004E-6</v>
      </c>
      <c r="V66" s="23">
        <v>3.90804765908059E-6</v>
      </c>
      <c r="W66" s="23">
        <v>9.0100508464757912E-6</v>
      </c>
    </row>
    <row r="67" spans="1:23">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c r="A68" s="27" t="s">
        <v>122</v>
      </c>
      <c r="B68" s="27" t="s">
        <v>65</v>
      </c>
      <c r="C68" s="23">
        <v>5.3067487875109714E-4</v>
      </c>
      <c r="D68" s="23">
        <v>5.3556210729556876E-4</v>
      </c>
      <c r="E68" s="23">
        <v>6.4026892134099475E-4</v>
      </c>
      <c r="F68" s="23">
        <v>1.2821617732637822E-3</v>
      </c>
      <c r="G68" s="23">
        <v>1.2288252155574766E-3</v>
      </c>
      <c r="H68" s="23">
        <v>4231.4340172148723</v>
      </c>
      <c r="I68" s="23">
        <v>4006.3208730117194</v>
      </c>
      <c r="J68" s="23">
        <v>15990.063975656954</v>
      </c>
      <c r="K68" s="23">
        <v>20745.51665493381</v>
      </c>
      <c r="L68" s="23">
        <v>19589.723093171018</v>
      </c>
      <c r="M68" s="23">
        <v>18547.545907292333</v>
      </c>
      <c r="N68" s="23">
        <v>23444.366924525337</v>
      </c>
      <c r="O68" s="23">
        <v>22138.212385843311</v>
      </c>
      <c r="P68" s="23">
        <v>20904.827561084727</v>
      </c>
      <c r="Q68" s="23">
        <v>23058.519867363972</v>
      </c>
      <c r="R68" s="23">
        <v>25383.513978155952</v>
      </c>
      <c r="S68" s="23">
        <v>27409.67378849681</v>
      </c>
      <c r="T68" s="23">
        <v>26758.140996677215</v>
      </c>
      <c r="U68" s="23">
        <v>31778.223644349531</v>
      </c>
      <c r="V68" s="23">
        <v>29923.427136730676</v>
      </c>
      <c r="W68" s="23">
        <v>28256.305162392244</v>
      </c>
    </row>
    <row r="69" spans="1:23">
      <c r="A69" s="27" t="s">
        <v>122</v>
      </c>
      <c r="B69" s="27" t="s">
        <v>64</v>
      </c>
      <c r="C69" s="23">
        <v>4.3206413801268857E-5</v>
      </c>
      <c r="D69" s="23">
        <v>8.4063338605907254E-5</v>
      </c>
      <c r="E69" s="23">
        <v>7.9591152016490424E-5</v>
      </c>
      <c r="F69" s="23">
        <v>7.4945662940395012E-5</v>
      </c>
      <c r="G69" s="23">
        <v>3.1964620253346383E-4</v>
      </c>
      <c r="H69" s="23">
        <v>3.4955687293220265E-3</v>
      </c>
      <c r="I69" s="23">
        <v>425.99028531501483</v>
      </c>
      <c r="J69" s="23">
        <v>401.12655151023557</v>
      </c>
      <c r="K69" s="23">
        <v>378.77861319619797</v>
      </c>
      <c r="L69" s="23">
        <v>357.67574686130263</v>
      </c>
      <c r="M69" s="23">
        <v>908.58326875078774</v>
      </c>
      <c r="N69" s="23">
        <v>855.55207693149384</v>
      </c>
      <c r="O69" s="23">
        <v>1918.9214675338369</v>
      </c>
      <c r="P69" s="23">
        <v>1812.0127166060493</v>
      </c>
      <c r="Q69" s="23">
        <v>1715.6132756922764</v>
      </c>
      <c r="R69" s="23">
        <v>3300.1943475187486</v>
      </c>
      <c r="S69" s="23">
        <v>3116.330827577206</v>
      </c>
      <c r="T69" s="23">
        <v>3332.8892188960144</v>
      </c>
      <c r="U69" s="23">
        <v>3155.578839413768</v>
      </c>
      <c r="V69" s="23">
        <v>3353.7218761623612</v>
      </c>
      <c r="W69" s="23">
        <v>3961.2479215995345</v>
      </c>
    </row>
    <row r="70" spans="1:23">
      <c r="A70" s="27" t="s">
        <v>122</v>
      </c>
      <c r="B70" s="27" t="s">
        <v>32</v>
      </c>
      <c r="C70" s="23">
        <v>1.32734013245728E-5</v>
      </c>
      <c r="D70" s="23">
        <v>1.2533901152115501E-5</v>
      </c>
      <c r="E70" s="23">
        <v>1.1867095079751999E-5</v>
      </c>
      <c r="F70" s="23">
        <v>1.11744494883607E-5</v>
      </c>
      <c r="G70" s="23">
        <v>1.05518880874288E-5</v>
      </c>
      <c r="H70" s="23">
        <v>1.5548016004079698E-5</v>
      </c>
      <c r="I70" s="23">
        <v>2.1296083534055098E-5</v>
      </c>
      <c r="J70" s="23">
        <v>2.3486120969491001E-5</v>
      </c>
      <c r="K70" s="23">
        <v>2.2177640190330203E-5</v>
      </c>
      <c r="L70" s="23">
        <v>8.35575774940857E-5</v>
      </c>
      <c r="M70" s="23">
        <v>7.9112297497950209E-5</v>
      </c>
      <c r="N70" s="23">
        <v>7.4494757677249902E-5</v>
      </c>
      <c r="O70" s="23">
        <v>7.0344435932098893E-5</v>
      </c>
      <c r="P70" s="23">
        <v>6.6425340801079606E-5</v>
      </c>
      <c r="Q70" s="23">
        <v>90.565855076706896</v>
      </c>
      <c r="R70" s="23">
        <v>787.0175591902829</v>
      </c>
      <c r="S70" s="23">
        <v>743.17049945656697</v>
      </c>
      <c r="T70" s="23">
        <v>701.76628820169606</v>
      </c>
      <c r="U70" s="23">
        <v>1346.9867448043299</v>
      </c>
      <c r="V70" s="23">
        <v>1268.3672996763401</v>
      </c>
      <c r="W70" s="23">
        <v>2750.14749159232</v>
      </c>
    </row>
    <row r="71" spans="1:23">
      <c r="A71" s="27" t="s">
        <v>122</v>
      </c>
      <c r="B71" s="27" t="s">
        <v>69</v>
      </c>
      <c r="C71" s="23">
        <v>0</v>
      </c>
      <c r="D71" s="23">
        <v>0</v>
      </c>
      <c r="E71" s="23">
        <v>1.8124585640786101E-5</v>
      </c>
      <c r="F71" s="23">
        <v>1.7066709702697102E-5</v>
      </c>
      <c r="G71" s="23">
        <v>1.7291553433801599E-5</v>
      </c>
      <c r="H71" s="23">
        <v>1.86575480933848E-5</v>
      </c>
      <c r="I71" s="23">
        <v>1.76649627671488E-5</v>
      </c>
      <c r="J71" s="23">
        <v>1.7730661082546101E-5</v>
      </c>
      <c r="K71" s="23">
        <v>1.88140994984321E-5</v>
      </c>
      <c r="L71" s="23">
        <v>1.9425950874197602E-5</v>
      </c>
      <c r="M71" s="23">
        <v>2.0545556451827E-5</v>
      </c>
      <c r="N71" s="23">
        <v>2.3614353950637E-5</v>
      </c>
      <c r="O71" s="23">
        <v>2.2298728935469601E-5</v>
      </c>
      <c r="P71" s="23">
        <v>2.1056401253955799E-5</v>
      </c>
      <c r="Q71" s="23">
        <v>3.3143365935784595E-5</v>
      </c>
      <c r="R71" s="23">
        <v>3.7510654913548602E-5</v>
      </c>
      <c r="S71" s="23">
        <v>3.63974012360188E-5</v>
      </c>
      <c r="T71" s="23">
        <v>3.4369595112112695E-5</v>
      </c>
      <c r="U71" s="23">
        <v>3.6408680849760198E-5</v>
      </c>
      <c r="V71" s="23">
        <v>3.4283618894034705E-5</v>
      </c>
      <c r="W71" s="23">
        <v>4.3221772082166895E-5</v>
      </c>
    </row>
    <row r="72" spans="1:23">
      <c r="A72" s="27" t="s">
        <v>122</v>
      </c>
      <c r="B72" s="27" t="s">
        <v>52</v>
      </c>
      <c r="C72" s="23">
        <v>0</v>
      </c>
      <c r="D72" s="23">
        <v>0</v>
      </c>
      <c r="E72" s="23">
        <v>0</v>
      </c>
      <c r="F72" s="23">
        <v>0</v>
      </c>
      <c r="G72" s="23">
        <v>0</v>
      </c>
      <c r="H72" s="23">
        <v>0</v>
      </c>
      <c r="I72" s="23">
        <v>0</v>
      </c>
      <c r="J72" s="23">
        <v>0</v>
      </c>
      <c r="K72" s="23">
        <v>0</v>
      </c>
      <c r="L72" s="23">
        <v>0</v>
      </c>
      <c r="M72" s="23">
        <v>0</v>
      </c>
      <c r="N72" s="23">
        <v>0</v>
      </c>
      <c r="O72" s="23">
        <v>0</v>
      </c>
      <c r="P72" s="23">
        <v>0</v>
      </c>
      <c r="Q72" s="23">
        <v>0</v>
      </c>
      <c r="R72" s="23">
        <v>0</v>
      </c>
      <c r="S72" s="23">
        <v>0</v>
      </c>
      <c r="T72" s="23">
        <v>0</v>
      </c>
      <c r="U72" s="23">
        <v>0</v>
      </c>
      <c r="V72" s="23">
        <v>0</v>
      </c>
      <c r="W72" s="23">
        <v>0</v>
      </c>
    </row>
    <row r="73" spans="1:23">
      <c r="A73" s="29" t="s">
        <v>118</v>
      </c>
      <c r="B73" s="29"/>
      <c r="C73" s="28">
        <v>5.8080530203280826E-4</v>
      </c>
      <c r="D73" s="28">
        <v>6.2616369847758925E-4</v>
      </c>
      <c r="E73" s="28">
        <v>7.2704328619736423E-4</v>
      </c>
      <c r="F73" s="28">
        <v>1.3647332809589817E-3</v>
      </c>
      <c r="G73" s="28">
        <v>1.5556724046369547E-3</v>
      </c>
      <c r="H73" s="28">
        <v>4231.4375195834</v>
      </c>
      <c r="I73" s="28">
        <v>4432.311164764782</v>
      </c>
      <c r="J73" s="28">
        <v>16391.19053322947</v>
      </c>
      <c r="K73" s="28">
        <v>21124.295273854539</v>
      </c>
      <c r="L73" s="28">
        <v>19947.398845437921</v>
      </c>
      <c r="M73" s="28">
        <v>19456.129181161141</v>
      </c>
      <c r="N73" s="28">
        <v>24299.919006824246</v>
      </c>
      <c r="O73" s="28">
        <v>24057.13385844553</v>
      </c>
      <c r="P73" s="28">
        <v>22716.84028247678</v>
      </c>
      <c r="Q73" s="28">
        <v>24774.133149909543</v>
      </c>
      <c r="R73" s="28">
        <v>28683.708334006908</v>
      </c>
      <c r="S73" s="28">
        <v>30526.004625708545</v>
      </c>
      <c r="T73" s="28">
        <v>30091.030224670991</v>
      </c>
      <c r="U73" s="28">
        <v>34933.802493554249</v>
      </c>
      <c r="V73" s="28">
        <v>33277.149022112513</v>
      </c>
      <c r="W73" s="28">
        <v>32217.553099245288</v>
      </c>
    </row>
    <row r="75" spans="1:23">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c r="A78" s="27" t="s">
        <v>123</v>
      </c>
      <c r="B78" s="27" t="s">
        <v>18</v>
      </c>
      <c r="C78" s="23">
        <v>4.3865156716134306E-6</v>
      </c>
      <c r="D78" s="23">
        <v>4.1421300001247299E-6</v>
      </c>
      <c r="E78" s="23">
        <v>3.9217678476646407E-6</v>
      </c>
      <c r="F78" s="23">
        <v>3.69286640279632E-6</v>
      </c>
      <c r="G78" s="23">
        <v>3.4871259693571499E-6</v>
      </c>
      <c r="H78" s="23">
        <v>3.2928479397351602E-6</v>
      </c>
      <c r="I78" s="23">
        <v>3.1176677643901198E-6</v>
      </c>
      <c r="J78" s="23">
        <v>2.9356991513542297E-6</v>
      </c>
      <c r="K78" s="23">
        <v>2.77214272933223E-6</v>
      </c>
      <c r="L78" s="23">
        <v>2.6176985159547401E-6</v>
      </c>
      <c r="M78" s="23">
        <v>2.4784364262931404E-6</v>
      </c>
      <c r="N78" s="23">
        <v>2.3337777669768802E-6</v>
      </c>
      <c r="O78" s="23">
        <v>2.20375615315274E-6</v>
      </c>
      <c r="P78" s="23">
        <v>2.08097842531494E-6</v>
      </c>
      <c r="Q78" s="23">
        <v>1.9702699528595702E-6</v>
      </c>
      <c r="R78" s="23">
        <v>1.85527139697647E-6</v>
      </c>
      <c r="S78" s="23">
        <v>2.4916546623247099E-6</v>
      </c>
      <c r="T78" s="23">
        <v>2.3528372629681498E-6</v>
      </c>
      <c r="U78" s="23">
        <v>3.11156680764614E-6</v>
      </c>
      <c r="V78" s="23">
        <v>2.9299542885627696E-6</v>
      </c>
      <c r="W78" s="23">
        <v>3.3332226629869598E-6</v>
      </c>
    </row>
    <row r="79" spans="1:23">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c r="A80" s="27" t="s">
        <v>123</v>
      </c>
      <c r="B80" s="27" t="s">
        <v>62</v>
      </c>
      <c r="C80" s="23">
        <v>2.20555781431586E-6</v>
      </c>
      <c r="D80" s="23">
        <v>2.0826797106430901E-6</v>
      </c>
      <c r="E80" s="23">
        <v>1.9718807294647001E-6</v>
      </c>
      <c r="F80" s="23">
        <v>1.8567881575392001E-6</v>
      </c>
      <c r="G80" s="23">
        <v>1.75334103579996E-6</v>
      </c>
      <c r="H80" s="23">
        <v>1.6556572570423499E-6</v>
      </c>
      <c r="I80" s="23">
        <v>1.5675759566275799E-6</v>
      </c>
      <c r="J80" s="23">
        <v>1.4760814022962801E-6</v>
      </c>
      <c r="K80" s="23">
        <v>1.39384457204703E-6</v>
      </c>
      <c r="L80" s="23">
        <v>1.3161893971447799E-6</v>
      </c>
      <c r="M80" s="23">
        <v>1.2461678554280199E-6</v>
      </c>
      <c r="N80" s="23">
        <v>1.17343289667063E-6</v>
      </c>
      <c r="O80" s="23">
        <v>1.10805750356408E-6</v>
      </c>
      <c r="P80" s="23">
        <v>1.0463243656184001E-6</v>
      </c>
      <c r="Q80" s="23">
        <v>1.4640485296875301E-6</v>
      </c>
      <c r="R80" s="23">
        <v>1.378596550677E-6</v>
      </c>
      <c r="S80" s="23">
        <v>1.6664217957454599E-6</v>
      </c>
      <c r="T80" s="23">
        <v>1.5735805431375801E-6</v>
      </c>
      <c r="U80" s="23">
        <v>3.4706787654114103E-6</v>
      </c>
      <c r="V80" s="23">
        <v>3.2681059934025902E-6</v>
      </c>
      <c r="W80" s="23">
        <v>5.7498530285271095E-6</v>
      </c>
    </row>
    <row r="81" spans="1:23">
      <c r="A81" s="27" t="s">
        <v>123</v>
      </c>
      <c r="B81" s="27" t="s">
        <v>61</v>
      </c>
      <c r="C81" s="23">
        <v>0</v>
      </c>
      <c r="D81" s="23">
        <v>0</v>
      </c>
      <c r="E81" s="23">
        <v>0</v>
      </c>
      <c r="F81" s="23">
        <v>0</v>
      </c>
      <c r="G81" s="23">
        <v>0</v>
      </c>
      <c r="H81" s="23">
        <v>0</v>
      </c>
      <c r="I81" s="23">
        <v>0</v>
      </c>
      <c r="J81" s="23">
        <v>0</v>
      </c>
      <c r="K81" s="23">
        <v>0</v>
      </c>
      <c r="L81" s="23">
        <v>0</v>
      </c>
      <c r="M81" s="23">
        <v>0</v>
      </c>
      <c r="N81" s="23">
        <v>0</v>
      </c>
      <c r="O81" s="23">
        <v>0</v>
      </c>
      <c r="P81" s="23">
        <v>0</v>
      </c>
      <c r="Q81" s="23">
        <v>0</v>
      </c>
      <c r="R81" s="23">
        <v>0</v>
      </c>
      <c r="S81" s="23">
        <v>0</v>
      </c>
      <c r="T81" s="23">
        <v>0</v>
      </c>
      <c r="U81" s="23">
        <v>0</v>
      </c>
      <c r="V81" s="23">
        <v>0</v>
      </c>
      <c r="W81" s="23">
        <v>0</v>
      </c>
    </row>
    <row r="82" spans="1:23">
      <c r="A82" s="27" t="s">
        <v>123</v>
      </c>
      <c r="B82" s="27" t="s">
        <v>65</v>
      </c>
      <c r="C82" s="23">
        <v>3.8236296317081526E-4</v>
      </c>
      <c r="D82" s="23">
        <v>3.6635319148235491E-4</v>
      </c>
      <c r="E82" s="23">
        <v>4096.3578510453799</v>
      </c>
      <c r="F82" s="23">
        <v>7714.5386502203837</v>
      </c>
      <c r="G82" s="23">
        <v>10930.942609983585</v>
      </c>
      <c r="H82" s="23">
        <v>13823.218970097858</v>
      </c>
      <c r="I82" s="23">
        <v>16402.829489213513</v>
      </c>
      <c r="J82" s="23">
        <v>21916.238795270052</v>
      </c>
      <c r="K82" s="23">
        <v>20695.220762860114</v>
      </c>
      <c r="L82" s="23">
        <v>30717.384114408545</v>
      </c>
      <c r="M82" s="23">
        <v>29083.213076514905</v>
      </c>
      <c r="N82" s="23">
        <v>29162.385982478587</v>
      </c>
      <c r="O82" s="23">
        <v>27537.663807960635</v>
      </c>
      <c r="P82" s="23">
        <v>26408.944402717534</v>
      </c>
      <c r="Q82" s="23">
        <v>27098.962952353824</v>
      </c>
      <c r="R82" s="23">
        <v>27489.985955374814</v>
      </c>
      <c r="S82" s="23">
        <v>27821.235323432265</v>
      </c>
      <c r="T82" s="23">
        <v>28030.247911754359</v>
      </c>
      <c r="U82" s="23">
        <v>28315.777156987675</v>
      </c>
      <c r="V82" s="23">
        <v>28259.07658591478</v>
      </c>
      <c r="W82" s="23">
        <v>26684.680430945773</v>
      </c>
    </row>
    <row r="83" spans="1:23">
      <c r="A83" s="27" t="s">
        <v>123</v>
      </c>
      <c r="B83" s="27" t="s">
        <v>64</v>
      </c>
      <c r="C83" s="23">
        <v>5.57988271800093E-6</v>
      </c>
      <c r="D83" s="23">
        <v>1.0234805831796299E-5</v>
      </c>
      <c r="E83" s="23">
        <v>9.690312094748591E-6</v>
      </c>
      <c r="F83" s="23">
        <v>9.1247185854250293E-6</v>
      </c>
      <c r="G83" s="23">
        <v>1.6865494567631601E-5</v>
      </c>
      <c r="H83" s="23">
        <v>1.5925868330440101E-5</v>
      </c>
      <c r="I83" s="23">
        <v>1.5078608919222699E-5</v>
      </c>
      <c r="J83" s="23">
        <v>1.4198517210002899E-5</v>
      </c>
      <c r="K83" s="23">
        <v>1.3407476114455099E-5</v>
      </c>
      <c r="L83" s="23">
        <v>2.80819003372049E-5</v>
      </c>
      <c r="M83" s="23">
        <v>2.9172902456933901E-5</v>
      </c>
      <c r="N83" s="23">
        <v>2.9360134228755701E-5</v>
      </c>
      <c r="O83" s="23">
        <v>4.5218339413191698E-5</v>
      </c>
      <c r="P83" s="23">
        <v>4.2699092915884099E-5</v>
      </c>
      <c r="Q83" s="23">
        <v>4.0427492550189597E-5</v>
      </c>
      <c r="R83" s="23">
        <v>3.80678650004221E-5</v>
      </c>
      <c r="S83" s="23">
        <v>3.5946992433962705E-5</v>
      </c>
      <c r="T83" s="23">
        <v>3.3944279907293001E-5</v>
      </c>
      <c r="U83" s="23">
        <v>3.2138437361584994E-5</v>
      </c>
      <c r="V83" s="23">
        <v>4.5010004679879901E-5</v>
      </c>
      <c r="W83" s="23">
        <v>4.2502365122454997E-5</v>
      </c>
    </row>
    <row r="84" spans="1:23">
      <c r="A84" s="27" t="s">
        <v>123</v>
      </c>
      <c r="B84" s="27" t="s">
        <v>32</v>
      </c>
      <c r="C84" s="23">
        <v>1.21104683036232E-5</v>
      </c>
      <c r="D84" s="23">
        <v>1.1435758545357401E-5</v>
      </c>
      <c r="E84" s="23">
        <v>1.08273738814301E-5</v>
      </c>
      <c r="F84" s="23">
        <v>1.0195413596717001E-5</v>
      </c>
      <c r="G84" s="23">
        <v>9.6273971607875706E-6</v>
      </c>
      <c r="H84" s="23">
        <v>1.28222779216814E-5</v>
      </c>
      <c r="I84" s="23">
        <v>1.7650889679914499E-5</v>
      </c>
      <c r="J84" s="23">
        <v>1.8699511456794998E-5</v>
      </c>
      <c r="K84" s="23">
        <v>1.7657706752105801E-5</v>
      </c>
      <c r="L84" s="23">
        <v>4.5800411113169002E-5</v>
      </c>
      <c r="M84" s="23">
        <v>4.3363819993104902E-5</v>
      </c>
      <c r="N84" s="23">
        <v>4.0832808103315802E-5</v>
      </c>
      <c r="O84" s="23">
        <v>3.8557892435813498E-5</v>
      </c>
      <c r="P84" s="23">
        <v>3.6409719001692497E-5</v>
      </c>
      <c r="Q84" s="23">
        <v>3.6222912750839604E-5</v>
      </c>
      <c r="R84" s="23">
        <v>3.4108693503786501E-5</v>
      </c>
      <c r="S84" s="23">
        <v>3.30567052007237E-5</v>
      </c>
      <c r="T84" s="23">
        <v>3.1215019064740595E-5</v>
      </c>
      <c r="U84" s="23">
        <v>5.50234581432092E-5</v>
      </c>
      <c r="V84" s="23">
        <v>5.1811909280587798E-5</v>
      </c>
      <c r="W84" s="23">
        <v>6.3950663183398709E-5</v>
      </c>
    </row>
    <row r="85" spans="1:23">
      <c r="A85" s="27" t="s">
        <v>123</v>
      </c>
      <c r="B85" s="27" t="s">
        <v>69</v>
      </c>
      <c r="C85" s="23">
        <v>0</v>
      </c>
      <c r="D85" s="23">
        <v>0</v>
      </c>
      <c r="E85" s="23">
        <v>5.5871651041376199E-5</v>
      </c>
      <c r="F85" s="23">
        <v>5.6233497115827894E-5</v>
      </c>
      <c r="G85" s="23">
        <v>5.9874685556007501E-5</v>
      </c>
      <c r="H85" s="23">
        <v>6.1426843390793406E-5</v>
      </c>
      <c r="I85" s="23">
        <v>6.5632246353106112E-5</v>
      </c>
      <c r="J85" s="23">
        <v>6.5151227130608999E-5</v>
      </c>
      <c r="K85" s="23">
        <v>7.0264642687161794E-5</v>
      </c>
      <c r="L85" s="23">
        <v>9.8929226246114401E-5</v>
      </c>
      <c r="M85" s="23">
        <v>1.784652826428084E-4</v>
      </c>
      <c r="N85" s="23">
        <v>2.9868014184159994E-4</v>
      </c>
      <c r="O85" s="23">
        <v>2.9198895564428698E-4</v>
      </c>
      <c r="P85" s="23">
        <v>3.2984294270155002E-4</v>
      </c>
      <c r="Q85" s="23">
        <v>654.63716322629318</v>
      </c>
      <c r="R85" s="23">
        <v>616.42801920053626</v>
      </c>
      <c r="S85" s="23">
        <v>1280.9184299624867</v>
      </c>
      <c r="T85" s="23">
        <v>1209.5547021056834</v>
      </c>
      <c r="U85" s="23">
        <v>3105.7872077924198</v>
      </c>
      <c r="V85" s="23">
        <v>2924.5120260550398</v>
      </c>
      <c r="W85" s="23">
        <v>3778.65308950696</v>
      </c>
    </row>
    <row r="86" spans="1:23">
      <c r="A86" s="27" t="s">
        <v>123</v>
      </c>
      <c r="B86" s="27" t="s">
        <v>52</v>
      </c>
      <c r="C86" s="23">
        <v>0</v>
      </c>
      <c r="D86" s="23">
        <v>0</v>
      </c>
      <c r="E86" s="23">
        <v>0</v>
      </c>
      <c r="F86" s="23">
        <v>0</v>
      </c>
      <c r="G86" s="23">
        <v>0</v>
      </c>
      <c r="H86" s="23">
        <v>0</v>
      </c>
      <c r="I86" s="23">
        <v>0</v>
      </c>
      <c r="J86" s="23">
        <v>0</v>
      </c>
      <c r="K86" s="23">
        <v>0</v>
      </c>
      <c r="L86" s="23">
        <v>0</v>
      </c>
      <c r="M86" s="23">
        <v>0</v>
      </c>
      <c r="N86" s="23">
        <v>0</v>
      </c>
      <c r="O86" s="23">
        <v>0</v>
      </c>
      <c r="P86" s="23">
        <v>0</v>
      </c>
      <c r="Q86" s="23">
        <v>0</v>
      </c>
      <c r="R86" s="23">
        <v>0</v>
      </c>
      <c r="S86" s="23">
        <v>0</v>
      </c>
      <c r="T86" s="23">
        <v>0</v>
      </c>
      <c r="U86" s="23">
        <v>0</v>
      </c>
      <c r="V86" s="23">
        <v>0</v>
      </c>
      <c r="W86" s="23">
        <v>0</v>
      </c>
    </row>
    <row r="87" spans="1:23">
      <c r="A87" s="29" t="s">
        <v>118</v>
      </c>
      <c r="B87" s="29"/>
      <c r="C87" s="28">
        <v>3.9453491937474548E-4</v>
      </c>
      <c r="D87" s="28">
        <v>3.8281280702491901E-4</v>
      </c>
      <c r="E87" s="28">
        <v>4096.3578666293406</v>
      </c>
      <c r="F87" s="28">
        <v>7714.5386648947569</v>
      </c>
      <c r="G87" s="28">
        <v>10930.942632089547</v>
      </c>
      <c r="H87" s="28">
        <v>13823.218990972233</v>
      </c>
      <c r="I87" s="28">
        <v>16402.829508977364</v>
      </c>
      <c r="J87" s="28">
        <v>21916.238813880351</v>
      </c>
      <c r="K87" s="28">
        <v>20695.220780433578</v>
      </c>
      <c r="L87" s="28">
        <v>30717.384146424334</v>
      </c>
      <c r="M87" s="28">
        <v>29083.213109412409</v>
      </c>
      <c r="N87" s="28">
        <v>29162.386015345932</v>
      </c>
      <c r="O87" s="28">
        <v>27537.663856490784</v>
      </c>
      <c r="P87" s="28">
        <v>26408.944448543927</v>
      </c>
      <c r="Q87" s="28">
        <v>27098.962996215636</v>
      </c>
      <c r="R87" s="28">
        <v>27489.985996676547</v>
      </c>
      <c r="S87" s="28">
        <v>27821.235363537333</v>
      </c>
      <c r="T87" s="28">
        <v>28030.24794962506</v>
      </c>
      <c r="U87" s="28">
        <v>28315.777195708357</v>
      </c>
      <c r="V87" s="28">
        <v>28259.076637122846</v>
      </c>
      <c r="W87" s="28">
        <v>26684.680482531214</v>
      </c>
    </row>
    <row r="89" spans="1:23" collapsed="1"/>
    <row r="90" spans="1:23">
      <c r="A90" s="7" t="s">
        <v>93</v>
      </c>
    </row>
  </sheetData>
  <sheetProtection algorithmName="SHA-512" hashValue="zz+oAfE05//dzSD82v3uQXxgkNxizZ9LB1OZ92dmTg2MBPRp7WUMtJOU2SwkWGQyiXJj3bu9KuHb5h7tVCeE9g==" saltValue="BjpVXGTge4DDs5qWc6cgYA==" spinCount="100000" sheet="1" objects="1" scenarios="1"/>
  <mergeCells count="7">
    <mergeCell ref="A87:B87"/>
    <mergeCell ref="B2:W3"/>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E600"/>
  </sheetPr>
  <dimension ref="A1:B19"/>
  <sheetViews>
    <sheetView showGridLines="0" zoomScale="85" zoomScaleNormal="85" workbookViewId="0"/>
  </sheetViews>
  <sheetFormatPr defaultColWidth="9.140625" defaultRowHeight="15"/>
  <cols>
    <col min="1" max="1" width="9.140625" customWidth="1"/>
    <col min="2" max="2" width="100.7109375" customWidth="1"/>
    <col min="3" max="3" width="9.140625" customWidth="1"/>
  </cols>
  <sheetData>
    <row r="1" spans="1:2">
      <c r="A1" s="2" t="s">
        <v>1</v>
      </c>
    </row>
    <row r="3" spans="1:2" ht="60">
      <c r="A3" s="3"/>
      <c r="B3" s="4" t="s">
        <v>2</v>
      </c>
    </row>
    <row r="4" spans="1:2" ht="171.95" customHeight="1">
      <c r="A4" s="3"/>
      <c r="B4" s="4" t="s">
        <v>3</v>
      </c>
    </row>
    <row r="5" spans="1:2" ht="60">
      <c r="A5" s="3"/>
      <c r="B5" s="4" t="s">
        <v>4</v>
      </c>
    </row>
    <row r="6" spans="1:2" ht="75">
      <c r="A6" s="3"/>
      <c r="B6" s="4" t="s">
        <v>5</v>
      </c>
    </row>
    <row r="7" spans="1:2" ht="60">
      <c r="A7" s="3"/>
      <c r="B7" s="4" t="s">
        <v>6</v>
      </c>
    </row>
    <row r="8" spans="1:2" ht="60">
      <c r="A8" s="3"/>
      <c r="B8" s="4" t="s">
        <v>7</v>
      </c>
    </row>
    <row r="9" spans="1:2" ht="60">
      <c r="A9" s="3"/>
      <c r="B9" s="4" t="s">
        <v>8</v>
      </c>
    </row>
    <row r="10" spans="1:2" ht="75">
      <c r="A10" s="3"/>
      <c r="B10" s="4" t="s">
        <v>9</v>
      </c>
    </row>
    <row r="11" spans="1:2" ht="120">
      <c r="A11" s="3"/>
      <c r="B11" s="4" t="s">
        <v>10</v>
      </c>
    </row>
    <row r="12" spans="1:2" ht="60">
      <c r="A12" s="3"/>
      <c r="B12" s="4" t="s">
        <v>11</v>
      </c>
    </row>
    <row r="13" spans="1:2" ht="105">
      <c r="A13" s="3"/>
      <c r="B13" s="4" t="s">
        <v>12</v>
      </c>
    </row>
    <row r="14" spans="1:2" ht="90">
      <c r="A14" s="3"/>
      <c r="B14" s="4" t="s">
        <v>13</v>
      </c>
    </row>
    <row r="15" spans="1:2">
      <c r="A15" s="3"/>
      <c r="B15" s="4" t="s">
        <v>14</v>
      </c>
    </row>
    <row r="16" spans="1:2">
      <c r="A16" s="3"/>
      <c r="B16" s="5"/>
    </row>
    <row r="17" spans="1:2">
      <c r="A17" s="3"/>
      <c r="B17" s="5"/>
    </row>
    <row r="18" spans="1:2">
      <c r="A18" s="3"/>
      <c r="B18" s="5"/>
    </row>
    <row r="19" spans="1:2">
      <c r="A19" s="3"/>
      <c r="B19" s="5"/>
    </row>
  </sheetData>
  <sheetProtection algorithmName="SHA-512" hashValue="yYg4lFMWHFOybg7O5pclqwzi/EDyck76P06qP68PIvtuv4M5xl5dEKGb+byyB+6jaA9UpYG2BAKDd3+o3tMZDg==" saltValue="pbteHcRBZIB7ZvwPPfGqpQ==" spinCount="100000" sheet="1" objects="1" scenarios="1"/>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B14891"/>
  </sheetPr>
  <dimension ref="A1:W122"/>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149</v>
      </c>
      <c r="B1" s="17"/>
      <c r="C1" s="17"/>
      <c r="D1" s="17"/>
      <c r="E1" s="17"/>
      <c r="F1" s="17"/>
      <c r="G1" s="17"/>
      <c r="H1" s="17"/>
      <c r="I1" s="17"/>
      <c r="J1" s="17"/>
      <c r="K1" s="17"/>
      <c r="L1" s="17"/>
      <c r="M1" s="17"/>
      <c r="N1" s="17"/>
      <c r="O1" s="17"/>
      <c r="P1" s="17"/>
      <c r="Q1" s="17"/>
      <c r="R1" s="17"/>
      <c r="S1" s="17"/>
      <c r="T1" s="17"/>
      <c r="U1" s="17"/>
      <c r="V1" s="17"/>
      <c r="W1" s="17"/>
    </row>
    <row r="2" spans="1:23">
      <c r="A2" s="26" t="s">
        <v>76</v>
      </c>
      <c r="B2" s="16" t="s">
        <v>130</v>
      </c>
    </row>
    <row r="3" spans="1:23">
      <c r="B3" s="16"/>
    </row>
    <row r="4" spans="1:23">
      <c r="A4" s="16" t="s">
        <v>95</v>
      </c>
      <c r="B4" s="1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1604407.1924999999</v>
      </c>
      <c r="D6" s="23">
        <v>1466863.6710999999</v>
      </c>
      <c r="E6" s="23">
        <v>1488454.5488</v>
      </c>
      <c r="F6" s="23">
        <v>1414065.8398830257</v>
      </c>
      <c r="G6" s="23">
        <v>1077287.821439801</v>
      </c>
      <c r="H6" s="23">
        <v>952545.97480008996</v>
      </c>
      <c r="I6" s="23">
        <v>917316.5942259545</v>
      </c>
      <c r="J6" s="23">
        <v>931033.23087979306</v>
      </c>
      <c r="K6" s="23">
        <v>852550.0026656983</v>
      </c>
      <c r="L6" s="23">
        <v>777549.84683478787</v>
      </c>
      <c r="M6" s="23">
        <v>711881.77128822147</v>
      </c>
      <c r="N6" s="23">
        <v>591311.83982786722</v>
      </c>
      <c r="O6" s="23">
        <v>574141.52220239397</v>
      </c>
      <c r="P6" s="23">
        <v>517008.99502757419</v>
      </c>
      <c r="Q6" s="23">
        <v>346250.72345157928</v>
      </c>
      <c r="R6" s="23">
        <v>275675.64530329744</v>
      </c>
      <c r="S6" s="23">
        <v>267479.58260000002</v>
      </c>
      <c r="T6" s="23">
        <v>257266.05369999999</v>
      </c>
      <c r="U6" s="23">
        <v>228640.84664999996</v>
      </c>
      <c r="V6" s="23">
        <v>211224.19884999999</v>
      </c>
      <c r="W6" s="23">
        <v>160615.73864474153</v>
      </c>
    </row>
    <row r="7" spans="1:23">
      <c r="A7" s="27" t="s">
        <v>36</v>
      </c>
      <c r="B7" s="27" t="s">
        <v>67</v>
      </c>
      <c r="C7" s="23">
        <v>209853.95225000003</v>
      </c>
      <c r="D7" s="23">
        <v>192021.47374000002</v>
      </c>
      <c r="E7" s="23">
        <v>189471.00316999998</v>
      </c>
      <c r="F7" s="23">
        <v>146952.52375286049</v>
      </c>
      <c r="G7" s="23">
        <v>129673.46919235132</v>
      </c>
      <c r="H7" s="23">
        <v>119004.15581429866</v>
      </c>
      <c r="I7" s="23">
        <v>106988.24665647317</v>
      </c>
      <c r="J7" s="23">
        <v>87425.828991580187</v>
      </c>
      <c r="K7" s="23">
        <v>78108.142504202551</v>
      </c>
      <c r="L7" s="23">
        <v>77851.395950000006</v>
      </c>
      <c r="M7" s="23">
        <v>62429.729190664497</v>
      </c>
      <c r="N7" s="23">
        <v>59933.059689999995</v>
      </c>
      <c r="O7" s="23">
        <v>56046.14632</v>
      </c>
      <c r="P7" s="23">
        <v>49634.200769999996</v>
      </c>
      <c r="Q7" s="23">
        <v>46312.19436999999</v>
      </c>
      <c r="R7" s="23">
        <v>43136.474329999997</v>
      </c>
      <c r="S7" s="23">
        <v>41345.771599999985</v>
      </c>
      <c r="T7" s="23">
        <v>42544.36026999999</v>
      </c>
      <c r="U7" s="23">
        <v>37548.021349999995</v>
      </c>
      <c r="V7" s="23">
        <v>33688.198799999998</v>
      </c>
      <c r="W7" s="23">
        <v>34293.009330000001</v>
      </c>
    </row>
    <row r="8" spans="1:23">
      <c r="A8" s="27" t="s">
        <v>36</v>
      </c>
      <c r="B8" s="27" t="s">
        <v>18</v>
      </c>
      <c r="C8" s="23">
        <v>131228.45029295178</v>
      </c>
      <c r="D8" s="23">
        <v>128325.24235887978</v>
      </c>
      <c r="E8" s="23">
        <v>107554.76797416327</v>
      </c>
      <c r="F8" s="23">
        <v>151396.97973075369</v>
      </c>
      <c r="G8" s="23">
        <v>117712.72453471932</v>
      </c>
      <c r="H8" s="23">
        <v>96019.876860215547</v>
      </c>
      <c r="I8" s="23">
        <v>91454.646501132607</v>
      </c>
      <c r="J8" s="23">
        <v>95126.217198888422</v>
      </c>
      <c r="K8" s="23">
        <v>89583.248356331635</v>
      </c>
      <c r="L8" s="23">
        <v>83993.320007576549</v>
      </c>
      <c r="M8" s="23">
        <v>81319.92177935614</v>
      </c>
      <c r="N8" s="23">
        <v>96616.920615468873</v>
      </c>
      <c r="O8" s="23">
        <v>82061.947604777466</v>
      </c>
      <c r="P8" s="23">
        <v>59631.758578876303</v>
      </c>
      <c r="Q8" s="23">
        <v>78752.964102652419</v>
      </c>
      <c r="R8" s="23">
        <v>58362.804255802643</v>
      </c>
      <c r="S8" s="23">
        <v>81148.027738395554</v>
      </c>
      <c r="T8" s="23">
        <v>75553.242591280723</v>
      </c>
      <c r="U8" s="23">
        <v>66216.244020933693</v>
      </c>
      <c r="V8" s="23">
        <v>76931.334543381497</v>
      </c>
      <c r="W8" s="23">
        <v>76907.90949056152</v>
      </c>
    </row>
    <row r="9" spans="1:23">
      <c r="A9" s="27" t="s">
        <v>36</v>
      </c>
      <c r="B9" s="27" t="s">
        <v>28</v>
      </c>
      <c r="C9" s="23">
        <v>91523.59255999999</v>
      </c>
      <c r="D9" s="23">
        <v>72900.175900000002</v>
      </c>
      <c r="E9" s="23">
        <v>68859.154800000004</v>
      </c>
      <c r="F9" s="23">
        <v>12802.27</v>
      </c>
      <c r="G9" s="23">
        <v>11585.6993</v>
      </c>
      <c r="H9" s="23">
        <v>12180.6414</v>
      </c>
      <c r="I9" s="23">
        <v>10581.110699999999</v>
      </c>
      <c r="J9" s="23">
        <v>11796.184499999999</v>
      </c>
      <c r="K9" s="23">
        <v>10936.6584</v>
      </c>
      <c r="L9" s="23">
        <v>10455.497100000001</v>
      </c>
      <c r="M9" s="23">
        <v>10450.8853</v>
      </c>
      <c r="N9" s="23">
        <v>12221.5694</v>
      </c>
      <c r="O9" s="23">
        <v>10986.687900000001</v>
      </c>
      <c r="P9" s="23">
        <v>7473.7998399999997</v>
      </c>
      <c r="Q9" s="23">
        <v>5706.4185999999991</v>
      </c>
      <c r="R9" s="23">
        <v>3776.5825</v>
      </c>
      <c r="S9" s="23">
        <v>9026.2690000000002</v>
      </c>
      <c r="T9" s="23">
        <v>5477.7260600000009</v>
      </c>
      <c r="U9" s="23">
        <v>3971.6965</v>
      </c>
      <c r="V9" s="23">
        <v>3917.9642000000003</v>
      </c>
      <c r="W9" s="23">
        <v>4024.3939999999998</v>
      </c>
    </row>
    <row r="10" spans="1:23">
      <c r="A10" s="27" t="s">
        <v>36</v>
      </c>
      <c r="B10" s="27" t="s">
        <v>62</v>
      </c>
      <c r="C10" s="23">
        <v>2916.0529175821225</v>
      </c>
      <c r="D10" s="23">
        <v>3371.1626595811531</v>
      </c>
      <c r="E10" s="23">
        <v>8098.9805807000857</v>
      </c>
      <c r="F10" s="23">
        <v>13457.394132540683</v>
      </c>
      <c r="G10" s="23">
        <v>8706.5892472626238</v>
      </c>
      <c r="H10" s="23">
        <v>12423.26083470441</v>
      </c>
      <c r="I10" s="23">
        <v>11868.092778359294</v>
      </c>
      <c r="J10" s="23">
        <v>13844.013053407807</v>
      </c>
      <c r="K10" s="23">
        <v>9608.534816497644</v>
      </c>
      <c r="L10" s="23">
        <v>8001.149167621541</v>
      </c>
      <c r="M10" s="23">
        <v>6590.7565899196825</v>
      </c>
      <c r="N10" s="23">
        <v>12604.170334326565</v>
      </c>
      <c r="O10" s="23">
        <v>7555.1960981817438</v>
      </c>
      <c r="P10" s="23">
        <v>3786.2775920303079</v>
      </c>
      <c r="Q10" s="23">
        <v>17533.985171169952</v>
      </c>
      <c r="R10" s="23">
        <v>7443.2900841608935</v>
      </c>
      <c r="S10" s="23">
        <v>24407.890459410177</v>
      </c>
      <c r="T10" s="23">
        <v>9992.2256703073817</v>
      </c>
      <c r="U10" s="23">
        <v>20224.083493981088</v>
      </c>
      <c r="V10" s="23">
        <v>15064.459921232083</v>
      </c>
      <c r="W10" s="23">
        <v>23769.436118380097</v>
      </c>
    </row>
    <row r="11" spans="1:23">
      <c r="A11" s="27" t="s">
        <v>36</v>
      </c>
      <c r="B11" s="27" t="s">
        <v>61</v>
      </c>
      <c r="C11" s="23">
        <v>0</v>
      </c>
      <c r="D11" s="23">
        <v>0</v>
      </c>
      <c r="E11" s="23">
        <v>0</v>
      </c>
      <c r="F11" s="23">
        <v>0</v>
      </c>
      <c r="G11" s="23">
        <v>0</v>
      </c>
      <c r="H11" s="23">
        <v>0</v>
      </c>
      <c r="I11" s="23">
        <v>0</v>
      </c>
      <c r="J11" s="23">
        <v>0</v>
      </c>
      <c r="K11" s="23">
        <v>0</v>
      </c>
      <c r="L11" s="23">
        <v>0</v>
      </c>
      <c r="M11" s="23">
        <v>0</v>
      </c>
      <c r="N11" s="23">
        <v>0</v>
      </c>
      <c r="O11" s="23">
        <v>0</v>
      </c>
      <c r="P11" s="23">
        <v>0</v>
      </c>
      <c r="Q11" s="23">
        <v>0</v>
      </c>
      <c r="R11" s="23">
        <v>0</v>
      </c>
      <c r="S11" s="23">
        <v>0</v>
      </c>
      <c r="T11" s="23">
        <v>0</v>
      </c>
      <c r="U11" s="23">
        <v>0</v>
      </c>
      <c r="V11" s="23">
        <v>0</v>
      </c>
      <c r="W11" s="23">
        <v>0</v>
      </c>
    </row>
    <row r="12" spans="1:23">
      <c r="A12" s="27" t="s">
        <v>36</v>
      </c>
      <c r="B12" s="27" t="s">
        <v>65</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row>
    <row r="13" spans="1:23">
      <c r="A13" s="27" t="s">
        <v>36</v>
      </c>
      <c r="B13" s="27" t="s">
        <v>64</v>
      </c>
      <c r="C13" s="23">
        <v>0</v>
      </c>
      <c r="D13" s="23">
        <v>0</v>
      </c>
      <c r="E13" s="23">
        <v>0</v>
      </c>
      <c r="F13" s="23">
        <v>0</v>
      </c>
      <c r="G13" s="23">
        <v>0</v>
      </c>
      <c r="H13" s="23">
        <v>0</v>
      </c>
      <c r="I13" s="23">
        <v>0</v>
      </c>
      <c r="J13" s="23">
        <v>0</v>
      </c>
      <c r="K13" s="23">
        <v>0</v>
      </c>
      <c r="L13" s="23">
        <v>0</v>
      </c>
      <c r="M13" s="23">
        <v>0</v>
      </c>
      <c r="N13" s="23">
        <v>0</v>
      </c>
      <c r="O13" s="23">
        <v>0</v>
      </c>
      <c r="P13" s="23">
        <v>0</v>
      </c>
      <c r="Q13" s="23">
        <v>0</v>
      </c>
      <c r="R13" s="23">
        <v>0</v>
      </c>
      <c r="S13" s="23">
        <v>0</v>
      </c>
      <c r="T13" s="23">
        <v>0</v>
      </c>
      <c r="U13" s="23">
        <v>0</v>
      </c>
      <c r="V13" s="23">
        <v>0</v>
      </c>
      <c r="W13" s="23">
        <v>0</v>
      </c>
    </row>
    <row r="14" spans="1:23">
      <c r="A14" s="27" t="s">
        <v>36</v>
      </c>
      <c r="B14" s="27" t="s">
        <v>32</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row>
    <row r="15" spans="1:23">
      <c r="A15" s="27" t="s">
        <v>36</v>
      </c>
      <c r="B15" s="27" t="s">
        <v>69</v>
      </c>
      <c r="C15" s="23">
        <v>0</v>
      </c>
      <c r="D15" s="23">
        <v>0</v>
      </c>
      <c r="E15" s="23">
        <v>0</v>
      </c>
      <c r="F15" s="23">
        <v>0</v>
      </c>
      <c r="G15" s="23">
        <v>0</v>
      </c>
      <c r="H15" s="23">
        <v>0</v>
      </c>
      <c r="I15" s="23">
        <v>0</v>
      </c>
      <c r="J15" s="23">
        <v>0</v>
      </c>
      <c r="K15" s="23">
        <v>0</v>
      </c>
      <c r="L15" s="23">
        <v>0</v>
      </c>
      <c r="M15" s="23">
        <v>0</v>
      </c>
      <c r="N15" s="23">
        <v>0</v>
      </c>
      <c r="O15" s="23">
        <v>0</v>
      </c>
      <c r="P15" s="23">
        <v>0</v>
      </c>
      <c r="Q15" s="23">
        <v>0</v>
      </c>
      <c r="R15" s="23">
        <v>0</v>
      </c>
      <c r="S15" s="23">
        <v>0</v>
      </c>
      <c r="T15" s="23">
        <v>0</v>
      </c>
      <c r="U15" s="23">
        <v>0</v>
      </c>
      <c r="V15" s="23">
        <v>0</v>
      </c>
      <c r="W15" s="23">
        <v>0</v>
      </c>
    </row>
    <row r="16" spans="1:23">
      <c r="A16" s="27" t="s">
        <v>36</v>
      </c>
      <c r="B16" s="27" t="s">
        <v>52</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row>
    <row r="17" spans="1:23">
      <c r="A17" s="29" t="s">
        <v>118</v>
      </c>
      <c r="B17" s="29"/>
      <c r="C17" s="28">
        <v>2039929.2405205341</v>
      </c>
      <c r="D17" s="28">
        <v>1863481.7257584608</v>
      </c>
      <c r="E17" s="28">
        <v>1862438.4553248631</v>
      </c>
      <c r="F17" s="28">
        <v>1738675.0074991807</v>
      </c>
      <c r="G17" s="28">
        <v>1344966.303714134</v>
      </c>
      <c r="H17" s="28">
        <v>1192173.9097093088</v>
      </c>
      <c r="I17" s="28">
        <v>1138208.6908619197</v>
      </c>
      <c r="J17" s="28">
        <v>1139225.4746236694</v>
      </c>
      <c r="K17" s="28">
        <v>1040786.58674273</v>
      </c>
      <c r="L17" s="28">
        <v>957851.20905998605</v>
      </c>
      <c r="M17" s="28">
        <v>872673.06414816168</v>
      </c>
      <c r="N17" s="28">
        <v>772687.55986766273</v>
      </c>
      <c r="O17" s="28">
        <v>730791.50012535334</v>
      </c>
      <c r="P17" s="28">
        <v>637535.03180848085</v>
      </c>
      <c r="Q17" s="28">
        <v>494556.2856954016</v>
      </c>
      <c r="R17" s="28">
        <v>388394.79647326097</v>
      </c>
      <c r="S17" s="28">
        <v>423407.54139780567</v>
      </c>
      <c r="T17" s="28">
        <v>390833.60829158814</v>
      </c>
      <c r="U17" s="28">
        <v>356600.89201491477</v>
      </c>
      <c r="V17" s="28">
        <v>340826.15631461359</v>
      </c>
      <c r="W17" s="28">
        <v>299610.48758368316</v>
      </c>
    </row>
    <row r="18" spans="1:23">
      <c r="A18" s="7"/>
      <c r="B18" s="7"/>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867509.06239999994</v>
      </c>
      <c r="D20" s="23">
        <v>768542.78449999995</v>
      </c>
      <c r="E20" s="23">
        <v>802031.90729999996</v>
      </c>
      <c r="F20" s="23">
        <v>833931.49710000004</v>
      </c>
      <c r="G20" s="23">
        <v>598443.37079999992</v>
      </c>
      <c r="H20" s="23">
        <v>522079.03830000001</v>
      </c>
      <c r="I20" s="23">
        <v>538791.88670999988</v>
      </c>
      <c r="J20" s="23">
        <v>567673.9010500001</v>
      </c>
      <c r="K20" s="23">
        <v>512176.2047</v>
      </c>
      <c r="L20" s="23">
        <v>461315.70559999999</v>
      </c>
      <c r="M20" s="23">
        <v>434942.04878636525</v>
      </c>
      <c r="N20" s="23">
        <v>308263.60110000003</v>
      </c>
      <c r="O20" s="23">
        <v>300047.33519999997</v>
      </c>
      <c r="P20" s="23">
        <v>279160.09869999997</v>
      </c>
      <c r="Q20" s="23">
        <v>110515.5015</v>
      </c>
      <c r="R20" s="23">
        <v>93894.5625</v>
      </c>
      <c r="S20" s="23">
        <v>111105.40949999999</v>
      </c>
      <c r="T20" s="23">
        <v>104523.61199999999</v>
      </c>
      <c r="U20" s="23">
        <v>91087.239799999996</v>
      </c>
      <c r="V20" s="23">
        <v>83593.662400000001</v>
      </c>
      <c r="W20" s="23">
        <v>77133.417000000001</v>
      </c>
    </row>
    <row r="21" spans="1:23">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c r="A22" s="27" t="s">
        <v>119</v>
      </c>
      <c r="B22" s="27" t="s">
        <v>18</v>
      </c>
      <c r="C22" s="23">
        <v>1836.1068542446262</v>
      </c>
      <c r="D22" s="23">
        <v>1846.9100391478701</v>
      </c>
      <c r="E22" s="23">
        <v>5481.3954465323995</v>
      </c>
      <c r="F22" s="23">
        <v>19488.458213932779</v>
      </c>
      <c r="G22" s="23">
        <v>8148.9663714009594</v>
      </c>
      <c r="H22" s="23">
        <v>3598.0342691720102</v>
      </c>
      <c r="I22" s="23">
        <v>3484.4454343917</v>
      </c>
      <c r="J22" s="23">
        <v>8312.9494923508901</v>
      </c>
      <c r="K22" s="23">
        <v>8461.4063491372981</v>
      </c>
      <c r="L22" s="23">
        <v>5194.2912524203603</v>
      </c>
      <c r="M22" s="23">
        <v>2981.8866167615097</v>
      </c>
      <c r="N22" s="23">
        <v>11587.756764879699</v>
      </c>
      <c r="O22" s="23">
        <v>5849.1160007796298</v>
      </c>
      <c r="P22" s="23">
        <v>4190.3121695174996</v>
      </c>
      <c r="Q22" s="23">
        <v>11894.965165291571</v>
      </c>
      <c r="R22" s="23">
        <v>6945.5369593957803</v>
      </c>
      <c r="S22" s="23">
        <v>20647.872604372358</v>
      </c>
      <c r="T22" s="23">
        <v>21899.332325552641</v>
      </c>
      <c r="U22" s="23">
        <v>20035.117763451177</v>
      </c>
      <c r="V22" s="23">
        <v>26701.505348357921</v>
      </c>
      <c r="W22" s="23">
        <v>25464.29933975112</v>
      </c>
    </row>
    <row r="23" spans="1:23">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c r="A24" s="27" t="s">
        <v>119</v>
      </c>
      <c r="B24" s="27" t="s">
        <v>62</v>
      </c>
      <c r="C24" s="23">
        <v>2.599485189999999E-4</v>
      </c>
      <c r="D24" s="23">
        <v>10.88073776914</v>
      </c>
      <c r="E24" s="23">
        <v>454.93453340160204</v>
      </c>
      <c r="F24" s="23">
        <v>1710.6073435069402</v>
      </c>
      <c r="G24" s="23">
        <v>417.37035644293701</v>
      </c>
      <c r="H24" s="23">
        <v>902.60898309345987</v>
      </c>
      <c r="I24" s="23">
        <v>440.71196338681801</v>
      </c>
      <c r="J24" s="23">
        <v>1298.379527544465</v>
      </c>
      <c r="K24" s="23">
        <v>1555.02490770748</v>
      </c>
      <c r="L24" s="23">
        <v>650.08520818705301</v>
      </c>
      <c r="M24" s="23">
        <v>783.50935913175601</v>
      </c>
      <c r="N24" s="23">
        <v>2627.3938591820702</v>
      </c>
      <c r="O24" s="23">
        <v>1531.5760021140352</v>
      </c>
      <c r="P24" s="23">
        <v>666.16703706706005</v>
      </c>
      <c r="Q24" s="23">
        <v>5403.0553759102895</v>
      </c>
      <c r="R24" s="23">
        <v>1435.6861727050198</v>
      </c>
      <c r="S24" s="23">
        <v>3927.0071442591502</v>
      </c>
      <c r="T24" s="23">
        <v>1351.0986534866099</v>
      </c>
      <c r="U24" s="23">
        <v>4680.5557142300795</v>
      </c>
      <c r="V24" s="23">
        <v>1210.01686253608</v>
      </c>
      <c r="W24" s="23">
        <v>3496.72073217755</v>
      </c>
    </row>
    <row r="25" spans="1:23">
      <c r="A25" s="27" t="s">
        <v>119</v>
      </c>
      <c r="B25" s="27" t="s">
        <v>61</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row>
    <row r="26" spans="1:23">
      <c r="A26" s="27" t="s">
        <v>119</v>
      </c>
      <c r="B26" s="27" t="s">
        <v>65</v>
      </c>
      <c r="C26" s="23">
        <v>0</v>
      </c>
      <c r="D26" s="23">
        <v>0</v>
      </c>
      <c r="E26" s="23">
        <v>0</v>
      </c>
      <c r="F26" s="23">
        <v>0</v>
      </c>
      <c r="G26" s="23">
        <v>0</v>
      </c>
      <c r="H26" s="23">
        <v>0</v>
      </c>
      <c r="I26" s="23">
        <v>0</v>
      </c>
      <c r="J26" s="23">
        <v>0</v>
      </c>
      <c r="K26" s="23">
        <v>0</v>
      </c>
      <c r="L26" s="23">
        <v>0</v>
      </c>
      <c r="M26" s="23">
        <v>0</v>
      </c>
      <c r="N26" s="23">
        <v>0</v>
      </c>
      <c r="O26" s="23">
        <v>0</v>
      </c>
      <c r="P26" s="23">
        <v>0</v>
      </c>
      <c r="Q26" s="23">
        <v>0</v>
      </c>
      <c r="R26" s="23">
        <v>0</v>
      </c>
      <c r="S26" s="23">
        <v>0</v>
      </c>
      <c r="T26" s="23">
        <v>0</v>
      </c>
      <c r="U26" s="23">
        <v>0</v>
      </c>
      <c r="V26" s="23">
        <v>0</v>
      </c>
      <c r="W26" s="23">
        <v>0</v>
      </c>
    </row>
    <row r="27" spans="1:23">
      <c r="A27" s="27" t="s">
        <v>119</v>
      </c>
      <c r="B27" s="27" t="s">
        <v>64</v>
      </c>
      <c r="C27" s="23">
        <v>0</v>
      </c>
      <c r="D27" s="23">
        <v>0</v>
      </c>
      <c r="E27" s="23">
        <v>0</v>
      </c>
      <c r="F27" s="23">
        <v>0</v>
      </c>
      <c r="G27" s="23">
        <v>0</v>
      </c>
      <c r="H27" s="23">
        <v>0</v>
      </c>
      <c r="I27" s="23">
        <v>0</v>
      </c>
      <c r="J27" s="23">
        <v>0</v>
      </c>
      <c r="K27" s="23">
        <v>0</v>
      </c>
      <c r="L27" s="23">
        <v>0</v>
      </c>
      <c r="M27" s="23">
        <v>0</v>
      </c>
      <c r="N27" s="23">
        <v>0</v>
      </c>
      <c r="O27" s="23">
        <v>0</v>
      </c>
      <c r="P27" s="23">
        <v>0</v>
      </c>
      <c r="Q27" s="23">
        <v>0</v>
      </c>
      <c r="R27" s="23">
        <v>0</v>
      </c>
      <c r="S27" s="23">
        <v>0</v>
      </c>
      <c r="T27" s="23">
        <v>0</v>
      </c>
      <c r="U27" s="23">
        <v>0</v>
      </c>
      <c r="V27" s="23">
        <v>0</v>
      </c>
      <c r="W27" s="23">
        <v>0</v>
      </c>
    </row>
    <row r="28" spans="1:23">
      <c r="A28" s="27" t="s">
        <v>119</v>
      </c>
      <c r="B28" s="27" t="s">
        <v>32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row>
    <row r="29" spans="1:23">
      <c r="A29" s="27" t="s">
        <v>119</v>
      </c>
      <c r="B29" s="27" t="s">
        <v>69</v>
      </c>
      <c r="C29" s="23">
        <v>0</v>
      </c>
      <c r="D29" s="23">
        <v>0</v>
      </c>
      <c r="E29" s="23">
        <v>0</v>
      </c>
      <c r="F29" s="23">
        <v>0</v>
      </c>
      <c r="G29" s="23">
        <v>0</v>
      </c>
      <c r="H29" s="23">
        <v>0</v>
      </c>
      <c r="I29" s="23">
        <v>0</v>
      </c>
      <c r="J29" s="23">
        <v>0</v>
      </c>
      <c r="K29" s="23">
        <v>0</v>
      </c>
      <c r="L29" s="23">
        <v>0</v>
      </c>
      <c r="M29" s="23">
        <v>0</v>
      </c>
      <c r="N29" s="23">
        <v>0</v>
      </c>
      <c r="O29" s="23">
        <v>0</v>
      </c>
      <c r="P29" s="23">
        <v>0</v>
      </c>
      <c r="Q29" s="23">
        <v>0</v>
      </c>
      <c r="R29" s="23">
        <v>0</v>
      </c>
      <c r="S29" s="23">
        <v>0</v>
      </c>
      <c r="T29" s="23">
        <v>0</v>
      </c>
      <c r="U29" s="23">
        <v>0</v>
      </c>
      <c r="V29" s="23">
        <v>0</v>
      </c>
      <c r="W29" s="23">
        <v>0</v>
      </c>
    </row>
    <row r="30" spans="1:23">
      <c r="A30" s="27" t="s">
        <v>119</v>
      </c>
      <c r="B30" s="27" t="s">
        <v>52</v>
      </c>
      <c r="C30" s="23">
        <v>0</v>
      </c>
      <c r="D30" s="23">
        <v>0</v>
      </c>
      <c r="E30" s="23">
        <v>0</v>
      </c>
      <c r="F30" s="23">
        <v>0</v>
      </c>
      <c r="G30" s="23">
        <v>0</v>
      </c>
      <c r="H30" s="23">
        <v>0</v>
      </c>
      <c r="I30" s="23">
        <v>0</v>
      </c>
      <c r="J30" s="23">
        <v>0</v>
      </c>
      <c r="K30" s="23">
        <v>0</v>
      </c>
      <c r="L30" s="23">
        <v>0</v>
      </c>
      <c r="M30" s="23">
        <v>0</v>
      </c>
      <c r="N30" s="23">
        <v>0</v>
      </c>
      <c r="O30" s="23">
        <v>0</v>
      </c>
      <c r="P30" s="23">
        <v>0</v>
      </c>
      <c r="Q30" s="23">
        <v>0</v>
      </c>
      <c r="R30" s="23">
        <v>0</v>
      </c>
      <c r="S30" s="23">
        <v>0</v>
      </c>
      <c r="T30" s="23">
        <v>0</v>
      </c>
      <c r="U30" s="23">
        <v>0</v>
      </c>
      <c r="V30" s="23">
        <v>0</v>
      </c>
      <c r="W30" s="23">
        <v>0</v>
      </c>
    </row>
    <row r="31" spans="1:23">
      <c r="A31" s="29" t="s">
        <v>118</v>
      </c>
      <c r="B31" s="29"/>
      <c r="C31" s="28">
        <v>869345.16951419308</v>
      </c>
      <c r="D31" s="28">
        <v>770400.57527691696</v>
      </c>
      <c r="E31" s="28">
        <v>807968.23727993399</v>
      </c>
      <c r="F31" s="28">
        <v>855130.56265743973</v>
      </c>
      <c r="G31" s="28">
        <v>607009.70752784389</v>
      </c>
      <c r="H31" s="28">
        <v>526579.68155226542</v>
      </c>
      <c r="I31" s="28">
        <v>542717.04410777846</v>
      </c>
      <c r="J31" s="28">
        <v>577285.23006989551</v>
      </c>
      <c r="K31" s="28">
        <v>522192.63595684478</v>
      </c>
      <c r="L31" s="28">
        <v>467160.08206060738</v>
      </c>
      <c r="M31" s="28">
        <v>438707.4447622585</v>
      </c>
      <c r="N31" s="28">
        <v>322478.75172406179</v>
      </c>
      <c r="O31" s="28">
        <v>307428.02720289363</v>
      </c>
      <c r="P31" s="28">
        <v>284016.57790658454</v>
      </c>
      <c r="Q31" s="28">
        <v>127813.52204120187</v>
      </c>
      <c r="R31" s="28">
        <v>102275.78563210079</v>
      </c>
      <c r="S31" s="28">
        <v>135680.28924863148</v>
      </c>
      <c r="T31" s="28">
        <v>127774.04297903925</v>
      </c>
      <c r="U31" s="28">
        <v>115802.91327768125</v>
      </c>
      <c r="V31" s="28">
        <v>111505.18461089401</v>
      </c>
      <c r="W31" s="28">
        <v>106094.43707192867</v>
      </c>
    </row>
    <row r="33" spans="1:23">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c r="A34" s="27" t="s">
        <v>120</v>
      </c>
      <c r="B34" s="27" t="s">
        <v>60</v>
      </c>
      <c r="C34" s="23">
        <v>736898.13010000007</v>
      </c>
      <c r="D34" s="23">
        <v>698320.88659999997</v>
      </c>
      <c r="E34" s="23">
        <v>686422.64149999991</v>
      </c>
      <c r="F34" s="23">
        <v>580134.3427830257</v>
      </c>
      <c r="G34" s="23">
        <v>478844.45063980116</v>
      </c>
      <c r="H34" s="23">
        <v>430466.93650008994</v>
      </c>
      <c r="I34" s="23">
        <v>378524.70751595468</v>
      </c>
      <c r="J34" s="23">
        <v>363359.32982979296</v>
      </c>
      <c r="K34" s="23">
        <v>340373.79796569835</v>
      </c>
      <c r="L34" s="23">
        <v>316234.14123478788</v>
      </c>
      <c r="M34" s="23">
        <v>276939.72250185622</v>
      </c>
      <c r="N34" s="23">
        <v>283048.23872786714</v>
      </c>
      <c r="O34" s="23">
        <v>274094.18700239406</v>
      </c>
      <c r="P34" s="23">
        <v>237848.89632757421</v>
      </c>
      <c r="Q34" s="23">
        <v>235735.2219515793</v>
      </c>
      <c r="R34" s="23">
        <v>181781.08280329741</v>
      </c>
      <c r="S34" s="23">
        <v>156374.17310000001</v>
      </c>
      <c r="T34" s="23">
        <v>152742.4417</v>
      </c>
      <c r="U34" s="23">
        <v>137553.60684999998</v>
      </c>
      <c r="V34" s="23">
        <v>127630.53645</v>
      </c>
      <c r="W34" s="23">
        <v>83482.321644741518</v>
      </c>
    </row>
    <row r="35" spans="1:23">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c r="A36" s="27" t="s">
        <v>120</v>
      </c>
      <c r="B36" s="27" t="s">
        <v>18</v>
      </c>
      <c r="C36" s="23">
        <v>65272.4968605592</v>
      </c>
      <c r="D36" s="23">
        <v>62202.679760951767</v>
      </c>
      <c r="E36" s="23">
        <v>64877.279113803503</v>
      </c>
      <c r="F36" s="23">
        <v>89482.788600304615</v>
      </c>
      <c r="G36" s="23">
        <v>67274.190957371145</v>
      </c>
      <c r="H36" s="23">
        <v>64518.633697355734</v>
      </c>
      <c r="I36" s="23">
        <v>66009.210996925627</v>
      </c>
      <c r="J36" s="23">
        <v>64981.323036231232</v>
      </c>
      <c r="K36" s="23">
        <v>60086.292930564334</v>
      </c>
      <c r="L36" s="23">
        <v>57859.030785255076</v>
      </c>
      <c r="M36" s="23">
        <v>57237.5607810496</v>
      </c>
      <c r="N36" s="23">
        <v>61020.242149387886</v>
      </c>
      <c r="O36" s="23">
        <v>56917.303242570342</v>
      </c>
      <c r="P36" s="23">
        <v>37909.920720295428</v>
      </c>
      <c r="Q36" s="23">
        <v>49998.587930174057</v>
      </c>
      <c r="R36" s="23">
        <v>35932.853837983006</v>
      </c>
      <c r="S36" s="23">
        <v>56257.409158486298</v>
      </c>
      <c r="T36" s="23">
        <v>51286.580540046227</v>
      </c>
      <c r="U36" s="23">
        <v>44664.461320821174</v>
      </c>
      <c r="V36" s="23">
        <v>49348.556307097424</v>
      </c>
      <c r="W36" s="23">
        <v>50137.533335730819</v>
      </c>
    </row>
    <row r="37" spans="1:23">
      <c r="A37" s="27" t="s">
        <v>120</v>
      </c>
      <c r="B37" s="27" t="s">
        <v>28</v>
      </c>
      <c r="C37" s="23">
        <v>1848.691</v>
      </c>
      <c r="D37" s="23">
        <v>1778.0753999999999</v>
      </c>
      <c r="E37" s="23">
        <v>3304.0825</v>
      </c>
      <c r="F37" s="23">
        <v>5813.3869999999997</v>
      </c>
      <c r="G37" s="23">
        <v>4509.4189999999999</v>
      </c>
      <c r="H37" s="23">
        <v>4589.4584999999997</v>
      </c>
      <c r="I37" s="23">
        <v>4213.0204999999996</v>
      </c>
      <c r="J37" s="23">
        <v>4430.7309999999998</v>
      </c>
      <c r="K37" s="23">
        <v>4800.0950000000003</v>
      </c>
      <c r="L37" s="23">
        <v>4127.6772000000001</v>
      </c>
      <c r="M37" s="23">
        <v>4645.9555</v>
      </c>
      <c r="N37" s="23">
        <v>6165.2354999999998</v>
      </c>
      <c r="O37" s="23">
        <v>5774.3625000000002</v>
      </c>
      <c r="P37" s="23">
        <v>2691.6354999999999</v>
      </c>
      <c r="Q37" s="23">
        <v>3549.1397999999999</v>
      </c>
      <c r="R37" s="23">
        <v>2101.7525000000001</v>
      </c>
      <c r="S37" s="23">
        <v>4984.3040000000001</v>
      </c>
      <c r="T37" s="23">
        <v>4478.0105000000003</v>
      </c>
      <c r="U37" s="23">
        <v>3971.6965</v>
      </c>
      <c r="V37" s="23">
        <v>3917.9642000000003</v>
      </c>
      <c r="W37" s="23">
        <v>4024.3939999999998</v>
      </c>
    </row>
    <row r="38" spans="1:23">
      <c r="A38" s="27" t="s">
        <v>120</v>
      </c>
      <c r="B38" s="27" t="s">
        <v>62</v>
      </c>
      <c r="C38" s="23">
        <v>3.8102626100000001E-4</v>
      </c>
      <c r="D38" s="23">
        <v>3.7623744199999999E-4</v>
      </c>
      <c r="E38" s="23">
        <v>3.7880553499999988E-4</v>
      </c>
      <c r="F38" s="23">
        <v>937.32687893149193</v>
      </c>
      <c r="G38" s="23">
        <v>641.88003575487312</v>
      </c>
      <c r="H38" s="23">
        <v>956.25782527844592</v>
      </c>
      <c r="I38" s="23">
        <v>1531.012609705755</v>
      </c>
      <c r="J38" s="23">
        <v>3212.0389873247</v>
      </c>
      <c r="K38" s="23">
        <v>1355.9490228930999</v>
      </c>
      <c r="L38" s="23">
        <v>1938.9125045215783</v>
      </c>
      <c r="M38" s="23">
        <v>2159.6846500125521</v>
      </c>
      <c r="N38" s="23">
        <v>2356.5643164358107</v>
      </c>
      <c r="O38" s="23">
        <v>1829.3003900787101</v>
      </c>
      <c r="P38" s="23">
        <v>351.80715038233501</v>
      </c>
      <c r="Q38" s="23">
        <v>4459.2758324792703</v>
      </c>
      <c r="R38" s="23">
        <v>2390.0094812519956</v>
      </c>
      <c r="S38" s="23">
        <v>6106.0637454722491</v>
      </c>
      <c r="T38" s="23">
        <v>1989.0989422037762</v>
      </c>
      <c r="U38" s="23">
        <v>7264.2405637039401</v>
      </c>
      <c r="V38" s="23">
        <v>3182.8436511146019</v>
      </c>
      <c r="W38" s="23">
        <v>8458.0789098043788</v>
      </c>
    </row>
    <row r="39" spans="1:23">
      <c r="A39" s="27" t="s">
        <v>120</v>
      </c>
      <c r="B39" s="27" t="s">
        <v>61</v>
      </c>
      <c r="C39" s="23">
        <v>0</v>
      </c>
      <c r="D39" s="23">
        <v>0</v>
      </c>
      <c r="E39" s="23">
        <v>0</v>
      </c>
      <c r="F39" s="23">
        <v>0</v>
      </c>
      <c r="G39" s="23">
        <v>0</v>
      </c>
      <c r="H39" s="23">
        <v>0</v>
      </c>
      <c r="I39" s="23">
        <v>0</v>
      </c>
      <c r="J39" s="23">
        <v>0</v>
      </c>
      <c r="K39" s="23">
        <v>0</v>
      </c>
      <c r="L39" s="23">
        <v>0</v>
      </c>
      <c r="M39" s="23">
        <v>0</v>
      </c>
      <c r="N39" s="23">
        <v>0</v>
      </c>
      <c r="O39" s="23">
        <v>0</v>
      </c>
      <c r="P39" s="23">
        <v>0</v>
      </c>
      <c r="Q39" s="23">
        <v>0</v>
      </c>
      <c r="R39" s="23">
        <v>0</v>
      </c>
      <c r="S39" s="23">
        <v>0</v>
      </c>
      <c r="T39" s="23">
        <v>0</v>
      </c>
      <c r="U39" s="23">
        <v>0</v>
      </c>
      <c r="V39" s="23">
        <v>0</v>
      </c>
      <c r="W39" s="23">
        <v>0</v>
      </c>
    </row>
    <row r="40" spans="1:23">
      <c r="A40" s="27" t="s">
        <v>120</v>
      </c>
      <c r="B40" s="27" t="s">
        <v>65</v>
      </c>
      <c r="C40" s="23">
        <v>0</v>
      </c>
      <c r="D40" s="23">
        <v>0</v>
      </c>
      <c r="E40" s="23">
        <v>0</v>
      </c>
      <c r="F40" s="23">
        <v>0</v>
      </c>
      <c r="G40" s="23">
        <v>0</v>
      </c>
      <c r="H40" s="23">
        <v>0</v>
      </c>
      <c r="I40" s="23">
        <v>0</v>
      </c>
      <c r="J40" s="23">
        <v>0</v>
      </c>
      <c r="K40" s="23">
        <v>0</v>
      </c>
      <c r="L40" s="23">
        <v>0</v>
      </c>
      <c r="M40" s="23">
        <v>0</v>
      </c>
      <c r="N40" s="23">
        <v>0</v>
      </c>
      <c r="O40" s="23">
        <v>0</v>
      </c>
      <c r="P40" s="23">
        <v>0</v>
      </c>
      <c r="Q40" s="23">
        <v>0</v>
      </c>
      <c r="R40" s="23">
        <v>0</v>
      </c>
      <c r="S40" s="23">
        <v>0</v>
      </c>
      <c r="T40" s="23">
        <v>0</v>
      </c>
      <c r="U40" s="23">
        <v>0</v>
      </c>
      <c r="V40" s="23">
        <v>0</v>
      </c>
      <c r="W40" s="23">
        <v>0</v>
      </c>
    </row>
    <row r="41" spans="1:23">
      <c r="A41" s="27" t="s">
        <v>120</v>
      </c>
      <c r="B41" s="27" t="s">
        <v>64</v>
      </c>
      <c r="C41" s="23">
        <v>0</v>
      </c>
      <c r="D41" s="23">
        <v>0</v>
      </c>
      <c r="E41" s="23">
        <v>0</v>
      </c>
      <c r="F41" s="23">
        <v>0</v>
      </c>
      <c r="G41" s="23">
        <v>0</v>
      </c>
      <c r="H41" s="23">
        <v>0</v>
      </c>
      <c r="I41" s="23">
        <v>0</v>
      </c>
      <c r="J41" s="23">
        <v>0</v>
      </c>
      <c r="K41" s="23">
        <v>0</v>
      </c>
      <c r="L41" s="23">
        <v>0</v>
      </c>
      <c r="M41" s="23">
        <v>0</v>
      </c>
      <c r="N41" s="23">
        <v>0</v>
      </c>
      <c r="O41" s="23">
        <v>0</v>
      </c>
      <c r="P41" s="23">
        <v>0</v>
      </c>
      <c r="Q41" s="23">
        <v>0</v>
      </c>
      <c r="R41" s="23">
        <v>0</v>
      </c>
      <c r="S41" s="23">
        <v>0</v>
      </c>
      <c r="T41" s="23">
        <v>0</v>
      </c>
      <c r="U41" s="23">
        <v>0</v>
      </c>
      <c r="V41" s="23">
        <v>0</v>
      </c>
      <c r="W41" s="23">
        <v>0</v>
      </c>
    </row>
    <row r="42" spans="1:23">
      <c r="A42" s="27" t="s">
        <v>120</v>
      </c>
      <c r="B42" s="27" t="s">
        <v>32</v>
      </c>
      <c r="C42" s="23">
        <v>0</v>
      </c>
      <c r="D42" s="23">
        <v>0</v>
      </c>
      <c r="E42" s="23">
        <v>0</v>
      </c>
      <c r="F42" s="23">
        <v>0</v>
      </c>
      <c r="G42" s="23">
        <v>0</v>
      </c>
      <c r="H42" s="23">
        <v>0</v>
      </c>
      <c r="I42" s="23">
        <v>0</v>
      </c>
      <c r="J42" s="23">
        <v>0</v>
      </c>
      <c r="K42" s="23">
        <v>0</v>
      </c>
      <c r="L42" s="23">
        <v>0</v>
      </c>
      <c r="M42" s="23">
        <v>0</v>
      </c>
      <c r="N42" s="23">
        <v>0</v>
      </c>
      <c r="O42" s="23">
        <v>0</v>
      </c>
      <c r="P42" s="23">
        <v>0</v>
      </c>
      <c r="Q42" s="23">
        <v>0</v>
      </c>
      <c r="R42" s="23">
        <v>0</v>
      </c>
      <c r="S42" s="23">
        <v>0</v>
      </c>
      <c r="T42" s="23">
        <v>0</v>
      </c>
      <c r="U42" s="23">
        <v>0</v>
      </c>
      <c r="V42" s="23">
        <v>0</v>
      </c>
      <c r="W42" s="23">
        <v>0</v>
      </c>
    </row>
    <row r="43" spans="1:23">
      <c r="A43" s="27" t="s">
        <v>120</v>
      </c>
      <c r="B43" s="27" t="s">
        <v>69</v>
      </c>
      <c r="C43" s="23">
        <v>0</v>
      </c>
      <c r="D43" s="23">
        <v>0</v>
      </c>
      <c r="E43" s="23">
        <v>0</v>
      </c>
      <c r="F43" s="23">
        <v>0</v>
      </c>
      <c r="G43" s="23">
        <v>0</v>
      </c>
      <c r="H43" s="23">
        <v>0</v>
      </c>
      <c r="I43" s="23">
        <v>0</v>
      </c>
      <c r="J43" s="23">
        <v>0</v>
      </c>
      <c r="K43" s="23">
        <v>0</v>
      </c>
      <c r="L43" s="23">
        <v>0</v>
      </c>
      <c r="M43" s="23">
        <v>0</v>
      </c>
      <c r="N43" s="23">
        <v>0</v>
      </c>
      <c r="O43" s="23">
        <v>0</v>
      </c>
      <c r="P43" s="23">
        <v>0</v>
      </c>
      <c r="Q43" s="23">
        <v>0</v>
      </c>
      <c r="R43" s="23">
        <v>0</v>
      </c>
      <c r="S43" s="23">
        <v>0</v>
      </c>
      <c r="T43" s="23">
        <v>0</v>
      </c>
      <c r="U43" s="23">
        <v>0</v>
      </c>
      <c r="V43" s="23">
        <v>0</v>
      </c>
      <c r="W43" s="23">
        <v>0</v>
      </c>
    </row>
    <row r="44" spans="1:23">
      <c r="A44" s="27" t="s">
        <v>120</v>
      </c>
      <c r="B44" s="27" t="s">
        <v>52</v>
      </c>
      <c r="C44" s="23">
        <v>0</v>
      </c>
      <c r="D44" s="23">
        <v>0</v>
      </c>
      <c r="E44" s="23">
        <v>0</v>
      </c>
      <c r="F44" s="23">
        <v>0</v>
      </c>
      <c r="G44" s="23">
        <v>0</v>
      </c>
      <c r="H44" s="23">
        <v>0</v>
      </c>
      <c r="I44" s="23">
        <v>0</v>
      </c>
      <c r="J44" s="23">
        <v>0</v>
      </c>
      <c r="K44" s="23">
        <v>0</v>
      </c>
      <c r="L44" s="23">
        <v>0</v>
      </c>
      <c r="M44" s="23">
        <v>0</v>
      </c>
      <c r="N44" s="23">
        <v>0</v>
      </c>
      <c r="O44" s="23">
        <v>0</v>
      </c>
      <c r="P44" s="23">
        <v>0</v>
      </c>
      <c r="Q44" s="23">
        <v>0</v>
      </c>
      <c r="R44" s="23">
        <v>0</v>
      </c>
      <c r="S44" s="23">
        <v>0</v>
      </c>
      <c r="T44" s="23">
        <v>0</v>
      </c>
      <c r="U44" s="23">
        <v>0</v>
      </c>
      <c r="V44" s="23">
        <v>0</v>
      </c>
      <c r="W44" s="23">
        <v>0</v>
      </c>
    </row>
    <row r="45" spans="1:23">
      <c r="A45" s="29" t="s">
        <v>118</v>
      </c>
      <c r="B45" s="29"/>
      <c r="C45" s="28">
        <v>804019.31834158557</v>
      </c>
      <c r="D45" s="28">
        <v>762301.64213718916</v>
      </c>
      <c r="E45" s="28">
        <v>754604.00349260902</v>
      </c>
      <c r="F45" s="28">
        <v>676367.84526226181</v>
      </c>
      <c r="G45" s="28">
        <v>551269.94063292712</v>
      </c>
      <c r="H45" s="28">
        <v>500531.28652272414</v>
      </c>
      <c r="I45" s="28">
        <v>450277.95162258606</v>
      </c>
      <c r="J45" s="28">
        <v>435983.42285334889</v>
      </c>
      <c r="K45" s="28">
        <v>406616.13491915574</v>
      </c>
      <c r="L45" s="28">
        <v>380159.76172456454</v>
      </c>
      <c r="M45" s="28">
        <v>340982.92343291832</v>
      </c>
      <c r="N45" s="28">
        <v>352590.28069369087</v>
      </c>
      <c r="O45" s="28">
        <v>338615.15313504305</v>
      </c>
      <c r="P45" s="28">
        <v>278802.25969825196</v>
      </c>
      <c r="Q45" s="28">
        <v>293742.22551423265</v>
      </c>
      <c r="R45" s="28">
        <v>222205.69862253242</v>
      </c>
      <c r="S45" s="28">
        <v>223721.95000395857</v>
      </c>
      <c r="T45" s="28">
        <v>210496.13168225001</v>
      </c>
      <c r="U45" s="28">
        <v>193454.00523452507</v>
      </c>
      <c r="V45" s="28">
        <v>184079.90060821202</v>
      </c>
      <c r="W45" s="28">
        <v>146102.32789027671</v>
      </c>
    </row>
    <row r="47" spans="1:23">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c r="A49" s="27" t="s">
        <v>121</v>
      </c>
      <c r="B49" s="27" t="s">
        <v>67</v>
      </c>
      <c r="C49" s="23">
        <v>209853.95225000003</v>
      </c>
      <c r="D49" s="23">
        <v>192021.47374000002</v>
      </c>
      <c r="E49" s="23">
        <v>189471.00316999998</v>
      </c>
      <c r="F49" s="23">
        <v>146952.52375286049</v>
      </c>
      <c r="G49" s="23">
        <v>129673.46919235132</v>
      </c>
      <c r="H49" s="23">
        <v>119004.15581429866</v>
      </c>
      <c r="I49" s="23">
        <v>106988.24665647317</v>
      </c>
      <c r="J49" s="23">
        <v>87425.828991580187</v>
      </c>
      <c r="K49" s="23">
        <v>78108.142504202551</v>
      </c>
      <c r="L49" s="23">
        <v>77851.395950000006</v>
      </c>
      <c r="M49" s="23">
        <v>62429.729190664497</v>
      </c>
      <c r="N49" s="23">
        <v>59933.059689999995</v>
      </c>
      <c r="O49" s="23">
        <v>56046.14632</v>
      </c>
      <c r="P49" s="23">
        <v>49634.200769999996</v>
      </c>
      <c r="Q49" s="23">
        <v>46312.19436999999</v>
      </c>
      <c r="R49" s="23">
        <v>43136.474329999997</v>
      </c>
      <c r="S49" s="23">
        <v>41345.771599999985</v>
      </c>
      <c r="T49" s="23">
        <v>42544.36026999999</v>
      </c>
      <c r="U49" s="23">
        <v>37548.021349999995</v>
      </c>
      <c r="V49" s="23">
        <v>33688.198799999998</v>
      </c>
      <c r="W49" s="23">
        <v>34293.009330000001</v>
      </c>
    </row>
    <row r="50" spans="1:23">
      <c r="A50" s="27" t="s">
        <v>121</v>
      </c>
      <c r="B50" s="27" t="s">
        <v>18</v>
      </c>
      <c r="C50" s="23">
        <v>1.597867E-4</v>
      </c>
      <c r="D50" s="23">
        <v>1.5782234E-4</v>
      </c>
      <c r="E50" s="23">
        <v>1.6510321E-4</v>
      </c>
      <c r="F50" s="23">
        <v>4.5416804999999998E-4</v>
      </c>
      <c r="G50" s="23">
        <v>4.4888136000000001E-4</v>
      </c>
      <c r="H50" s="23">
        <v>4.4164398000000001E-4</v>
      </c>
      <c r="I50" s="23">
        <v>4.6200292999999996E-4</v>
      </c>
      <c r="J50" s="23">
        <v>5.4323756999999991E-4</v>
      </c>
      <c r="K50" s="23">
        <v>5.3078319999999904E-4</v>
      </c>
      <c r="L50" s="23">
        <v>5.1085924999999999E-4</v>
      </c>
      <c r="M50" s="23">
        <v>4.9505829999999906E-4</v>
      </c>
      <c r="N50" s="23">
        <v>4.8972166E-4</v>
      </c>
      <c r="O50" s="23">
        <v>4.5944333000000001E-4</v>
      </c>
      <c r="P50" s="23">
        <v>4.1719753000000001E-4</v>
      </c>
      <c r="Q50" s="23">
        <v>4.0247314999999998E-4</v>
      </c>
      <c r="R50" s="23">
        <v>3.7239249999999999E-4</v>
      </c>
      <c r="S50" s="23">
        <v>4.8860484000000002E-4</v>
      </c>
      <c r="T50" s="23">
        <v>4.63281999999999E-4</v>
      </c>
      <c r="U50" s="23">
        <v>4.4138882E-4</v>
      </c>
      <c r="V50" s="23">
        <v>4.2296435999999998E-4</v>
      </c>
      <c r="W50" s="23">
        <v>4.0024039999999998E-4</v>
      </c>
    </row>
    <row r="51" spans="1:23">
      <c r="A51" s="27" t="s">
        <v>121</v>
      </c>
      <c r="B51" s="27" t="s">
        <v>28</v>
      </c>
      <c r="C51" s="23">
        <v>634.68256000000008</v>
      </c>
      <c r="D51" s="23">
        <v>655.73749999999995</v>
      </c>
      <c r="E51" s="23">
        <v>999.73430000000008</v>
      </c>
      <c r="F51" s="23">
        <v>736.60900000000004</v>
      </c>
      <c r="G51" s="23">
        <v>934.71030000000007</v>
      </c>
      <c r="H51" s="23">
        <v>1497.0463999999999</v>
      </c>
      <c r="I51" s="23">
        <v>510.15469999999999</v>
      </c>
      <c r="J51" s="23">
        <v>1551.018</v>
      </c>
      <c r="K51" s="23">
        <v>557.8374</v>
      </c>
      <c r="L51" s="23">
        <v>857.5924</v>
      </c>
      <c r="M51" s="23">
        <v>439.84929999999997</v>
      </c>
      <c r="N51" s="23">
        <v>1095.5148999999999</v>
      </c>
      <c r="O51" s="23">
        <v>462.81890000000004</v>
      </c>
      <c r="P51" s="23">
        <v>416.12184000000002</v>
      </c>
      <c r="Q51" s="23">
        <v>2157.2787999999996</v>
      </c>
      <c r="R51" s="23">
        <v>1674.83</v>
      </c>
      <c r="S51" s="23">
        <v>4041.9650000000001</v>
      </c>
      <c r="T51" s="23">
        <v>999.7155600000001</v>
      </c>
      <c r="U51" s="23">
        <v>0</v>
      </c>
      <c r="V51" s="23">
        <v>0</v>
      </c>
      <c r="W51" s="23">
        <v>0</v>
      </c>
    </row>
    <row r="52" spans="1:23">
      <c r="A52" s="27" t="s">
        <v>121</v>
      </c>
      <c r="B52" s="27" t="s">
        <v>62</v>
      </c>
      <c r="C52" s="23">
        <v>712.52579269326395</v>
      </c>
      <c r="D52" s="23">
        <v>680.04715194396204</v>
      </c>
      <c r="E52" s="23">
        <v>1732.76105483678</v>
      </c>
      <c r="F52" s="23">
        <v>7965.7031705990266</v>
      </c>
      <c r="G52" s="23">
        <v>5096.2185320219751</v>
      </c>
      <c r="H52" s="23">
        <v>8831.1518956657892</v>
      </c>
      <c r="I52" s="23">
        <v>9360.9155391999793</v>
      </c>
      <c r="J52" s="23">
        <v>7436.39970949079</v>
      </c>
      <c r="K52" s="23">
        <v>6228.68394682284</v>
      </c>
      <c r="L52" s="23">
        <v>4494.6898858009308</v>
      </c>
      <c r="M52" s="23">
        <v>3198.1583306982061</v>
      </c>
      <c r="N52" s="23">
        <v>5224.9531221221796</v>
      </c>
      <c r="O52" s="23">
        <v>3770.2742134994942</v>
      </c>
      <c r="P52" s="23">
        <v>2365.0229057554252</v>
      </c>
      <c r="Q52" s="23">
        <v>4106.4715502839299</v>
      </c>
      <c r="R52" s="23">
        <v>1489.33839673592</v>
      </c>
      <c r="S52" s="23">
        <v>6207.9146971354894</v>
      </c>
      <c r="T52" s="23">
        <v>1972.3925501522249</v>
      </c>
      <c r="U52" s="23">
        <v>2495.29069363296</v>
      </c>
      <c r="V52" s="23">
        <v>2483.5894730386399</v>
      </c>
      <c r="W52" s="23">
        <v>4133.4018001120703</v>
      </c>
    </row>
    <row r="53" spans="1:23">
      <c r="A53" s="27" t="s">
        <v>121</v>
      </c>
      <c r="B53" s="27" t="s">
        <v>61</v>
      </c>
      <c r="C53" s="23">
        <v>0</v>
      </c>
      <c r="D53" s="23">
        <v>0</v>
      </c>
      <c r="E53" s="23">
        <v>0</v>
      </c>
      <c r="F53" s="23">
        <v>0</v>
      </c>
      <c r="G53" s="23">
        <v>0</v>
      </c>
      <c r="H53" s="23">
        <v>0</v>
      </c>
      <c r="I53" s="23">
        <v>0</v>
      </c>
      <c r="J53" s="23">
        <v>0</v>
      </c>
      <c r="K53" s="23">
        <v>0</v>
      </c>
      <c r="L53" s="23">
        <v>0</v>
      </c>
      <c r="M53" s="23">
        <v>0</v>
      </c>
      <c r="N53" s="23">
        <v>0</v>
      </c>
      <c r="O53" s="23">
        <v>0</v>
      </c>
      <c r="P53" s="23">
        <v>0</v>
      </c>
      <c r="Q53" s="23">
        <v>0</v>
      </c>
      <c r="R53" s="23">
        <v>0</v>
      </c>
      <c r="S53" s="23">
        <v>0</v>
      </c>
      <c r="T53" s="23">
        <v>0</v>
      </c>
      <c r="U53" s="23">
        <v>0</v>
      </c>
      <c r="V53" s="23">
        <v>0</v>
      </c>
      <c r="W53" s="23">
        <v>0</v>
      </c>
    </row>
    <row r="54" spans="1:23">
      <c r="A54" s="27" t="s">
        <v>121</v>
      </c>
      <c r="B54" s="27" t="s">
        <v>65</v>
      </c>
      <c r="C54" s="23">
        <v>0</v>
      </c>
      <c r="D54" s="23">
        <v>0</v>
      </c>
      <c r="E54" s="23">
        <v>0</v>
      </c>
      <c r="F54" s="23">
        <v>0</v>
      </c>
      <c r="G54" s="23">
        <v>0</v>
      </c>
      <c r="H54" s="23">
        <v>0</v>
      </c>
      <c r="I54" s="23">
        <v>0</v>
      </c>
      <c r="J54" s="23">
        <v>0</v>
      </c>
      <c r="K54" s="23">
        <v>0</v>
      </c>
      <c r="L54" s="23">
        <v>0</v>
      </c>
      <c r="M54" s="23">
        <v>0</v>
      </c>
      <c r="N54" s="23">
        <v>0</v>
      </c>
      <c r="O54" s="23">
        <v>0</v>
      </c>
      <c r="P54" s="23">
        <v>0</v>
      </c>
      <c r="Q54" s="23">
        <v>0</v>
      </c>
      <c r="R54" s="23">
        <v>0</v>
      </c>
      <c r="S54" s="23">
        <v>0</v>
      </c>
      <c r="T54" s="23">
        <v>0</v>
      </c>
      <c r="U54" s="23">
        <v>0</v>
      </c>
      <c r="V54" s="23">
        <v>0</v>
      </c>
      <c r="W54" s="23">
        <v>0</v>
      </c>
    </row>
    <row r="55" spans="1:23">
      <c r="A55" s="27" t="s">
        <v>121</v>
      </c>
      <c r="B55" s="27" t="s">
        <v>64</v>
      </c>
      <c r="C55" s="23">
        <v>0</v>
      </c>
      <c r="D55" s="23">
        <v>0</v>
      </c>
      <c r="E55" s="23">
        <v>0</v>
      </c>
      <c r="F55" s="23">
        <v>0</v>
      </c>
      <c r="G55" s="23">
        <v>0</v>
      </c>
      <c r="H55" s="23">
        <v>0</v>
      </c>
      <c r="I55" s="23">
        <v>0</v>
      </c>
      <c r="J55" s="23">
        <v>0</v>
      </c>
      <c r="K55" s="23">
        <v>0</v>
      </c>
      <c r="L55" s="23">
        <v>0</v>
      </c>
      <c r="M55" s="23">
        <v>0</v>
      </c>
      <c r="N55" s="23">
        <v>0</v>
      </c>
      <c r="O55" s="23">
        <v>0</v>
      </c>
      <c r="P55" s="23">
        <v>0</v>
      </c>
      <c r="Q55" s="23">
        <v>0</v>
      </c>
      <c r="R55" s="23">
        <v>0</v>
      </c>
      <c r="S55" s="23">
        <v>0</v>
      </c>
      <c r="T55" s="23">
        <v>0</v>
      </c>
      <c r="U55" s="23">
        <v>0</v>
      </c>
      <c r="V55" s="23">
        <v>0</v>
      </c>
      <c r="W55" s="23">
        <v>0</v>
      </c>
    </row>
    <row r="56" spans="1:23">
      <c r="A56" s="27" t="s">
        <v>121</v>
      </c>
      <c r="B56" s="27" t="s">
        <v>32</v>
      </c>
      <c r="C56" s="23">
        <v>0</v>
      </c>
      <c r="D56" s="23">
        <v>0</v>
      </c>
      <c r="E56" s="23">
        <v>0</v>
      </c>
      <c r="F56" s="23">
        <v>0</v>
      </c>
      <c r="G56" s="23">
        <v>0</v>
      </c>
      <c r="H56" s="23">
        <v>0</v>
      </c>
      <c r="I56" s="23">
        <v>0</v>
      </c>
      <c r="J56" s="23">
        <v>0</v>
      </c>
      <c r="K56" s="23">
        <v>0</v>
      </c>
      <c r="L56" s="23">
        <v>0</v>
      </c>
      <c r="M56" s="23">
        <v>0</v>
      </c>
      <c r="N56" s="23">
        <v>0</v>
      </c>
      <c r="O56" s="23">
        <v>0</v>
      </c>
      <c r="P56" s="23">
        <v>0</v>
      </c>
      <c r="Q56" s="23">
        <v>0</v>
      </c>
      <c r="R56" s="23">
        <v>0</v>
      </c>
      <c r="S56" s="23">
        <v>0</v>
      </c>
      <c r="T56" s="23">
        <v>0</v>
      </c>
      <c r="U56" s="23">
        <v>0</v>
      </c>
      <c r="V56" s="23">
        <v>0</v>
      </c>
      <c r="W56" s="23">
        <v>0</v>
      </c>
    </row>
    <row r="57" spans="1:23">
      <c r="A57" s="27" t="s">
        <v>121</v>
      </c>
      <c r="B57" s="27" t="s">
        <v>69</v>
      </c>
      <c r="C57" s="23">
        <v>0</v>
      </c>
      <c r="D57" s="23">
        <v>0</v>
      </c>
      <c r="E57" s="23">
        <v>0</v>
      </c>
      <c r="F57" s="23">
        <v>0</v>
      </c>
      <c r="G57" s="23">
        <v>0</v>
      </c>
      <c r="H57" s="23">
        <v>0</v>
      </c>
      <c r="I57" s="23">
        <v>0</v>
      </c>
      <c r="J57" s="23">
        <v>0</v>
      </c>
      <c r="K57" s="23">
        <v>0</v>
      </c>
      <c r="L57" s="23">
        <v>0</v>
      </c>
      <c r="M57" s="23">
        <v>0</v>
      </c>
      <c r="N57" s="23">
        <v>0</v>
      </c>
      <c r="O57" s="23">
        <v>0</v>
      </c>
      <c r="P57" s="23">
        <v>0</v>
      </c>
      <c r="Q57" s="23">
        <v>0</v>
      </c>
      <c r="R57" s="23">
        <v>0</v>
      </c>
      <c r="S57" s="23">
        <v>0</v>
      </c>
      <c r="T57" s="23">
        <v>0</v>
      </c>
      <c r="U57" s="23">
        <v>0</v>
      </c>
      <c r="V57" s="23">
        <v>0</v>
      </c>
      <c r="W57" s="23">
        <v>0</v>
      </c>
    </row>
    <row r="58" spans="1:23">
      <c r="A58" s="27" t="s">
        <v>121</v>
      </c>
      <c r="B58" s="27" t="s">
        <v>52</v>
      </c>
      <c r="C58" s="23">
        <v>0</v>
      </c>
      <c r="D58" s="23">
        <v>0</v>
      </c>
      <c r="E58" s="23">
        <v>0</v>
      </c>
      <c r="F58" s="23">
        <v>0</v>
      </c>
      <c r="G58" s="23">
        <v>0</v>
      </c>
      <c r="H58" s="23">
        <v>0</v>
      </c>
      <c r="I58" s="23">
        <v>0</v>
      </c>
      <c r="J58" s="23">
        <v>0</v>
      </c>
      <c r="K58" s="23">
        <v>0</v>
      </c>
      <c r="L58" s="23">
        <v>0</v>
      </c>
      <c r="M58" s="23">
        <v>0</v>
      </c>
      <c r="N58" s="23">
        <v>0</v>
      </c>
      <c r="O58" s="23">
        <v>0</v>
      </c>
      <c r="P58" s="23">
        <v>0</v>
      </c>
      <c r="Q58" s="23">
        <v>0</v>
      </c>
      <c r="R58" s="23">
        <v>0</v>
      </c>
      <c r="S58" s="23">
        <v>0</v>
      </c>
      <c r="T58" s="23">
        <v>0</v>
      </c>
      <c r="U58" s="23">
        <v>0</v>
      </c>
      <c r="V58" s="23">
        <v>0</v>
      </c>
      <c r="W58" s="23">
        <v>0</v>
      </c>
    </row>
    <row r="59" spans="1:23">
      <c r="A59" s="29" t="s">
        <v>118</v>
      </c>
      <c r="B59" s="29"/>
      <c r="C59" s="28">
        <v>211201.16076247997</v>
      </c>
      <c r="D59" s="28">
        <v>193357.25854976629</v>
      </c>
      <c r="E59" s="28">
        <v>192203.49868993997</v>
      </c>
      <c r="F59" s="28">
        <v>155654.83637762757</v>
      </c>
      <c r="G59" s="28">
        <v>135704.39847325467</v>
      </c>
      <c r="H59" s="28">
        <v>129332.35455160844</v>
      </c>
      <c r="I59" s="28">
        <v>116859.31735767609</v>
      </c>
      <c r="J59" s="28">
        <v>96413.247244308557</v>
      </c>
      <c r="K59" s="28">
        <v>84894.664381808601</v>
      </c>
      <c r="L59" s="28">
        <v>83203.678746660182</v>
      </c>
      <c r="M59" s="28">
        <v>66067.737316421</v>
      </c>
      <c r="N59" s="28">
        <v>66253.52820184383</v>
      </c>
      <c r="O59" s="28">
        <v>60279.239892942816</v>
      </c>
      <c r="P59" s="28">
        <v>52415.345932952951</v>
      </c>
      <c r="Q59" s="28">
        <v>52575.945122757075</v>
      </c>
      <c r="R59" s="28">
        <v>46300.643099128414</v>
      </c>
      <c r="S59" s="28">
        <v>51595.651785740323</v>
      </c>
      <c r="T59" s="28">
        <v>45516.46884343421</v>
      </c>
      <c r="U59" s="28">
        <v>40043.312485021772</v>
      </c>
      <c r="V59" s="28">
        <v>36171.788696003001</v>
      </c>
      <c r="W59" s="28">
        <v>38426.411530352474</v>
      </c>
    </row>
    <row r="61" spans="1:23">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c r="A64" s="27" t="s">
        <v>122</v>
      </c>
      <c r="B64" s="27" t="s">
        <v>18</v>
      </c>
      <c r="C64" s="23">
        <v>64119.846169419106</v>
      </c>
      <c r="D64" s="23">
        <v>64275.65216685638</v>
      </c>
      <c r="E64" s="23">
        <v>37196.093001610199</v>
      </c>
      <c r="F64" s="23">
        <v>42425.732222882732</v>
      </c>
      <c r="G64" s="23">
        <v>42256.608221539238</v>
      </c>
      <c r="H64" s="23">
        <v>27903.208217825981</v>
      </c>
      <c r="I64" s="23">
        <v>21913.43820935172</v>
      </c>
      <c r="J64" s="23">
        <v>21506.90822097288</v>
      </c>
      <c r="K64" s="23">
        <v>20899.320218046771</v>
      </c>
      <c r="L64" s="23">
        <v>20439.196212891191</v>
      </c>
      <c r="M64" s="23">
        <v>19975.650206851471</v>
      </c>
      <c r="N64" s="23">
        <v>22813.264221265552</v>
      </c>
      <c r="O64" s="23">
        <v>17627.072218361209</v>
      </c>
      <c r="P64" s="23">
        <v>16352.867202448961</v>
      </c>
      <c r="Q64" s="23">
        <v>15346.623229338269</v>
      </c>
      <c r="R64" s="23">
        <v>14473.70422042322</v>
      </c>
      <c r="S64" s="23">
        <v>2.9441667000000001E-4</v>
      </c>
      <c r="T64" s="23">
        <v>2.7920377000000002E-4</v>
      </c>
      <c r="U64" s="23">
        <v>2.8308632999999998E-4</v>
      </c>
      <c r="V64" s="23">
        <v>2.6786222999999995E-4</v>
      </c>
      <c r="W64" s="23">
        <v>3.0388327999999998E-4</v>
      </c>
    </row>
    <row r="65" spans="1:23">
      <c r="A65" s="27" t="s">
        <v>122</v>
      </c>
      <c r="B65" s="27" t="s">
        <v>28</v>
      </c>
      <c r="C65" s="23">
        <v>89040.218999999997</v>
      </c>
      <c r="D65" s="23">
        <v>70466.362999999998</v>
      </c>
      <c r="E65" s="23">
        <v>64555.338000000003</v>
      </c>
      <c r="F65" s="23">
        <v>6252.2740000000003</v>
      </c>
      <c r="G65" s="23">
        <v>6141.57</v>
      </c>
      <c r="H65" s="23">
        <v>6094.1364999999996</v>
      </c>
      <c r="I65" s="23">
        <v>5857.9354999999996</v>
      </c>
      <c r="J65" s="23">
        <v>5814.4354999999996</v>
      </c>
      <c r="K65" s="23">
        <v>5578.7259999999997</v>
      </c>
      <c r="L65" s="23">
        <v>5470.2275</v>
      </c>
      <c r="M65" s="23">
        <v>5365.0805</v>
      </c>
      <c r="N65" s="23">
        <v>4960.8190000000004</v>
      </c>
      <c r="O65" s="23">
        <v>4749.5065000000004</v>
      </c>
      <c r="P65" s="23">
        <v>4366.0424999999996</v>
      </c>
      <c r="Q65" s="23">
        <v>0</v>
      </c>
      <c r="R65" s="23">
        <v>0</v>
      </c>
      <c r="S65" s="23">
        <v>0</v>
      </c>
      <c r="T65" s="23">
        <v>0</v>
      </c>
      <c r="U65" s="23">
        <v>0</v>
      </c>
      <c r="V65" s="23">
        <v>0</v>
      </c>
      <c r="W65" s="23">
        <v>0</v>
      </c>
    </row>
    <row r="66" spans="1:23">
      <c r="A66" s="27" t="s">
        <v>122</v>
      </c>
      <c r="B66" s="27" t="s">
        <v>62</v>
      </c>
      <c r="C66" s="23">
        <v>2203.5262844484228</v>
      </c>
      <c r="D66" s="23">
        <v>2680.2342092838494</v>
      </c>
      <c r="E66" s="23">
        <v>5911.2844207575781</v>
      </c>
      <c r="F66" s="23">
        <v>2843.7565464810223</v>
      </c>
      <c r="G66" s="23">
        <v>2551.1201440125283</v>
      </c>
      <c r="H66" s="23">
        <v>1733.2419435078523</v>
      </c>
      <c r="I66" s="23">
        <v>535.45246760856207</v>
      </c>
      <c r="J66" s="23">
        <v>1897.1946241474968</v>
      </c>
      <c r="K66" s="23">
        <v>468.87673647820895</v>
      </c>
      <c r="L66" s="23">
        <v>917.46135334821906</v>
      </c>
      <c r="M66" s="23">
        <v>449.40403499669304</v>
      </c>
      <c r="N66" s="23">
        <v>2353.421183726703</v>
      </c>
      <c r="O66" s="23">
        <v>424.04526823958986</v>
      </c>
      <c r="P66" s="23">
        <v>403.28028894014295</v>
      </c>
      <c r="Q66" s="23">
        <v>3473.1838552161694</v>
      </c>
      <c r="R66" s="23">
        <v>2119.0506998037399</v>
      </c>
      <c r="S66" s="23">
        <v>8090.9039332133034</v>
      </c>
      <c r="T66" s="23">
        <v>4679.6352895885011</v>
      </c>
      <c r="U66" s="23">
        <v>5777.1267908888713</v>
      </c>
      <c r="V66" s="23">
        <v>8188.0097913820709</v>
      </c>
      <c r="W66" s="23">
        <v>7670.4221774303496</v>
      </c>
    </row>
    <row r="67" spans="1:23">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c r="A68" s="27" t="s">
        <v>122</v>
      </c>
      <c r="B68" s="27" t="s">
        <v>65</v>
      </c>
      <c r="C68" s="23">
        <v>0</v>
      </c>
      <c r="D68" s="23">
        <v>0</v>
      </c>
      <c r="E68" s="23">
        <v>0</v>
      </c>
      <c r="F68" s="23">
        <v>0</v>
      </c>
      <c r="G68" s="23">
        <v>0</v>
      </c>
      <c r="H68" s="23">
        <v>0</v>
      </c>
      <c r="I68" s="23">
        <v>0</v>
      </c>
      <c r="J68" s="23">
        <v>0</v>
      </c>
      <c r="K68" s="23">
        <v>0</v>
      </c>
      <c r="L68" s="23">
        <v>0</v>
      </c>
      <c r="M68" s="23">
        <v>0</v>
      </c>
      <c r="N68" s="23">
        <v>0</v>
      </c>
      <c r="O68" s="23">
        <v>0</v>
      </c>
      <c r="P68" s="23">
        <v>0</v>
      </c>
      <c r="Q68" s="23">
        <v>0</v>
      </c>
      <c r="R68" s="23">
        <v>0</v>
      </c>
      <c r="S68" s="23">
        <v>0</v>
      </c>
      <c r="T68" s="23">
        <v>0</v>
      </c>
      <c r="U68" s="23">
        <v>0</v>
      </c>
      <c r="V68" s="23">
        <v>0</v>
      </c>
      <c r="W68" s="23">
        <v>0</v>
      </c>
    </row>
    <row r="69" spans="1:23">
      <c r="A69" s="27" t="s">
        <v>122</v>
      </c>
      <c r="B69" s="27" t="s">
        <v>64</v>
      </c>
      <c r="C69" s="23">
        <v>0</v>
      </c>
      <c r="D69" s="23">
        <v>0</v>
      </c>
      <c r="E69" s="23">
        <v>0</v>
      </c>
      <c r="F69" s="23">
        <v>0</v>
      </c>
      <c r="G69" s="23">
        <v>0</v>
      </c>
      <c r="H69" s="23">
        <v>0</v>
      </c>
      <c r="I69" s="23">
        <v>0</v>
      </c>
      <c r="J69" s="23">
        <v>0</v>
      </c>
      <c r="K69" s="23">
        <v>0</v>
      </c>
      <c r="L69" s="23">
        <v>0</v>
      </c>
      <c r="M69" s="23">
        <v>0</v>
      </c>
      <c r="N69" s="23">
        <v>0</v>
      </c>
      <c r="O69" s="23">
        <v>0</v>
      </c>
      <c r="P69" s="23">
        <v>0</v>
      </c>
      <c r="Q69" s="23">
        <v>0</v>
      </c>
      <c r="R69" s="23">
        <v>0</v>
      </c>
      <c r="S69" s="23">
        <v>0</v>
      </c>
      <c r="T69" s="23">
        <v>0</v>
      </c>
      <c r="U69" s="23">
        <v>0</v>
      </c>
      <c r="V69" s="23">
        <v>0</v>
      </c>
      <c r="W69" s="23">
        <v>0</v>
      </c>
    </row>
    <row r="70" spans="1:23">
      <c r="A70" s="27" t="s">
        <v>122</v>
      </c>
      <c r="B70" s="27" t="s">
        <v>32</v>
      </c>
      <c r="C70" s="23">
        <v>0</v>
      </c>
      <c r="D70" s="23">
        <v>0</v>
      </c>
      <c r="E70" s="23">
        <v>0</v>
      </c>
      <c r="F70" s="23">
        <v>0</v>
      </c>
      <c r="G70" s="23">
        <v>0</v>
      </c>
      <c r="H70" s="23">
        <v>0</v>
      </c>
      <c r="I70" s="23">
        <v>0</v>
      </c>
      <c r="J70" s="23">
        <v>0</v>
      </c>
      <c r="K70" s="23">
        <v>0</v>
      </c>
      <c r="L70" s="23">
        <v>0</v>
      </c>
      <c r="M70" s="23">
        <v>0</v>
      </c>
      <c r="N70" s="23">
        <v>0</v>
      </c>
      <c r="O70" s="23">
        <v>0</v>
      </c>
      <c r="P70" s="23">
        <v>0</v>
      </c>
      <c r="Q70" s="23">
        <v>0</v>
      </c>
      <c r="R70" s="23">
        <v>0</v>
      </c>
      <c r="S70" s="23">
        <v>0</v>
      </c>
      <c r="T70" s="23">
        <v>0</v>
      </c>
      <c r="U70" s="23">
        <v>0</v>
      </c>
      <c r="V70" s="23">
        <v>0</v>
      </c>
      <c r="W70" s="23">
        <v>0</v>
      </c>
    </row>
    <row r="71" spans="1:23">
      <c r="A71" s="27" t="s">
        <v>122</v>
      </c>
      <c r="B71" s="27" t="s">
        <v>69</v>
      </c>
      <c r="C71" s="23">
        <v>0</v>
      </c>
      <c r="D71" s="23">
        <v>0</v>
      </c>
      <c r="E71" s="23">
        <v>0</v>
      </c>
      <c r="F71" s="23">
        <v>0</v>
      </c>
      <c r="G71" s="23">
        <v>0</v>
      </c>
      <c r="H71" s="23">
        <v>0</v>
      </c>
      <c r="I71" s="23">
        <v>0</v>
      </c>
      <c r="J71" s="23">
        <v>0</v>
      </c>
      <c r="K71" s="23">
        <v>0</v>
      </c>
      <c r="L71" s="23">
        <v>0</v>
      </c>
      <c r="M71" s="23">
        <v>0</v>
      </c>
      <c r="N71" s="23">
        <v>0</v>
      </c>
      <c r="O71" s="23">
        <v>0</v>
      </c>
      <c r="P71" s="23">
        <v>0</v>
      </c>
      <c r="Q71" s="23">
        <v>0</v>
      </c>
      <c r="R71" s="23">
        <v>0</v>
      </c>
      <c r="S71" s="23">
        <v>0</v>
      </c>
      <c r="T71" s="23">
        <v>0</v>
      </c>
      <c r="U71" s="23">
        <v>0</v>
      </c>
      <c r="V71" s="23">
        <v>0</v>
      </c>
      <c r="W71" s="23">
        <v>0</v>
      </c>
    </row>
    <row r="72" spans="1:23">
      <c r="A72" s="27" t="s">
        <v>122</v>
      </c>
      <c r="B72" s="27" t="s">
        <v>52</v>
      </c>
      <c r="C72" s="23">
        <v>0</v>
      </c>
      <c r="D72" s="23">
        <v>0</v>
      </c>
      <c r="E72" s="23">
        <v>0</v>
      </c>
      <c r="F72" s="23">
        <v>0</v>
      </c>
      <c r="G72" s="23">
        <v>0</v>
      </c>
      <c r="H72" s="23">
        <v>0</v>
      </c>
      <c r="I72" s="23">
        <v>0</v>
      </c>
      <c r="J72" s="23">
        <v>0</v>
      </c>
      <c r="K72" s="23">
        <v>0</v>
      </c>
      <c r="L72" s="23">
        <v>0</v>
      </c>
      <c r="M72" s="23">
        <v>0</v>
      </c>
      <c r="N72" s="23">
        <v>0</v>
      </c>
      <c r="O72" s="23">
        <v>0</v>
      </c>
      <c r="P72" s="23">
        <v>0</v>
      </c>
      <c r="Q72" s="23">
        <v>0</v>
      </c>
      <c r="R72" s="23">
        <v>0</v>
      </c>
      <c r="S72" s="23">
        <v>0</v>
      </c>
      <c r="T72" s="23">
        <v>0</v>
      </c>
      <c r="U72" s="23">
        <v>0</v>
      </c>
      <c r="V72" s="23">
        <v>0</v>
      </c>
      <c r="W72" s="23">
        <v>0</v>
      </c>
    </row>
    <row r="73" spans="1:23">
      <c r="A73" s="29" t="s">
        <v>118</v>
      </c>
      <c r="B73" s="29"/>
      <c r="C73" s="28">
        <v>155363.59145386753</v>
      </c>
      <c r="D73" s="28">
        <v>137422.24937614021</v>
      </c>
      <c r="E73" s="28">
        <v>107662.71542236779</v>
      </c>
      <c r="F73" s="28">
        <v>51521.762769363755</v>
      </c>
      <c r="G73" s="28">
        <v>50949.298365551767</v>
      </c>
      <c r="H73" s="28">
        <v>35730.586661333837</v>
      </c>
      <c r="I73" s="28">
        <v>28306.826176960283</v>
      </c>
      <c r="J73" s="28">
        <v>29218.538345120378</v>
      </c>
      <c r="K73" s="28">
        <v>26946.92295452498</v>
      </c>
      <c r="L73" s="28">
        <v>26826.885066239411</v>
      </c>
      <c r="M73" s="28">
        <v>25790.134741848164</v>
      </c>
      <c r="N73" s="28">
        <v>30127.504404992254</v>
      </c>
      <c r="O73" s="28">
        <v>22800.623986600796</v>
      </c>
      <c r="P73" s="28">
        <v>21122.189991389103</v>
      </c>
      <c r="Q73" s="28">
        <v>18819.807084554439</v>
      </c>
      <c r="R73" s="28">
        <v>16592.754920226958</v>
      </c>
      <c r="S73" s="28">
        <v>8090.9042276299733</v>
      </c>
      <c r="T73" s="28">
        <v>4679.6355687922714</v>
      </c>
      <c r="U73" s="28">
        <v>5777.1270739752008</v>
      </c>
      <c r="V73" s="28">
        <v>8188.0100592443014</v>
      </c>
      <c r="W73" s="28">
        <v>7670.4224813136298</v>
      </c>
    </row>
    <row r="75" spans="1:23">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c r="A78" s="27" t="s">
        <v>123</v>
      </c>
      <c r="B78" s="27" t="s">
        <v>18</v>
      </c>
      <c r="C78" s="23">
        <v>2.4894213599999988E-4</v>
      </c>
      <c r="D78" s="23">
        <v>2.3410142000000002E-4</v>
      </c>
      <c r="E78" s="23">
        <v>2.4711398000000002E-4</v>
      </c>
      <c r="F78" s="23">
        <v>2.3946549000000001E-4</v>
      </c>
      <c r="G78" s="23">
        <v>32.958535526609992</v>
      </c>
      <c r="H78" s="23">
        <v>2.3421783600000002E-4</v>
      </c>
      <c r="I78" s="23">
        <v>47.551398460619993</v>
      </c>
      <c r="J78" s="23">
        <v>325.03590609585001</v>
      </c>
      <c r="K78" s="23">
        <v>136.22832780002003</v>
      </c>
      <c r="L78" s="23">
        <v>500.80124615068002</v>
      </c>
      <c r="M78" s="23">
        <v>1124.8236796352601</v>
      </c>
      <c r="N78" s="23">
        <v>1195.65699021407</v>
      </c>
      <c r="O78" s="23">
        <v>1668.4556836229599</v>
      </c>
      <c r="P78" s="23">
        <v>1178.6580694168899</v>
      </c>
      <c r="Q78" s="23">
        <v>1512.7873753753599</v>
      </c>
      <c r="R78" s="23">
        <v>1010.7088656081401</v>
      </c>
      <c r="S78" s="23">
        <v>4242.74519251539</v>
      </c>
      <c r="T78" s="23">
        <v>2367.3289831960797</v>
      </c>
      <c r="U78" s="23">
        <v>1516.6642121861901</v>
      </c>
      <c r="V78" s="23">
        <v>881.27219709958001</v>
      </c>
      <c r="W78" s="23">
        <v>1306.0761109558998</v>
      </c>
    </row>
    <row r="79" spans="1:23">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c r="A80" s="27" t="s">
        <v>123</v>
      </c>
      <c r="B80" s="27" t="s">
        <v>62</v>
      </c>
      <c r="C80" s="23">
        <v>1.9946565599999989E-4</v>
      </c>
      <c r="D80" s="23">
        <v>1.8434676E-4</v>
      </c>
      <c r="E80" s="23">
        <v>1.9289859E-4</v>
      </c>
      <c r="F80" s="23">
        <v>1.9302220000000004E-4</v>
      </c>
      <c r="G80" s="23">
        <v>1.7903031000000001E-4</v>
      </c>
      <c r="H80" s="23">
        <v>1.8715886200000001E-4</v>
      </c>
      <c r="I80" s="23">
        <v>1.9845817999999992E-4</v>
      </c>
      <c r="J80" s="23">
        <v>2.0490035600000001E-4</v>
      </c>
      <c r="K80" s="23">
        <v>2.0259601399999998E-4</v>
      </c>
      <c r="L80" s="23">
        <v>2.1576376000000003E-4</v>
      </c>
      <c r="M80" s="23">
        <v>2.15080476E-4</v>
      </c>
      <c r="N80" s="23">
        <v>41.837852859799902</v>
      </c>
      <c r="O80" s="23">
        <v>2.2424991500000002E-4</v>
      </c>
      <c r="P80" s="23">
        <v>2.0988534499999999E-4</v>
      </c>
      <c r="Q80" s="23">
        <v>91.998557280292999</v>
      </c>
      <c r="R80" s="23">
        <v>9.2053336642179993</v>
      </c>
      <c r="S80" s="23">
        <v>76.000939329985997</v>
      </c>
      <c r="T80" s="23">
        <v>2.3487627E-4</v>
      </c>
      <c r="U80" s="23">
        <v>6.8697315252340001</v>
      </c>
      <c r="V80" s="23">
        <v>1.4316068999999999E-4</v>
      </c>
      <c r="W80" s="23">
        <v>10.81249885575</v>
      </c>
    </row>
    <row r="81" spans="1:23">
      <c r="A81" s="27" t="s">
        <v>123</v>
      </c>
      <c r="B81" s="27" t="s">
        <v>61</v>
      </c>
      <c r="C81" s="23">
        <v>0</v>
      </c>
      <c r="D81" s="23">
        <v>0</v>
      </c>
      <c r="E81" s="23">
        <v>0</v>
      </c>
      <c r="F81" s="23">
        <v>0</v>
      </c>
      <c r="G81" s="23">
        <v>0</v>
      </c>
      <c r="H81" s="23">
        <v>0</v>
      </c>
      <c r="I81" s="23">
        <v>0</v>
      </c>
      <c r="J81" s="23">
        <v>0</v>
      </c>
      <c r="K81" s="23">
        <v>0</v>
      </c>
      <c r="L81" s="23">
        <v>0</v>
      </c>
      <c r="M81" s="23">
        <v>0</v>
      </c>
      <c r="N81" s="23">
        <v>0</v>
      </c>
      <c r="O81" s="23">
        <v>0</v>
      </c>
      <c r="P81" s="23">
        <v>0</v>
      </c>
      <c r="Q81" s="23">
        <v>0</v>
      </c>
      <c r="R81" s="23">
        <v>0</v>
      </c>
      <c r="S81" s="23">
        <v>0</v>
      </c>
      <c r="T81" s="23">
        <v>0</v>
      </c>
      <c r="U81" s="23">
        <v>0</v>
      </c>
      <c r="V81" s="23">
        <v>0</v>
      </c>
      <c r="W81" s="23">
        <v>0</v>
      </c>
    </row>
    <row r="82" spans="1:23">
      <c r="A82" s="27" t="s">
        <v>123</v>
      </c>
      <c r="B82" s="27" t="s">
        <v>65</v>
      </c>
      <c r="C82" s="23">
        <v>0</v>
      </c>
      <c r="D82" s="23">
        <v>0</v>
      </c>
      <c r="E82" s="23">
        <v>0</v>
      </c>
      <c r="F82" s="23">
        <v>0</v>
      </c>
      <c r="G82" s="23">
        <v>0</v>
      </c>
      <c r="H82" s="23">
        <v>0</v>
      </c>
      <c r="I82" s="23">
        <v>0</v>
      </c>
      <c r="J82" s="23">
        <v>0</v>
      </c>
      <c r="K82" s="23">
        <v>0</v>
      </c>
      <c r="L82" s="23">
        <v>0</v>
      </c>
      <c r="M82" s="23">
        <v>0</v>
      </c>
      <c r="N82" s="23">
        <v>0</v>
      </c>
      <c r="O82" s="23">
        <v>0</v>
      </c>
      <c r="P82" s="23">
        <v>0</v>
      </c>
      <c r="Q82" s="23">
        <v>0</v>
      </c>
      <c r="R82" s="23">
        <v>0</v>
      </c>
      <c r="S82" s="23">
        <v>0</v>
      </c>
      <c r="T82" s="23">
        <v>0</v>
      </c>
      <c r="U82" s="23">
        <v>0</v>
      </c>
      <c r="V82" s="23">
        <v>0</v>
      </c>
      <c r="W82" s="23">
        <v>0</v>
      </c>
    </row>
    <row r="83" spans="1:23">
      <c r="A83" s="27" t="s">
        <v>123</v>
      </c>
      <c r="B83" s="27" t="s">
        <v>64</v>
      </c>
      <c r="C83" s="23">
        <v>0</v>
      </c>
      <c r="D83" s="23">
        <v>0</v>
      </c>
      <c r="E83" s="23">
        <v>0</v>
      </c>
      <c r="F83" s="23">
        <v>0</v>
      </c>
      <c r="G83" s="23">
        <v>0</v>
      </c>
      <c r="H83" s="23">
        <v>0</v>
      </c>
      <c r="I83" s="23">
        <v>0</v>
      </c>
      <c r="J83" s="23">
        <v>0</v>
      </c>
      <c r="K83" s="23">
        <v>0</v>
      </c>
      <c r="L83" s="23">
        <v>0</v>
      </c>
      <c r="M83" s="23">
        <v>0</v>
      </c>
      <c r="N83" s="23">
        <v>0</v>
      </c>
      <c r="O83" s="23">
        <v>0</v>
      </c>
      <c r="P83" s="23">
        <v>0</v>
      </c>
      <c r="Q83" s="23">
        <v>0</v>
      </c>
      <c r="R83" s="23">
        <v>0</v>
      </c>
      <c r="S83" s="23">
        <v>0</v>
      </c>
      <c r="T83" s="23">
        <v>0</v>
      </c>
      <c r="U83" s="23">
        <v>0</v>
      </c>
      <c r="V83" s="23">
        <v>0</v>
      </c>
      <c r="W83" s="23">
        <v>0</v>
      </c>
    </row>
    <row r="84" spans="1:23">
      <c r="A84" s="27" t="s">
        <v>123</v>
      </c>
      <c r="B84" s="27" t="s">
        <v>32</v>
      </c>
      <c r="C84" s="23">
        <v>0</v>
      </c>
      <c r="D84" s="23">
        <v>0</v>
      </c>
      <c r="E84" s="23">
        <v>0</v>
      </c>
      <c r="F84" s="23">
        <v>0</v>
      </c>
      <c r="G84" s="23">
        <v>0</v>
      </c>
      <c r="H84" s="23">
        <v>0</v>
      </c>
      <c r="I84" s="23">
        <v>0</v>
      </c>
      <c r="J84" s="23">
        <v>0</v>
      </c>
      <c r="K84" s="23">
        <v>0</v>
      </c>
      <c r="L84" s="23">
        <v>0</v>
      </c>
      <c r="M84" s="23">
        <v>0</v>
      </c>
      <c r="N84" s="23">
        <v>0</v>
      </c>
      <c r="O84" s="23">
        <v>0</v>
      </c>
      <c r="P84" s="23">
        <v>0</v>
      </c>
      <c r="Q84" s="23">
        <v>0</v>
      </c>
      <c r="R84" s="23">
        <v>0</v>
      </c>
      <c r="S84" s="23">
        <v>0</v>
      </c>
      <c r="T84" s="23">
        <v>0</v>
      </c>
      <c r="U84" s="23">
        <v>0</v>
      </c>
      <c r="V84" s="23">
        <v>0</v>
      </c>
      <c r="W84" s="23">
        <v>0</v>
      </c>
    </row>
    <row r="85" spans="1:23">
      <c r="A85" s="27" t="s">
        <v>123</v>
      </c>
      <c r="B85" s="27" t="s">
        <v>69</v>
      </c>
      <c r="C85" s="23">
        <v>0</v>
      </c>
      <c r="D85" s="23">
        <v>0</v>
      </c>
      <c r="E85" s="23">
        <v>0</v>
      </c>
      <c r="F85" s="23">
        <v>0</v>
      </c>
      <c r="G85" s="23">
        <v>0</v>
      </c>
      <c r="H85" s="23">
        <v>0</v>
      </c>
      <c r="I85" s="23">
        <v>0</v>
      </c>
      <c r="J85" s="23">
        <v>0</v>
      </c>
      <c r="K85" s="23">
        <v>0</v>
      </c>
      <c r="L85" s="23">
        <v>0</v>
      </c>
      <c r="M85" s="23">
        <v>0</v>
      </c>
      <c r="N85" s="23">
        <v>0</v>
      </c>
      <c r="O85" s="23">
        <v>0</v>
      </c>
      <c r="P85" s="23">
        <v>0</v>
      </c>
      <c r="Q85" s="23">
        <v>0</v>
      </c>
      <c r="R85" s="23">
        <v>0</v>
      </c>
      <c r="S85" s="23">
        <v>0</v>
      </c>
      <c r="T85" s="23">
        <v>0</v>
      </c>
      <c r="U85" s="23">
        <v>0</v>
      </c>
      <c r="V85" s="23">
        <v>0</v>
      </c>
      <c r="W85" s="23">
        <v>0</v>
      </c>
    </row>
    <row r="86" spans="1:23">
      <c r="A86" s="27" t="s">
        <v>123</v>
      </c>
      <c r="B86" s="27" t="s">
        <v>52</v>
      </c>
      <c r="C86" s="23">
        <v>0</v>
      </c>
      <c r="D86" s="23">
        <v>0</v>
      </c>
      <c r="E86" s="23">
        <v>0</v>
      </c>
      <c r="F86" s="23">
        <v>0</v>
      </c>
      <c r="G86" s="23">
        <v>0</v>
      </c>
      <c r="H86" s="23">
        <v>0</v>
      </c>
      <c r="I86" s="23">
        <v>0</v>
      </c>
      <c r="J86" s="23">
        <v>0</v>
      </c>
      <c r="K86" s="23">
        <v>0</v>
      </c>
      <c r="L86" s="23">
        <v>0</v>
      </c>
      <c r="M86" s="23">
        <v>0</v>
      </c>
      <c r="N86" s="23">
        <v>0</v>
      </c>
      <c r="O86" s="23">
        <v>0</v>
      </c>
      <c r="P86" s="23">
        <v>0</v>
      </c>
      <c r="Q86" s="23">
        <v>0</v>
      </c>
      <c r="R86" s="23">
        <v>0</v>
      </c>
      <c r="S86" s="23">
        <v>0</v>
      </c>
      <c r="T86" s="23">
        <v>0</v>
      </c>
      <c r="U86" s="23">
        <v>0</v>
      </c>
      <c r="V86" s="23">
        <v>0</v>
      </c>
      <c r="W86" s="23">
        <v>0</v>
      </c>
    </row>
    <row r="87" spans="1:23">
      <c r="A87" s="29" t="s">
        <v>118</v>
      </c>
      <c r="B87" s="29"/>
      <c r="C87" s="28">
        <v>4.4840779199999977E-4</v>
      </c>
      <c r="D87" s="28">
        <v>4.1844818000000002E-4</v>
      </c>
      <c r="E87" s="28">
        <v>4.4001257000000004E-4</v>
      </c>
      <c r="F87" s="28">
        <v>4.3248769000000002E-4</v>
      </c>
      <c r="G87" s="28">
        <v>32.958714556919993</v>
      </c>
      <c r="H87" s="28">
        <v>4.2137669800000003E-4</v>
      </c>
      <c r="I87" s="28">
        <v>47.551596918799994</v>
      </c>
      <c r="J87" s="28">
        <v>325.03611099620599</v>
      </c>
      <c r="K87" s="28">
        <v>136.22853039603402</v>
      </c>
      <c r="L87" s="28">
        <v>500.80146191444004</v>
      </c>
      <c r="M87" s="28">
        <v>1124.8238947157361</v>
      </c>
      <c r="N87" s="28">
        <v>1237.4948430738698</v>
      </c>
      <c r="O87" s="28">
        <v>1668.4559078728748</v>
      </c>
      <c r="P87" s="28">
        <v>1178.6582793022349</v>
      </c>
      <c r="Q87" s="28">
        <v>1604.7859326556529</v>
      </c>
      <c r="R87" s="28">
        <v>1019.914199272358</v>
      </c>
      <c r="S87" s="28">
        <v>4318.7461318453761</v>
      </c>
      <c r="T87" s="28">
        <v>2367.3292180723497</v>
      </c>
      <c r="U87" s="28">
        <v>1523.5339437114242</v>
      </c>
      <c r="V87" s="28">
        <v>881.27234026026997</v>
      </c>
      <c r="W87" s="28">
        <v>1316.8886098116498</v>
      </c>
    </row>
    <row r="90" spans="1:23" collapsed="1">
      <c r="A90" s="16" t="s">
        <v>124</v>
      </c>
      <c r="B90" s="7"/>
      <c r="C90" s="7"/>
      <c r="D90" s="7"/>
      <c r="E90" s="7"/>
      <c r="F90" s="7"/>
      <c r="G90" s="7"/>
      <c r="H90" s="7"/>
      <c r="I90" s="7"/>
      <c r="J90" s="7"/>
      <c r="K90" s="7"/>
      <c r="L90" s="7"/>
      <c r="M90" s="7"/>
      <c r="N90" s="7"/>
      <c r="O90" s="7"/>
      <c r="P90" s="7"/>
      <c r="Q90" s="7"/>
      <c r="R90" s="7"/>
      <c r="S90" s="7"/>
      <c r="T90" s="7"/>
      <c r="U90" s="7"/>
      <c r="V90" s="7"/>
      <c r="W90" s="7"/>
    </row>
    <row r="91" spans="1:23">
      <c r="A91" s="17" t="s">
        <v>96</v>
      </c>
      <c r="B91" s="17" t="s">
        <v>97</v>
      </c>
      <c r="C91" s="17" t="s">
        <v>75</v>
      </c>
      <c r="D91" s="17" t="s">
        <v>98</v>
      </c>
      <c r="E91" s="17" t="s">
        <v>99</v>
      </c>
      <c r="F91" s="17" t="s">
        <v>100</v>
      </c>
      <c r="G91" s="17" t="s">
        <v>101</v>
      </c>
      <c r="H91" s="17" t="s">
        <v>102</v>
      </c>
      <c r="I91" s="17" t="s">
        <v>103</v>
      </c>
      <c r="J91" s="17" t="s">
        <v>104</v>
      </c>
      <c r="K91" s="17" t="s">
        <v>105</v>
      </c>
      <c r="L91" s="17" t="s">
        <v>106</v>
      </c>
      <c r="M91" s="17" t="s">
        <v>107</v>
      </c>
      <c r="N91" s="17" t="s">
        <v>108</v>
      </c>
      <c r="O91" s="17" t="s">
        <v>109</v>
      </c>
      <c r="P91" s="17" t="s">
        <v>110</v>
      </c>
      <c r="Q91" s="17" t="s">
        <v>111</v>
      </c>
      <c r="R91" s="17" t="s">
        <v>112</v>
      </c>
      <c r="S91" s="17" t="s">
        <v>113</v>
      </c>
      <c r="T91" s="17" t="s">
        <v>114</v>
      </c>
      <c r="U91" s="17" t="s">
        <v>115</v>
      </c>
      <c r="V91" s="17" t="s">
        <v>116</v>
      </c>
      <c r="W91" s="17" t="s">
        <v>117</v>
      </c>
    </row>
    <row r="92" spans="1:23">
      <c r="A92" s="27" t="s">
        <v>36</v>
      </c>
      <c r="B92" s="27" t="s">
        <v>66</v>
      </c>
      <c r="C92" s="23">
        <v>0</v>
      </c>
      <c r="D92" s="23">
        <v>0</v>
      </c>
      <c r="E92" s="23">
        <v>0</v>
      </c>
      <c r="F92" s="23">
        <v>0</v>
      </c>
      <c r="G92" s="23">
        <v>0</v>
      </c>
      <c r="H92" s="23">
        <v>0</v>
      </c>
      <c r="I92" s="23">
        <v>0</v>
      </c>
      <c r="J92" s="23">
        <v>0</v>
      </c>
      <c r="K92" s="23">
        <v>0</v>
      </c>
      <c r="L92" s="23">
        <v>0</v>
      </c>
      <c r="M92" s="23">
        <v>0</v>
      </c>
      <c r="N92" s="23">
        <v>0</v>
      </c>
      <c r="O92" s="23">
        <v>0</v>
      </c>
      <c r="P92" s="23">
        <v>0</v>
      </c>
      <c r="Q92" s="23">
        <v>0</v>
      </c>
      <c r="R92" s="23">
        <v>0</v>
      </c>
      <c r="S92" s="23">
        <v>0</v>
      </c>
      <c r="T92" s="23">
        <v>0</v>
      </c>
      <c r="U92" s="23">
        <v>0</v>
      </c>
      <c r="V92" s="23">
        <v>0</v>
      </c>
      <c r="W92" s="23">
        <v>0</v>
      </c>
    </row>
    <row r="93" spans="1:23">
      <c r="A93" s="27" t="s">
        <v>36</v>
      </c>
      <c r="B93" s="27" t="s">
        <v>68</v>
      </c>
      <c r="C93" s="23">
        <v>0</v>
      </c>
      <c r="D93" s="23">
        <v>0</v>
      </c>
      <c r="E93" s="23">
        <v>0</v>
      </c>
      <c r="F93" s="23">
        <v>0</v>
      </c>
      <c r="G93" s="23">
        <v>0</v>
      </c>
      <c r="H93" s="23">
        <v>0</v>
      </c>
      <c r="I93" s="23">
        <v>0</v>
      </c>
      <c r="J93" s="23">
        <v>0</v>
      </c>
      <c r="K93" s="23">
        <v>0</v>
      </c>
      <c r="L93" s="23">
        <v>0</v>
      </c>
      <c r="M93" s="23">
        <v>0</v>
      </c>
      <c r="N93" s="23">
        <v>0</v>
      </c>
      <c r="O93" s="23">
        <v>0</v>
      </c>
      <c r="P93" s="23">
        <v>0</v>
      </c>
      <c r="Q93" s="23">
        <v>0</v>
      </c>
      <c r="R93" s="23">
        <v>0</v>
      </c>
      <c r="S93" s="23">
        <v>0</v>
      </c>
      <c r="T93" s="23">
        <v>0</v>
      </c>
      <c r="U93" s="23">
        <v>0</v>
      </c>
      <c r="V93" s="23">
        <v>0</v>
      </c>
      <c r="W93" s="23">
        <v>0</v>
      </c>
    </row>
    <row r="94" spans="1:23">
      <c r="A94" s="27" t="s">
        <v>36</v>
      </c>
      <c r="B94" s="27" t="s">
        <v>72</v>
      </c>
      <c r="C94" s="23">
        <v>0</v>
      </c>
      <c r="D94" s="23">
        <v>0</v>
      </c>
      <c r="E94" s="23">
        <v>0</v>
      </c>
      <c r="F94" s="23">
        <v>0</v>
      </c>
      <c r="G94" s="23">
        <v>0</v>
      </c>
      <c r="H94" s="23">
        <v>0</v>
      </c>
      <c r="I94" s="23">
        <v>0</v>
      </c>
      <c r="J94" s="23">
        <v>0</v>
      </c>
      <c r="K94" s="23">
        <v>0</v>
      </c>
      <c r="L94" s="23">
        <v>0</v>
      </c>
      <c r="M94" s="23">
        <v>0</v>
      </c>
      <c r="N94" s="23">
        <v>0</v>
      </c>
      <c r="O94" s="23">
        <v>0</v>
      </c>
      <c r="P94" s="23">
        <v>0</v>
      </c>
      <c r="Q94" s="23">
        <v>0</v>
      </c>
      <c r="R94" s="23">
        <v>0</v>
      </c>
      <c r="S94" s="23">
        <v>0</v>
      </c>
      <c r="T94" s="23">
        <v>0</v>
      </c>
      <c r="U94" s="23">
        <v>0</v>
      </c>
      <c r="V94" s="23">
        <v>0</v>
      </c>
      <c r="W94" s="23">
        <v>0</v>
      </c>
    </row>
    <row r="95" spans="1:23">
      <c r="A95" s="7"/>
      <c r="B95" s="7"/>
      <c r="C95" s="7"/>
      <c r="D95" s="7"/>
      <c r="E95" s="7"/>
      <c r="F95" s="7"/>
      <c r="G95" s="7"/>
      <c r="H95" s="7"/>
      <c r="I95" s="7"/>
      <c r="J95" s="7"/>
      <c r="K95" s="7"/>
      <c r="L95" s="7"/>
      <c r="M95" s="7"/>
      <c r="N95" s="7"/>
      <c r="O95" s="7"/>
      <c r="P95" s="7"/>
      <c r="Q95" s="7"/>
      <c r="R95" s="7"/>
      <c r="S95" s="7"/>
      <c r="T95" s="7"/>
      <c r="U95" s="7"/>
      <c r="V95" s="7"/>
      <c r="W95" s="7"/>
    </row>
    <row r="96" spans="1:23">
      <c r="A96" s="17" t="s">
        <v>96</v>
      </c>
      <c r="B96" s="17" t="s">
        <v>97</v>
      </c>
      <c r="C96" s="17" t="s">
        <v>75</v>
      </c>
      <c r="D96" s="17" t="s">
        <v>98</v>
      </c>
      <c r="E96" s="17" t="s">
        <v>99</v>
      </c>
      <c r="F96" s="17" t="s">
        <v>100</v>
      </c>
      <c r="G96" s="17" t="s">
        <v>101</v>
      </c>
      <c r="H96" s="17" t="s">
        <v>102</v>
      </c>
      <c r="I96" s="17" t="s">
        <v>103</v>
      </c>
      <c r="J96" s="17" t="s">
        <v>104</v>
      </c>
      <c r="K96" s="17" t="s">
        <v>105</v>
      </c>
      <c r="L96" s="17" t="s">
        <v>106</v>
      </c>
      <c r="M96" s="17" t="s">
        <v>107</v>
      </c>
      <c r="N96" s="17" t="s">
        <v>108</v>
      </c>
      <c r="O96" s="17" t="s">
        <v>109</v>
      </c>
      <c r="P96" s="17" t="s">
        <v>110</v>
      </c>
      <c r="Q96" s="17" t="s">
        <v>111</v>
      </c>
      <c r="R96" s="17" t="s">
        <v>112</v>
      </c>
      <c r="S96" s="17" t="s">
        <v>113</v>
      </c>
      <c r="T96" s="17" t="s">
        <v>114</v>
      </c>
      <c r="U96" s="17" t="s">
        <v>115</v>
      </c>
      <c r="V96" s="17" t="s">
        <v>116</v>
      </c>
      <c r="W96" s="17" t="s">
        <v>117</v>
      </c>
    </row>
    <row r="97" spans="1:23">
      <c r="A97" s="27" t="s">
        <v>119</v>
      </c>
      <c r="B97" s="27" t="s">
        <v>66</v>
      </c>
      <c r="C97" s="23">
        <v>0</v>
      </c>
      <c r="D97" s="23">
        <v>0</v>
      </c>
      <c r="E97" s="23">
        <v>0</v>
      </c>
      <c r="F97" s="23">
        <v>0</v>
      </c>
      <c r="G97" s="23">
        <v>0</v>
      </c>
      <c r="H97" s="23">
        <v>0</v>
      </c>
      <c r="I97" s="23">
        <v>0</v>
      </c>
      <c r="J97" s="23">
        <v>0</v>
      </c>
      <c r="K97" s="23">
        <v>0</v>
      </c>
      <c r="L97" s="23">
        <v>0</v>
      </c>
      <c r="M97" s="23">
        <v>0</v>
      </c>
      <c r="N97" s="23">
        <v>0</v>
      </c>
      <c r="O97" s="23">
        <v>0</v>
      </c>
      <c r="P97" s="23">
        <v>0</v>
      </c>
      <c r="Q97" s="23">
        <v>0</v>
      </c>
      <c r="R97" s="23">
        <v>0</v>
      </c>
      <c r="S97" s="23">
        <v>0</v>
      </c>
      <c r="T97" s="23">
        <v>0</v>
      </c>
      <c r="U97" s="23">
        <v>0</v>
      </c>
      <c r="V97" s="23">
        <v>0</v>
      </c>
      <c r="W97" s="23">
        <v>0</v>
      </c>
    </row>
    <row r="98" spans="1:23">
      <c r="A98" s="27" t="s">
        <v>119</v>
      </c>
      <c r="B98" s="27" t="s">
        <v>68</v>
      </c>
      <c r="C98" s="23">
        <v>0</v>
      </c>
      <c r="D98" s="23">
        <v>0</v>
      </c>
      <c r="E98" s="23">
        <v>0</v>
      </c>
      <c r="F98" s="23">
        <v>0</v>
      </c>
      <c r="G98" s="23">
        <v>0</v>
      </c>
      <c r="H98" s="23">
        <v>0</v>
      </c>
      <c r="I98" s="23">
        <v>0</v>
      </c>
      <c r="J98" s="23">
        <v>0</v>
      </c>
      <c r="K98" s="23">
        <v>0</v>
      </c>
      <c r="L98" s="23">
        <v>0</v>
      </c>
      <c r="M98" s="23">
        <v>0</v>
      </c>
      <c r="N98" s="23">
        <v>0</v>
      </c>
      <c r="O98" s="23">
        <v>0</v>
      </c>
      <c r="P98" s="23">
        <v>0</v>
      </c>
      <c r="Q98" s="23">
        <v>0</v>
      </c>
      <c r="R98" s="23">
        <v>0</v>
      </c>
      <c r="S98" s="23">
        <v>0</v>
      </c>
      <c r="T98" s="23">
        <v>0</v>
      </c>
      <c r="U98" s="23">
        <v>0</v>
      </c>
      <c r="V98" s="23">
        <v>0</v>
      </c>
      <c r="W98" s="23">
        <v>0</v>
      </c>
    </row>
    <row r="99" spans="1:23">
      <c r="A99" s="27" t="s">
        <v>119</v>
      </c>
      <c r="B99" s="27" t="s">
        <v>72</v>
      </c>
      <c r="C99" s="23">
        <v>0</v>
      </c>
      <c r="D99" s="23">
        <v>0</v>
      </c>
      <c r="E99" s="23">
        <v>0</v>
      </c>
      <c r="F99" s="23">
        <v>0</v>
      </c>
      <c r="G99" s="23">
        <v>0</v>
      </c>
      <c r="H99" s="23">
        <v>0</v>
      </c>
      <c r="I99" s="23">
        <v>0</v>
      </c>
      <c r="J99" s="23">
        <v>0</v>
      </c>
      <c r="K99" s="23">
        <v>0</v>
      </c>
      <c r="L99" s="23">
        <v>0</v>
      </c>
      <c r="M99" s="23">
        <v>0</v>
      </c>
      <c r="N99" s="23">
        <v>0</v>
      </c>
      <c r="O99" s="23">
        <v>0</v>
      </c>
      <c r="P99" s="23">
        <v>0</v>
      </c>
      <c r="Q99" s="23">
        <v>0</v>
      </c>
      <c r="R99" s="23">
        <v>0</v>
      </c>
      <c r="S99" s="23">
        <v>0</v>
      </c>
      <c r="T99" s="23">
        <v>0</v>
      </c>
      <c r="U99" s="23">
        <v>0</v>
      </c>
      <c r="V99" s="23">
        <v>0</v>
      </c>
      <c r="W99" s="23">
        <v>0</v>
      </c>
    </row>
    <row r="100" spans="1:23">
      <c r="A100" s="7"/>
      <c r="B100" s="7"/>
      <c r="C100" s="7"/>
      <c r="D100" s="7"/>
      <c r="E100" s="7"/>
      <c r="F100" s="7"/>
      <c r="G100" s="7"/>
      <c r="H100" s="7"/>
      <c r="I100" s="7"/>
      <c r="J100" s="7"/>
      <c r="K100" s="7"/>
      <c r="L100" s="7"/>
      <c r="M100" s="7"/>
      <c r="N100" s="7"/>
      <c r="O100" s="7"/>
      <c r="P100" s="7"/>
      <c r="Q100" s="7"/>
      <c r="R100" s="7"/>
      <c r="S100" s="7"/>
      <c r="T100" s="7"/>
      <c r="U100" s="7"/>
      <c r="V100" s="7"/>
      <c r="W100" s="7"/>
    </row>
    <row r="101" spans="1:23">
      <c r="A101" s="17" t="s">
        <v>96</v>
      </c>
      <c r="B101" s="17" t="s">
        <v>97</v>
      </c>
      <c r="C101" s="17" t="s">
        <v>75</v>
      </c>
      <c r="D101" s="17" t="s">
        <v>98</v>
      </c>
      <c r="E101" s="17" t="s">
        <v>99</v>
      </c>
      <c r="F101" s="17" t="s">
        <v>100</v>
      </c>
      <c r="G101" s="17" t="s">
        <v>101</v>
      </c>
      <c r="H101" s="17" t="s">
        <v>102</v>
      </c>
      <c r="I101" s="17" t="s">
        <v>103</v>
      </c>
      <c r="J101" s="17" t="s">
        <v>104</v>
      </c>
      <c r="K101" s="17" t="s">
        <v>105</v>
      </c>
      <c r="L101" s="17" t="s">
        <v>106</v>
      </c>
      <c r="M101" s="17" t="s">
        <v>107</v>
      </c>
      <c r="N101" s="17" t="s">
        <v>108</v>
      </c>
      <c r="O101" s="17" t="s">
        <v>109</v>
      </c>
      <c r="P101" s="17" t="s">
        <v>110</v>
      </c>
      <c r="Q101" s="17" t="s">
        <v>111</v>
      </c>
      <c r="R101" s="17" t="s">
        <v>112</v>
      </c>
      <c r="S101" s="17" t="s">
        <v>113</v>
      </c>
      <c r="T101" s="17" t="s">
        <v>114</v>
      </c>
      <c r="U101" s="17" t="s">
        <v>115</v>
      </c>
      <c r="V101" s="17" t="s">
        <v>116</v>
      </c>
      <c r="W101" s="17" t="s">
        <v>117</v>
      </c>
    </row>
    <row r="102" spans="1:23">
      <c r="A102" s="27" t="s">
        <v>120</v>
      </c>
      <c r="B102" s="27" t="s">
        <v>66</v>
      </c>
      <c r="C102" s="23">
        <v>0</v>
      </c>
      <c r="D102" s="23">
        <v>0</v>
      </c>
      <c r="E102" s="23">
        <v>0</v>
      </c>
      <c r="F102" s="23">
        <v>0</v>
      </c>
      <c r="G102" s="23">
        <v>0</v>
      </c>
      <c r="H102" s="23">
        <v>0</v>
      </c>
      <c r="I102" s="23">
        <v>0</v>
      </c>
      <c r="J102" s="23">
        <v>0</v>
      </c>
      <c r="K102" s="23">
        <v>0</v>
      </c>
      <c r="L102" s="23">
        <v>0</v>
      </c>
      <c r="M102" s="23">
        <v>0</v>
      </c>
      <c r="N102" s="23">
        <v>0</v>
      </c>
      <c r="O102" s="23">
        <v>0</v>
      </c>
      <c r="P102" s="23">
        <v>0</v>
      </c>
      <c r="Q102" s="23">
        <v>0</v>
      </c>
      <c r="R102" s="23">
        <v>0</v>
      </c>
      <c r="S102" s="23">
        <v>0</v>
      </c>
      <c r="T102" s="23">
        <v>0</v>
      </c>
      <c r="U102" s="23">
        <v>0</v>
      </c>
      <c r="V102" s="23">
        <v>0</v>
      </c>
      <c r="W102" s="23">
        <v>0</v>
      </c>
    </row>
    <row r="103" spans="1:23">
      <c r="A103" s="27" t="s">
        <v>120</v>
      </c>
      <c r="B103" s="27" t="s">
        <v>68</v>
      </c>
      <c r="C103" s="23">
        <v>0</v>
      </c>
      <c r="D103" s="23">
        <v>0</v>
      </c>
      <c r="E103" s="23">
        <v>0</v>
      </c>
      <c r="F103" s="23">
        <v>0</v>
      </c>
      <c r="G103" s="23">
        <v>0</v>
      </c>
      <c r="H103" s="23">
        <v>0</v>
      </c>
      <c r="I103" s="23">
        <v>0</v>
      </c>
      <c r="J103" s="23">
        <v>0</v>
      </c>
      <c r="K103" s="23">
        <v>0</v>
      </c>
      <c r="L103" s="23">
        <v>0</v>
      </c>
      <c r="M103" s="23">
        <v>0</v>
      </c>
      <c r="N103" s="23">
        <v>0</v>
      </c>
      <c r="O103" s="23">
        <v>0</v>
      </c>
      <c r="P103" s="23">
        <v>0</v>
      </c>
      <c r="Q103" s="23">
        <v>0</v>
      </c>
      <c r="R103" s="23">
        <v>0</v>
      </c>
      <c r="S103" s="23">
        <v>0</v>
      </c>
      <c r="T103" s="23">
        <v>0</v>
      </c>
      <c r="U103" s="23">
        <v>0</v>
      </c>
      <c r="V103" s="23">
        <v>0</v>
      </c>
      <c r="W103" s="23">
        <v>0</v>
      </c>
    </row>
    <row r="104" spans="1:23">
      <c r="A104" s="27" t="s">
        <v>120</v>
      </c>
      <c r="B104" s="27" t="s">
        <v>72</v>
      </c>
      <c r="C104" s="23">
        <v>0</v>
      </c>
      <c r="D104" s="23">
        <v>0</v>
      </c>
      <c r="E104" s="23">
        <v>0</v>
      </c>
      <c r="F104" s="23">
        <v>0</v>
      </c>
      <c r="G104" s="23">
        <v>0</v>
      </c>
      <c r="H104" s="23">
        <v>0</v>
      </c>
      <c r="I104" s="23">
        <v>0</v>
      </c>
      <c r="J104" s="23">
        <v>0</v>
      </c>
      <c r="K104" s="23">
        <v>0</v>
      </c>
      <c r="L104" s="23">
        <v>0</v>
      </c>
      <c r="M104" s="23">
        <v>0</v>
      </c>
      <c r="N104" s="23">
        <v>0</v>
      </c>
      <c r="O104" s="23">
        <v>0</v>
      </c>
      <c r="P104" s="23">
        <v>0</v>
      </c>
      <c r="Q104" s="23">
        <v>0</v>
      </c>
      <c r="R104" s="23">
        <v>0</v>
      </c>
      <c r="S104" s="23">
        <v>0</v>
      </c>
      <c r="T104" s="23">
        <v>0</v>
      </c>
      <c r="U104" s="23">
        <v>0</v>
      </c>
      <c r="V104" s="23">
        <v>0</v>
      </c>
      <c r="W104" s="23">
        <v>0</v>
      </c>
    </row>
    <row r="105" spans="1:23">
      <c r="A105" s="7"/>
      <c r="B105" s="7"/>
      <c r="C105" s="7"/>
      <c r="D105" s="7"/>
      <c r="E105" s="7"/>
      <c r="F105" s="7"/>
      <c r="G105" s="7"/>
      <c r="H105" s="7"/>
      <c r="I105" s="7"/>
      <c r="J105" s="7"/>
      <c r="K105" s="7"/>
      <c r="L105" s="7"/>
      <c r="M105" s="7"/>
      <c r="N105" s="7"/>
      <c r="O105" s="7"/>
      <c r="P105" s="7"/>
      <c r="Q105" s="7"/>
      <c r="R105" s="7"/>
      <c r="S105" s="7"/>
      <c r="T105" s="7"/>
      <c r="U105" s="7"/>
      <c r="V105" s="7"/>
      <c r="W105" s="7"/>
    </row>
    <row r="106" spans="1:23">
      <c r="A106" s="17" t="s">
        <v>96</v>
      </c>
      <c r="B106" s="17" t="s">
        <v>97</v>
      </c>
      <c r="C106" s="17" t="s">
        <v>75</v>
      </c>
      <c r="D106" s="17" t="s">
        <v>98</v>
      </c>
      <c r="E106" s="17" t="s">
        <v>99</v>
      </c>
      <c r="F106" s="17" t="s">
        <v>100</v>
      </c>
      <c r="G106" s="17" t="s">
        <v>101</v>
      </c>
      <c r="H106" s="17" t="s">
        <v>102</v>
      </c>
      <c r="I106" s="17" t="s">
        <v>103</v>
      </c>
      <c r="J106" s="17" t="s">
        <v>104</v>
      </c>
      <c r="K106" s="17" t="s">
        <v>105</v>
      </c>
      <c r="L106" s="17" t="s">
        <v>106</v>
      </c>
      <c r="M106" s="17" t="s">
        <v>107</v>
      </c>
      <c r="N106" s="17" t="s">
        <v>108</v>
      </c>
      <c r="O106" s="17" t="s">
        <v>109</v>
      </c>
      <c r="P106" s="17" t="s">
        <v>110</v>
      </c>
      <c r="Q106" s="17" t="s">
        <v>111</v>
      </c>
      <c r="R106" s="17" t="s">
        <v>112</v>
      </c>
      <c r="S106" s="17" t="s">
        <v>113</v>
      </c>
      <c r="T106" s="17" t="s">
        <v>114</v>
      </c>
      <c r="U106" s="17" t="s">
        <v>115</v>
      </c>
      <c r="V106" s="17" t="s">
        <v>116</v>
      </c>
      <c r="W106" s="17" t="s">
        <v>117</v>
      </c>
    </row>
    <row r="107" spans="1:23">
      <c r="A107" s="27" t="s">
        <v>121</v>
      </c>
      <c r="B107" s="27" t="s">
        <v>66</v>
      </c>
      <c r="C107" s="23">
        <v>0</v>
      </c>
      <c r="D107" s="23">
        <v>0</v>
      </c>
      <c r="E107" s="23">
        <v>0</v>
      </c>
      <c r="F107" s="23">
        <v>0</v>
      </c>
      <c r="G107" s="23">
        <v>0</v>
      </c>
      <c r="H107" s="23">
        <v>0</v>
      </c>
      <c r="I107" s="23">
        <v>0</v>
      </c>
      <c r="J107" s="23">
        <v>0</v>
      </c>
      <c r="K107" s="23">
        <v>0</v>
      </c>
      <c r="L107" s="23">
        <v>0</v>
      </c>
      <c r="M107" s="23">
        <v>0</v>
      </c>
      <c r="N107" s="23">
        <v>0</v>
      </c>
      <c r="O107" s="23">
        <v>0</v>
      </c>
      <c r="P107" s="23">
        <v>0</v>
      </c>
      <c r="Q107" s="23">
        <v>0</v>
      </c>
      <c r="R107" s="23">
        <v>0</v>
      </c>
      <c r="S107" s="23">
        <v>0</v>
      </c>
      <c r="T107" s="23">
        <v>0</v>
      </c>
      <c r="U107" s="23">
        <v>0</v>
      </c>
      <c r="V107" s="23">
        <v>0</v>
      </c>
      <c r="W107" s="23">
        <v>0</v>
      </c>
    </row>
    <row r="108" spans="1:23">
      <c r="A108" s="27" t="s">
        <v>121</v>
      </c>
      <c r="B108" s="27" t="s">
        <v>68</v>
      </c>
      <c r="C108" s="23">
        <v>0</v>
      </c>
      <c r="D108" s="23">
        <v>0</v>
      </c>
      <c r="E108" s="23">
        <v>0</v>
      </c>
      <c r="F108" s="23">
        <v>0</v>
      </c>
      <c r="G108" s="23">
        <v>0</v>
      </c>
      <c r="H108" s="23">
        <v>0</v>
      </c>
      <c r="I108" s="23">
        <v>0</v>
      </c>
      <c r="J108" s="23">
        <v>0</v>
      </c>
      <c r="K108" s="23">
        <v>0</v>
      </c>
      <c r="L108" s="23">
        <v>0</v>
      </c>
      <c r="M108" s="23">
        <v>0</v>
      </c>
      <c r="N108" s="23">
        <v>0</v>
      </c>
      <c r="O108" s="23">
        <v>0</v>
      </c>
      <c r="P108" s="23">
        <v>0</v>
      </c>
      <c r="Q108" s="23">
        <v>0</v>
      </c>
      <c r="R108" s="23">
        <v>0</v>
      </c>
      <c r="S108" s="23">
        <v>0</v>
      </c>
      <c r="T108" s="23">
        <v>0</v>
      </c>
      <c r="U108" s="23">
        <v>0</v>
      </c>
      <c r="V108" s="23">
        <v>0</v>
      </c>
      <c r="W108" s="23">
        <v>0</v>
      </c>
    </row>
    <row r="109" spans="1:23">
      <c r="A109" s="27" t="s">
        <v>121</v>
      </c>
      <c r="B109" s="27" t="s">
        <v>72</v>
      </c>
      <c r="C109" s="23">
        <v>0</v>
      </c>
      <c r="D109" s="23">
        <v>0</v>
      </c>
      <c r="E109" s="23">
        <v>0</v>
      </c>
      <c r="F109" s="23">
        <v>0</v>
      </c>
      <c r="G109" s="23">
        <v>0</v>
      </c>
      <c r="H109" s="23">
        <v>0</v>
      </c>
      <c r="I109" s="23">
        <v>0</v>
      </c>
      <c r="J109" s="23">
        <v>0</v>
      </c>
      <c r="K109" s="23">
        <v>0</v>
      </c>
      <c r="L109" s="23">
        <v>0</v>
      </c>
      <c r="M109" s="23">
        <v>0</v>
      </c>
      <c r="N109" s="23">
        <v>0</v>
      </c>
      <c r="O109" s="23">
        <v>0</v>
      </c>
      <c r="P109" s="23">
        <v>0</v>
      </c>
      <c r="Q109" s="23">
        <v>0</v>
      </c>
      <c r="R109" s="23">
        <v>0</v>
      </c>
      <c r="S109" s="23">
        <v>0</v>
      </c>
      <c r="T109" s="23">
        <v>0</v>
      </c>
      <c r="U109" s="23">
        <v>0</v>
      </c>
      <c r="V109" s="23">
        <v>0</v>
      </c>
      <c r="W109" s="23">
        <v>0</v>
      </c>
    </row>
    <row r="110" spans="1:23">
      <c r="A110" s="7"/>
      <c r="B110" s="7"/>
      <c r="C110" s="7"/>
      <c r="D110" s="7"/>
      <c r="E110" s="7"/>
      <c r="F110" s="7"/>
      <c r="G110" s="7"/>
      <c r="H110" s="7"/>
      <c r="I110" s="7"/>
      <c r="J110" s="7"/>
      <c r="K110" s="7"/>
      <c r="L110" s="7"/>
      <c r="M110" s="7"/>
      <c r="N110" s="7"/>
      <c r="O110" s="7"/>
      <c r="P110" s="7"/>
      <c r="Q110" s="7"/>
      <c r="R110" s="7"/>
      <c r="S110" s="7"/>
      <c r="T110" s="7"/>
      <c r="U110" s="7"/>
      <c r="V110" s="7"/>
      <c r="W110" s="7"/>
    </row>
    <row r="111" spans="1:23">
      <c r="A111" s="17" t="s">
        <v>96</v>
      </c>
      <c r="B111" s="17" t="s">
        <v>97</v>
      </c>
      <c r="C111" s="17" t="s">
        <v>75</v>
      </c>
      <c r="D111" s="17" t="s">
        <v>98</v>
      </c>
      <c r="E111" s="17" t="s">
        <v>99</v>
      </c>
      <c r="F111" s="17" t="s">
        <v>100</v>
      </c>
      <c r="G111" s="17" t="s">
        <v>101</v>
      </c>
      <c r="H111" s="17" t="s">
        <v>102</v>
      </c>
      <c r="I111" s="17" t="s">
        <v>103</v>
      </c>
      <c r="J111" s="17" t="s">
        <v>104</v>
      </c>
      <c r="K111" s="17" t="s">
        <v>105</v>
      </c>
      <c r="L111" s="17" t="s">
        <v>106</v>
      </c>
      <c r="M111" s="17" t="s">
        <v>107</v>
      </c>
      <c r="N111" s="17" t="s">
        <v>108</v>
      </c>
      <c r="O111" s="17" t="s">
        <v>109</v>
      </c>
      <c r="P111" s="17" t="s">
        <v>110</v>
      </c>
      <c r="Q111" s="17" t="s">
        <v>111</v>
      </c>
      <c r="R111" s="17" t="s">
        <v>112</v>
      </c>
      <c r="S111" s="17" t="s">
        <v>113</v>
      </c>
      <c r="T111" s="17" t="s">
        <v>114</v>
      </c>
      <c r="U111" s="17" t="s">
        <v>115</v>
      </c>
      <c r="V111" s="17" t="s">
        <v>116</v>
      </c>
      <c r="W111" s="17" t="s">
        <v>117</v>
      </c>
    </row>
    <row r="112" spans="1:23">
      <c r="A112" s="27" t="s">
        <v>122</v>
      </c>
      <c r="B112" s="27" t="s">
        <v>66</v>
      </c>
      <c r="C112" s="23">
        <v>0</v>
      </c>
      <c r="D112" s="23">
        <v>0</v>
      </c>
      <c r="E112" s="23">
        <v>0</v>
      </c>
      <c r="F112" s="23">
        <v>0</v>
      </c>
      <c r="G112" s="23">
        <v>0</v>
      </c>
      <c r="H112" s="23">
        <v>0</v>
      </c>
      <c r="I112" s="23">
        <v>0</v>
      </c>
      <c r="J112" s="23">
        <v>0</v>
      </c>
      <c r="K112" s="23">
        <v>0</v>
      </c>
      <c r="L112" s="23">
        <v>0</v>
      </c>
      <c r="M112" s="23">
        <v>0</v>
      </c>
      <c r="N112" s="23">
        <v>0</v>
      </c>
      <c r="O112" s="23">
        <v>0</v>
      </c>
      <c r="P112" s="23">
        <v>0</v>
      </c>
      <c r="Q112" s="23">
        <v>0</v>
      </c>
      <c r="R112" s="23">
        <v>0</v>
      </c>
      <c r="S112" s="23">
        <v>0</v>
      </c>
      <c r="T112" s="23">
        <v>0</v>
      </c>
      <c r="U112" s="23">
        <v>0</v>
      </c>
      <c r="V112" s="23">
        <v>0</v>
      </c>
      <c r="W112" s="23">
        <v>0</v>
      </c>
    </row>
    <row r="113" spans="1:23">
      <c r="A113" s="27" t="s">
        <v>122</v>
      </c>
      <c r="B113" s="27" t="s">
        <v>68</v>
      </c>
      <c r="C113" s="23">
        <v>0</v>
      </c>
      <c r="D113" s="23">
        <v>0</v>
      </c>
      <c r="E113" s="23">
        <v>0</v>
      </c>
      <c r="F113" s="23">
        <v>0</v>
      </c>
      <c r="G113" s="23">
        <v>0</v>
      </c>
      <c r="H113" s="23">
        <v>0</v>
      </c>
      <c r="I113" s="23">
        <v>0</v>
      </c>
      <c r="J113" s="23">
        <v>0</v>
      </c>
      <c r="K113" s="23">
        <v>0</v>
      </c>
      <c r="L113" s="23">
        <v>0</v>
      </c>
      <c r="M113" s="23">
        <v>0</v>
      </c>
      <c r="N113" s="23">
        <v>0</v>
      </c>
      <c r="O113" s="23">
        <v>0</v>
      </c>
      <c r="P113" s="23">
        <v>0</v>
      </c>
      <c r="Q113" s="23">
        <v>0</v>
      </c>
      <c r="R113" s="23">
        <v>0</v>
      </c>
      <c r="S113" s="23">
        <v>0</v>
      </c>
      <c r="T113" s="23">
        <v>0</v>
      </c>
      <c r="U113" s="23">
        <v>0</v>
      </c>
      <c r="V113" s="23">
        <v>0</v>
      </c>
      <c r="W113" s="23">
        <v>0</v>
      </c>
    </row>
    <row r="114" spans="1:23">
      <c r="A114" s="27" t="s">
        <v>122</v>
      </c>
      <c r="B114" s="27" t="s">
        <v>72</v>
      </c>
      <c r="C114" s="23">
        <v>0</v>
      </c>
      <c r="D114" s="23">
        <v>0</v>
      </c>
      <c r="E114" s="23">
        <v>0</v>
      </c>
      <c r="F114" s="23">
        <v>0</v>
      </c>
      <c r="G114" s="23">
        <v>0</v>
      </c>
      <c r="H114" s="23">
        <v>0</v>
      </c>
      <c r="I114" s="23">
        <v>0</v>
      </c>
      <c r="J114" s="23">
        <v>0</v>
      </c>
      <c r="K114" s="23">
        <v>0</v>
      </c>
      <c r="L114" s="23">
        <v>0</v>
      </c>
      <c r="M114" s="23">
        <v>0</v>
      </c>
      <c r="N114" s="23">
        <v>0</v>
      </c>
      <c r="O114" s="23">
        <v>0</v>
      </c>
      <c r="P114" s="23">
        <v>0</v>
      </c>
      <c r="Q114" s="23">
        <v>0</v>
      </c>
      <c r="R114" s="23">
        <v>0</v>
      </c>
      <c r="S114" s="23">
        <v>0</v>
      </c>
      <c r="T114" s="23">
        <v>0</v>
      </c>
      <c r="U114" s="23">
        <v>0</v>
      </c>
      <c r="V114" s="23">
        <v>0</v>
      </c>
      <c r="W114" s="23">
        <v>0</v>
      </c>
    </row>
    <row r="115" spans="1:23">
      <c r="A115" s="7"/>
      <c r="B115" s="7"/>
      <c r="C115" s="7"/>
      <c r="D115" s="7"/>
      <c r="E115" s="7"/>
      <c r="F115" s="7"/>
      <c r="G115" s="7"/>
      <c r="H115" s="7"/>
      <c r="I115" s="7"/>
      <c r="J115" s="7"/>
      <c r="K115" s="7"/>
      <c r="L115" s="7"/>
      <c r="M115" s="7"/>
      <c r="N115" s="7"/>
      <c r="O115" s="7"/>
      <c r="P115" s="7"/>
      <c r="Q115" s="7"/>
      <c r="R115" s="7"/>
      <c r="S115" s="7"/>
      <c r="T115" s="7"/>
      <c r="U115" s="7"/>
      <c r="V115" s="7"/>
      <c r="W115" s="7"/>
    </row>
    <row r="116" spans="1:23">
      <c r="A116" s="17" t="s">
        <v>96</v>
      </c>
      <c r="B116" s="17" t="s">
        <v>97</v>
      </c>
      <c r="C116" s="17" t="s">
        <v>75</v>
      </c>
      <c r="D116" s="17" t="s">
        <v>98</v>
      </c>
      <c r="E116" s="17" t="s">
        <v>99</v>
      </c>
      <c r="F116" s="17" t="s">
        <v>100</v>
      </c>
      <c r="G116" s="17" t="s">
        <v>101</v>
      </c>
      <c r="H116" s="17" t="s">
        <v>102</v>
      </c>
      <c r="I116" s="17" t="s">
        <v>103</v>
      </c>
      <c r="J116" s="17" t="s">
        <v>104</v>
      </c>
      <c r="K116" s="17" t="s">
        <v>105</v>
      </c>
      <c r="L116" s="17" t="s">
        <v>106</v>
      </c>
      <c r="M116" s="17" t="s">
        <v>107</v>
      </c>
      <c r="N116" s="17" t="s">
        <v>108</v>
      </c>
      <c r="O116" s="17" t="s">
        <v>109</v>
      </c>
      <c r="P116" s="17" t="s">
        <v>110</v>
      </c>
      <c r="Q116" s="17" t="s">
        <v>111</v>
      </c>
      <c r="R116" s="17" t="s">
        <v>112</v>
      </c>
      <c r="S116" s="17" t="s">
        <v>113</v>
      </c>
      <c r="T116" s="17" t="s">
        <v>114</v>
      </c>
      <c r="U116" s="17" t="s">
        <v>115</v>
      </c>
      <c r="V116" s="17" t="s">
        <v>116</v>
      </c>
      <c r="W116" s="17" t="s">
        <v>117</v>
      </c>
    </row>
    <row r="117" spans="1:23">
      <c r="A117" s="27" t="s">
        <v>123</v>
      </c>
      <c r="B117" s="27" t="s">
        <v>66</v>
      </c>
      <c r="C117" s="23">
        <v>0</v>
      </c>
      <c r="D117" s="23">
        <v>0</v>
      </c>
      <c r="E117" s="23">
        <v>0</v>
      </c>
      <c r="F117" s="23">
        <v>0</v>
      </c>
      <c r="G117" s="23">
        <v>0</v>
      </c>
      <c r="H117" s="23">
        <v>0</v>
      </c>
      <c r="I117" s="23">
        <v>0</v>
      </c>
      <c r="J117" s="23">
        <v>0</v>
      </c>
      <c r="K117" s="23">
        <v>0</v>
      </c>
      <c r="L117" s="23">
        <v>0</v>
      </c>
      <c r="M117" s="23">
        <v>0</v>
      </c>
      <c r="N117" s="23">
        <v>0</v>
      </c>
      <c r="O117" s="23">
        <v>0</v>
      </c>
      <c r="P117" s="23">
        <v>0</v>
      </c>
      <c r="Q117" s="23">
        <v>0</v>
      </c>
      <c r="R117" s="23">
        <v>0</v>
      </c>
      <c r="S117" s="23">
        <v>0</v>
      </c>
      <c r="T117" s="23">
        <v>0</v>
      </c>
      <c r="U117" s="23">
        <v>0</v>
      </c>
      <c r="V117" s="23">
        <v>0</v>
      </c>
      <c r="W117" s="23">
        <v>0</v>
      </c>
    </row>
    <row r="118" spans="1:23">
      <c r="A118" s="27" t="s">
        <v>123</v>
      </c>
      <c r="B118" s="27" t="s">
        <v>68</v>
      </c>
      <c r="C118" s="23">
        <v>0</v>
      </c>
      <c r="D118" s="23">
        <v>0</v>
      </c>
      <c r="E118" s="23">
        <v>0</v>
      </c>
      <c r="F118" s="23">
        <v>0</v>
      </c>
      <c r="G118" s="23">
        <v>0</v>
      </c>
      <c r="H118" s="23">
        <v>0</v>
      </c>
      <c r="I118" s="23">
        <v>0</v>
      </c>
      <c r="J118" s="23">
        <v>0</v>
      </c>
      <c r="K118" s="23">
        <v>0</v>
      </c>
      <c r="L118" s="23">
        <v>0</v>
      </c>
      <c r="M118" s="23">
        <v>0</v>
      </c>
      <c r="N118" s="23">
        <v>0</v>
      </c>
      <c r="O118" s="23">
        <v>0</v>
      </c>
      <c r="P118" s="23">
        <v>0</v>
      </c>
      <c r="Q118" s="23">
        <v>0</v>
      </c>
      <c r="R118" s="23">
        <v>0</v>
      </c>
      <c r="S118" s="23">
        <v>0</v>
      </c>
      <c r="T118" s="23">
        <v>0</v>
      </c>
      <c r="U118" s="23">
        <v>0</v>
      </c>
      <c r="V118" s="23">
        <v>0</v>
      </c>
      <c r="W118" s="23">
        <v>0</v>
      </c>
    </row>
    <row r="119" spans="1:23">
      <c r="A119" s="27" t="s">
        <v>123</v>
      </c>
      <c r="B119" s="27" t="s">
        <v>72</v>
      </c>
      <c r="C119" s="23">
        <v>0</v>
      </c>
      <c r="D119" s="23">
        <v>0</v>
      </c>
      <c r="E119" s="23">
        <v>0</v>
      </c>
      <c r="F119" s="23">
        <v>0</v>
      </c>
      <c r="G119" s="23">
        <v>0</v>
      </c>
      <c r="H119" s="23">
        <v>0</v>
      </c>
      <c r="I119" s="23">
        <v>0</v>
      </c>
      <c r="J119" s="23">
        <v>0</v>
      </c>
      <c r="K119" s="23">
        <v>0</v>
      </c>
      <c r="L119" s="23">
        <v>0</v>
      </c>
      <c r="M119" s="23">
        <v>0</v>
      </c>
      <c r="N119" s="23">
        <v>0</v>
      </c>
      <c r="O119" s="23">
        <v>0</v>
      </c>
      <c r="P119" s="23">
        <v>0</v>
      </c>
      <c r="Q119" s="23">
        <v>0</v>
      </c>
      <c r="R119" s="23">
        <v>0</v>
      </c>
      <c r="S119" s="23">
        <v>0</v>
      </c>
      <c r="T119" s="23">
        <v>0</v>
      </c>
      <c r="U119" s="23">
        <v>0</v>
      </c>
      <c r="V119" s="23">
        <v>0</v>
      </c>
      <c r="W119" s="23">
        <v>0</v>
      </c>
    </row>
    <row r="121" spans="1:23" collapsed="1"/>
    <row r="122" spans="1:23">
      <c r="A122" s="7" t="s">
        <v>93</v>
      </c>
    </row>
  </sheetData>
  <sheetProtection algorithmName="SHA-512" hashValue="eVkchjjnrrZQXssXj8o4FMZtwOhFXd8LUBQSckEDI/I86ra2ni7dbUV+h8cEw6SheFECzhcUxd7oe5Ea8txDTg==" saltValue="QDUdRGnx6JWo1r1f71U9Pw=="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B14891"/>
  </sheetPr>
  <dimension ref="A1:W90"/>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150</v>
      </c>
      <c r="B1" s="17"/>
      <c r="C1" s="17"/>
      <c r="D1" s="17"/>
      <c r="E1" s="17"/>
      <c r="F1" s="17"/>
      <c r="G1" s="17"/>
      <c r="H1" s="17"/>
      <c r="I1" s="17"/>
      <c r="J1" s="17"/>
      <c r="K1" s="17"/>
      <c r="L1" s="17"/>
      <c r="M1" s="17"/>
      <c r="N1" s="17"/>
      <c r="O1" s="17"/>
      <c r="P1" s="17"/>
      <c r="Q1" s="17"/>
      <c r="R1" s="17"/>
      <c r="S1" s="17"/>
      <c r="T1" s="17"/>
      <c r="U1" s="17"/>
      <c r="V1" s="17"/>
      <c r="W1" s="17"/>
    </row>
    <row r="2" spans="1:23">
      <c r="A2" s="26" t="s">
        <v>135</v>
      </c>
      <c r="B2" s="16" t="s">
        <v>136</v>
      </c>
    </row>
    <row r="3" spans="1:23">
      <c r="B3" s="16"/>
    </row>
    <row r="4" spans="1:23">
      <c r="A4" s="16" t="s">
        <v>95</v>
      </c>
      <c r="B4" s="1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0</v>
      </c>
      <c r="D6" s="23">
        <v>0</v>
      </c>
      <c r="E6" s="23">
        <v>0</v>
      </c>
      <c r="F6" s="23">
        <v>0</v>
      </c>
      <c r="G6" s="23">
        <v>0</v>
      </c>
      <c r="H6" s="23">
        <v>0</v>
      </c>
      <c r="I6" s="23">
        <v>0</v>
      </c>
      <c r="J6" s="23">
        <v>0</v>
      </c>
      <c r="K6" s="23">
        <v>0</v>
      </c>
      <c r="L6" s="23">
        <v>0</v>
      </c>
      <c r="M6" s="23">
        <v>0</v>
      </c>
      <c r="N6" s="23">
        <v>0</v>
      </c>
      <c r="O6" s="23">
        <v>0</v>
      </c>
      <c r="P6" s="23">
        <v>0</v>
      </c>
      <c r="Q6" s="23">
        <v>0</v>
      </c>
      <c r="R6" s="23">
        <v>0</v>
      </c>
      <c r="S6" s="23">
        <v>0</v>
      </c>
      <c r="T6" s="23">
        <v>0</v>
      </c>
      <c r="U6" s="23">
        <v>0</v>
      </c>
      <c r="V6" s="23">
        <v>0</v>
      </c>
      <c r="W6" s="23">
        <v>0</v>
      </c>
    </row>
    <row r="7" spans="1:23">
      <c r="A7" s="27" t="s">
        <v>36</v>
      </c>
      <c r="B7" s="27" t="s">
        <v>67</v>
      </c>
      <c r="C7" s="23">
        <v>0</v>
      </c>
      <c r="D7" s="23">
        <v>0</v>
      </c>
      <c r="E7" s="23">
        <v>0</v>
      </c>
      <c r="F7" s="23">
        <v>0</v>
      </c>
      <c r="G7" s="23">
        <v>0</v>
      </c>
      <c r="H7" s="23">
        <v>0</v>
      </c>
      <c r="I7" s="23">
        <v>0</v>
      </c>
      <c r="J7" s="23">
        <v>0</v>
      </c>
      <c r="K7" s="23">
        <v>0</v>
      </c>
      <c r="L7" s="23">
        <v>0</v>
      </c>
      <c r="M7" s="23">
        <v>0</v>
      </c>
      <c r="N7" s="23">
        <v>0</v>
      </c>
      <c r="O7" s="23">
        <v>0</v>
      </c>
      <c r="P7" s="23">
        <v>0</v>
      </c>
      <c r="Q7" s="23">
        <v>0</v>
      </c>
      <c r="R7" s="23">
        <v>0</v>
      </c>
      <c r="S7" s="23">
        <v>0</v>
      </c>
      <c r="T7" s="23">
        <v>0</v>
      </c>
      <c r="U7" s="23">
        <v>0</v>
      </c>
      <c r="V7" s="23">
        <v>0</v>
      </c>
      <c r="W7" s="23">
        <v>0</v>
      </c>
    </row>
    <row r="8" spans="1:23">
      <c r="A8" s="27" t="s">
        <v>36</v>
      </c>
      <c r="B8" s="27" t="s">
        <v>18</v>
      </c>
      <c r="C8" s="23">
        <v>3.3127118530886429E-4</v>
      </c>
      <c r="D8" s="23">
        <v>3.1281509461472424E-4</v>
      </c>
      <c r="E8" s="23">
        <v>3.0995269314180329E-4</v>
      </c>
      <c r="F8" s="23">
        <v>4.7513745088909406E-4</v>
      </c>
      <c r="G8" s="23">
        <v>4.4866614799682532E-4</v>
      </c>
      <c r="H8" s="23">
        <v>4.2366963913626984E-4</v>
      </c>
      <c r="I8" s="23">
        <v>4.2243032789815682E-4</v>
      </c>
      <c r="J8" s="23">
        <v>4.5108259636019924E-4</v>
      </c>
      <c r="K8" s="23">
        <v>4.2595146006408567E-4</v>
      </c>
      <c r="L8" s="23">
        <v>4.0222045318247447E-4</v>
      </c>
      <c r="M8" s="23">
        <v>3.8082224384957281E-4</v>
      </c>
      <c r="N8" s="23">
        <v>3.9917669944720551E-4</v>
      </c>
      <c r="O8" s="23">
        <v>3.7693739311841503E-4</v>
      </c>
      <c r="P8" s="23">
        <v>3.5593710386319356E-4</v>
      </c>
      <c r="Q8" s="23">
        <v>3.7198682770873319E-4</v>
      </c>
      <c r="R8" s="23">
        <v>3.5932482181379221E-4</v>
      </c>
      <c r="S8" s="23">
        <v>5.0683530425671972E-4</v>
      </c>
      <c r="T8" s="23">
        <v>4.785980208551099E-4</v>
      </c>
      <c r="U8" s="23">
        <v>4.7126060558154578E-4</v>
      </c>
      <c r="V8" s="23">
        <v>4.4375458336981093E-4</v>
      </c>
      <c r="W8" s="23">
        <v>4.5799949663345881E-4</v>
      </c>
    </row>
    <row r="9" spans="1:23">
      <c r="A9" s="27" t="s">
        <v>36</v>
      </c>
      <c r="B9" s="27" t="s">
        <v>28</v>
      </c>
      <c r="C9" s="23">
        <v>0</v>
      </c>
      <c r="D9" s="23">
        <v>0</v>
      </c>
      <c r="E9" s="23">
        <v>0</v>
      </c>
      <c r="F9" s="23">
        <v>0</v>
      </c>
      <c r="G9" s="23">
        <v>0</v>
      </c>
      <c r="H9" s="23">
        <v>0</v>
      </c>
      <c r="I9" s="23">
        <v>0</v>
      </c>
      <c r="J9" s="23">
        <v>0</v>
      </c>
      <c r="K9" s="23">
        <v>0</v>
      </c>
      <c r="L9" s="23">
        <v>0</v>
      </c>
      <c r="M9" s="23">
        <v>0</v>
      </c>
      <c r="N9" s="23">
        <v>0</v>
      </c>
      <c r="O9" s="23">
        <v>0</v>
      </c>
      <c r="P9" s="23">
        <v>0</v>
      </c>
      <c r="Q9" s="23">
        <v>0</v>
      </c>
      <c r="R9" s="23">
        <v>0</v>
      </c>
      <c r="S9" s="23">
        <v>0</v>
      </c>
      <c r="T9" s="23">
        <v>0</v>
      </c>
      <c r="U9" s="23">
        <v>0</v>
      </c>
      <c r="V9" s="23">
        <v>0</v>
      </c>
      <c r="W9" s="23">
        <v>0</v>
      </c>
    </row>
    <row r="10" spans="1:23">
      <c r="A10" s="27" t="s">
        <v>36</v>
      </c>
      <c r="B10" s="27" t="s">
        <v>62</v>
      </c>
      <c r="C10" s="23">
        <v>3.0298494745354071E-4</v>
      </c>
      <c r="D10" s="23">
        <v>2.861047661484623E-4</v>
      </c>
      <c r="E10" s="23">
        <v>2.7088393481393956E-4</v>
      </c>
      <c r="F10" s="23">
        <v>2.6505253096797331E-4</v>
      </c>
      <c r="G10" s="23">
        <v>2.5028567599477252E-4</v>
      </c>
      <c r="H10" s="23">
        <v>2.3634152588314469E-4</v>
      </c>
      <c r="I10" s="23">
        <v>2.2376810897982617E-4</v>
      </c>
      <c r="J10" s="23">
        <v>2.7674155125824131E-4</v>
      </c>
      <c r="K10" s="23">
        <v>2.8336163862811121E-4</v>
      </c>
      <c r="L10" s="23">
        <v>2.6757472949236931E-4</v>
      </c>
      <c r="M10" s="23">
        <v>2.5333969984986951E-4</v>
      </c>
      <c r="N10" s="23">
        <v>3.3400248158988767E-4</v>
      </c>
      <c r="O10" s="23">
        <v>3.1539422235797403E-4</v>
      </c>
      <c r="P10" s="23">
        <v>2.9782268390128814E-4</v>
      </c>
      <c r="Q10" s="23">
        <v>3.7394672335978917E-4</v>
      </c>
      <c r="R10" s="23">
        <v>1.0513541111916071E-3</v>
      </c>
      <c r="S10" s="23">
        <v>2.3309194169624237E-3</v>
      </c>
      <c r="T10" s="23">
        <v>2.20105705021272E-3</v>
      </c>
      <c r="U10" s="23">
        <v>2.2160879812936065E-3</v>
      </c>
      <c r="V10" s="23">
        <v>2.0867417883068066E-3</v>
      </c>
      <c r="W10" s="23">
        <v>2.27668573999885E-3</v>
      </c>
    </row>
    <row r="11" spans="1:23">
      <c r="A11" s="27" t="s">
        <v>36</v>
      </c>
      <c r="B11" s="27" t="s">
        <v>61</v>
      </c>
      <c r="C11" s="23">
        <v>0</v>
      </c>
      <c r="D11" s="23">
        <v>0</v>
      </c>
      <c r="E11" s="23">
        <v>0</v>
      </c>
      <c r="F11" s="23">
        <v>0</v>
      </c>
      <c r="G11" s="23">
        <v>0</v>
      </c>
      <c r="H11" s="23">
        <v>0</v>
      </c>
      <c r="I11" s="23">
        <v>0</v>
      </c>
      <c r="J11" s="23">
        <v>0</v>
      </c>
      <c r="K11" s="23">
        <v>0</v>
      </c>
      <c r="L11" s="23">
        <v>0</v>
      </c>
      <c r="M11" s="23">
        <v>0</v>
      </c>
      <c r="N11" s="23">
        <v>0</v>
      </c>
      <c r="O11" s="23">
        <v>0</v>
      </c>
      <c r="P11" s="23">
        <v>0</v>
      </c>
      <c r="Q11" s="23">
        <v>0</v>
      </c>
      <c r="R11" s="23">
        <v>0</v>
      </c>
      <c r="S11" s="23">
        <v>0</v>
      </c>
      <c r="T11" s="23">
        <v>0</v>
      </c>
      <c r="U11" s="23">
        <v>0</v>
      </c>
      <c r="V11" s="23">
        <v>0</v>
      </c>
      <c r="W11" s="23">
        <v>0</v>
      </c>
    </row>
    <row r="12" spans="1:23">
      <c r="A12" s="27" t="s">
        <v>36</v>
      </c>
      <c r="B12" s="27" t="s">
        <v>65</v>
      </c>
      <c r="C12" s="23">
        <v>92749.434051536271</v>
      </c>
      <c r="D12" s="23">
        <v>87582.091363706408</v>
      </c>
      <c r="E12" s="23">
        <v>99424.441064016763</v>
      </c>
      <c r="F12" s="23">
        <v>167969.42836434345</v>
      </c>
      <c r="G12" s="23">
        <v>434152.30185583007</v>
      </c>
      <c r="H12" s="23">
        <v>476510.13848134974</v>
      </c>
      <c r="I12" s="23">
        <v>463942.4326458748</v>
      </c>
      <c r="J12" s="23">
        <v>596279.21284747869</v>
      </c>
      <c r="K12" s="23">
        <v>641123.33223208925</v>
      </c>
      <c r="L12" s="23">
        <v>647047.12916373485</v>
      </c>
      <c r="M12" s="23">
        <v>661086.89204623806</v>
      </c>
      <c r="N12" s="23">
        <v>820049.47358988936</v>
      </c>
      <c r="O12" s="23">
        <v>837907.70050566504</v>
      </c>
      <c r="P12" s="23">
        <v>851615.48133904953</v>
      </c>
      <c r="Q12" s="23">
        <v>975328.15868744219</v>
      </c>
      <c r="R12" s="23">
        <v>982110.93809004035</v>
      </c>
      <c r="S12" s="23">
        <v>1020908.7238980844</v>
      </c>
      <c r="T12" s="23">
        <v>973279.31893287669</v>
      </c>
      <c r="U12" s="23">
        <v>950842.61578779365</v>
      </c>
      <c r="V12" s="23">
        <v>912155.63218248775</v>
      </c>
      <c r="W12" s="23">
        <v>957451.8637054977</v>
      </c>
    </row>
    <row r="13" spans="1:23">
      <c r="A13" s="27" t="s">
        <v>36</v>
      </c>
      <c r="B13" s="27" t="s">
        <v>64</v>
      </c>
      <c r="C13" s="23">
        <v>9.890426157446485E-4</v>
      </c>
      <c r="D13" s="23">
        <v>1.884485969400305E-3</v>
      </c>
      <c r="E13" s="23">
        <v>1.784230935278881E-3</v>
      </c>
      <c r="F13" s="23">
        <v>1.7416150665215012E-3</v>
      </c>
      <c r="G13" s="23">
        <v>102757.00463960426</v>
      </c>
      <c r="H13" s="23">
        <v>138286.02599060439</v>
      </c>
      <c r="I13" s="23">
        <v>143731.60805214182</v>
      </c>
      <c r="J13" s="23">
        <v>135342.43940064867</v>
      </c>
      <c r="K13" s="23">
        <v>163512.84379176633</v>
      </c>
      <c r="L13" s="23">
        <v>172449.64872774843</v>
      </c>
      <c r="M13" s="23">
        <v>232364.25266171311</v>
      </c>
      <c r="N13" s="23">
        <v>273495.07669931458</v>
      </c>
      <c r="O13" s="23">
        <v>277209.68784344796</v>
      </c>
      <c r="P13" s="23">
        <v>261765.52195451676</v>
      </c>
      <c r="Q13" s="23">
        <v>274277.25043464324</v>
      </c>
      <c r="R13" s="23">
        <v>309668.37197644665</v>
      </c>
      <c r="S13" s="23">
        <v>300524.969295035</v>
      </c>
      <c r="T13" s="23">
        <v>295684.45809335698</v>
      </c>
      <c r="U13" s="23">
        <v>297912.0564271381</v>
      </c>
      <c r="V13" s="23">
        <v>297594.28186221805</v>
      </c>
      <c r="W13" s="23">
        <v>330330.08294127247</v>
      </c>
    </row>
    <row r="14" spans="1:23">
      <c r="A14" s="27" t="s">
        <v>36</v>
      </c>
      <c r="B14" s="27" t="s">
        <v>32</v>
      </c>
      <c r="C14" s="23">
        <v>1.901183681633851E-3</v>
      </c>
      <c r="D14" s="23">
        <v>1.7952631548553489E-3</v>
      </c>
      <c r="E14" s="23">
        <v>1.699754792485192E-3</v>
      </c>
      <c r="F14" s="23">
        <v>1.6005453688184099E-3</v>
      </c>
      <c r="G14" s="23">
        <v>1.5113742854371121E-3</v>
      </c>
      <c r="H14" s="23">
        <v>1.924214556125674E-3</v>
      </c>
      <c r="I14" s="23">
        <v>2.389085605171923E-3</v>
      </c>
      <c r="J14" s="23">
        <v>13451.444306587549</v>
      </c>
      <c r="K14" s="23">
        <v>12702.024923473478</v>
      </c>
      <c r="L14" s="23">
        <v>20728.852393411853</v>
      </c>
      <c r="M14" s="23">
        <v>32008.662348878272</v>
      </c>
      <c r="N14" s="23">
        <v>30140.415847667417</v>
      </c>
      <c r="O14" s="23">
        <v>34091.085956425362</v>
      </c>
      <c r="P14" s="23">
        <v>32191.771430512468</v>
      </c>
      <c r="Q14" s="23">
        <v>42245.270491339514</v>
      </c>
      <c r="R14" s="23">
        <v>72073.901364635152</v>
      </c>
      <c r="S14" s="23">
        <v>68058.452349865795</v>
      </c>
      <c r="T14" s="23">
        <v>56686.652881642702</v>
      </c>
      <c r="U14" s="23">
        <v>68685.334727582915</v>
      </c>
      <c r="V14" s="23">
        <v>59755.155678889816</v>
      </c>
      <c r="W14" s="23">
        <v>100443.71691504183</v>
      </c>
    </row>
    <row r="15" spans="1:23">
      <c r="A15" s="27" t="s">
        <v>36</v>
      </c>
      <c r="B15" s="27" t="s">
        <v>69</v>
      </c>
      <c r="C15" s="23">
        <v>0</v>
      </c>
      <c r="D15" s="23">
        <v>0</v>
      </c>
      <c r="E15" s="23">
        <v>2.07452865539482E-3</v>
      </c>
      <c r="F15" s="23">
        <v>1.0670520925166309E-2</v>
      </c>
      <c r="G15" s="23">
        <v>1.0185601758039314E-2</v>
      </c>
      <c r="H15" s="23">
        <v>6500.9416220902667</v>
      </c>
      <c r="I15" s="23">
        <v>17758.615609377845</v>
      </c>
      <c r="J15" s="23">
        <v>54895.306927044912</v>
      </c>
      <c r="K15" s="23">
        <v>65506.608766822894</v>
      </c>
      <c r="L15" s="23">
        <v>61857.043545969937</v>
      </c>
      <c r="M15" s="23">
        <v>79886.305638180886</v>
      </c>
      <c r="N15" s="23">
        <v>80565.951294880186</v>
      </c>
      <c r="O15" s="23">
        <v>76077.38562084781</v>
      </c>
      <c r="P15" s="23">
        <v>71838.891556861388</v>
      </c>
      <c r="Q15" s="23">
        <v>81632.778526776121</v>
      </c>
      <c r="R15" s="23">
        <v>179446.34396852742</v>
      </c>
      <c r="S15" s="23">
        <v>232605.10859946581</v>
      </c>
      <c r="T15" s="23">
        <v>219645.99482616998</v>
      </c>
      <c r="U15" s="23">
        <v>247790.19403746058</v>
      </c>
      <c r="V15" s="23">
        <v>233327.44773462837</v>
      </c>
      <c r="W15" s="23">
        <v>283248.57289764239</v>
      </c>
    </row>
    <row r="16" spans="1:23">
      <c r="A16" s="27" t="s">
        <v>36</v>
      </c>
      <c r="B16" s="27" t="s">
        <v>52</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row>
    <row r="17" spans="1:23">
      <c r="A17" s="29" t="s">
        <v>118</v>
      </c>
      <c r="B17" s="29"/>
      <c r="C17" s="28">
        <v>92749.435674835026</v>
      </c>
      <c r="D17" s="28">
        <v>87582.093847112235</v>
      </c>
      <c r="E17" s="28">
        <v>99424.44342908432</v>
      </c>
      <c r="F17" s="28">
        <v>167969.43084614849</v>
      </c>
      <c r="G17" s="28">
        <v>536909.30719438614</v>
      </c>
      <c r="H17" s="28">
        <v>614796.1651319653</v>
      </c>
      <c r="I17" s="28">
        <v>607674.04134421505</v>
      </c>
      <c r="J17" s="28">
        <v>731621.65297595155</v>
      </c>
      <c r="K17" s="28">
        <v>804636.17673316866</v>
      </c>
      <c r="L17" s="28">
        <v>819496.77856127848</v>
      </c>
      <c r="M17" s="28">
        <v>893451.14534211322</v>
      </c>
      <c r="N17" s="28">
        <v>1093544.5510223832</v>
      </c>
      <c r="O17" s="28">
        <v>1115117.3890414445</v>
      </c>
      <c r="P17" s="28">
        <v>1113381.003947326</v>
      </c>
      <c r="Q17" s="28">
        <v>1249605.4098680189</v>
      </c>
      <c r="R17" s="28">
        <v>1291779.3114771659</v>
      </c>
      <c r="S17" s="28">
        <v>1321433.696030874</v>
      </c>
      <c r="T17" s="28">
        <v>1268963.7797058888</v>
      </c>
      <c r="U17" s="28">
        <v>1248754.6749022803</v>
      </c>
      <c r="V17" s="28">
        <v>1209749.9165752023</v>
      </c>
      <c r="W17" s="28">
        <v>1287781.9493814553</v>
      </c>
    </row>
    <row r="18" spans="1:23">
      <c r="A18" s="7"/>
      <c r="B18" s="7"/>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0</v>
      </c>
      <c r="D20" s="23">
        <v>0</v>
      </c>
      <c r="E20" s="23">
        <v>0</v>
      </c>
      <c r="F20" s="23">
        <v>0</v>
      </c>
      <c r="G20" s="23">
        <v>0</v>
      </c>
      <c r="H20" s="23">
        <v>0</v>
      </c>
      <c r="I20" s="23">
        <v>0</v>
      </c>
      <c r="J20" s="23">
        <v>0</v>
      </c>
      <c r="K20" s="23">
        <v>0</v>
      </c>
      <c r="L20" s="23">
        <v>0</v>
      </c>
      <c r="M20" s="23">
        <v>0</v>
      </c>
      <c r="N20" s="23">
        <v>0</v>
      </c>
      <c r="O20" s="23">
        <v>0</v>
      </c>
      <c r="P20" s="23">
        <v>0</v>
      </c>
      <c r="Q20" s="23">
        <v>0</v>
      </c>
      <c r="R20" s="23">
        <v>0</v>
      </c>
      <c r="S20" s="23">
        <v>0</v>
      </c>
      <c r="T20" s="23">
        <v>0</v>
      </c>
      <c r="U20" s="23">
        <v>0</v>
      </c>
      <c r="V20" s="23">
        <v>0</v>
      </c>
      <c r="W20" s="23">
        <v>0</v>
      </c>
    </row>
    <row r="21" spans="1:23">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c r="A22" s="27" t="s">
        <v>119</v>
      </c>
      <c r="B22" s="27" t="s">
        <v>18</v>
      </c>
      <c r="C22" s="23">
        <v>6.7615863860609398E-5</v>
      </c>
      <c r="D22" s="23">
        <v>6.3848785493649904E-5</v>
      </c>
      <c r="E22" s="23">
        <v>6.0452017211891705E-5</v>
      </c>
      <c r="F22" s="23">
        <v>7.4385417176657003E-5</v>
      </c>
      <c r="G22" s="23">
        <v>7.0241187111932699E-5</v>
      </c>
      <c r="H22" s="23">
        <v>6.6327844275932088E-5</v>
      </c>
      <c r="I22" s="23">
        <v>6.2799189566340198E-5</v>
      </c>
      <c r="J22" s="23">
        <v>5.9133795339383299E-5</v>
      </c>
      <c r="K22" s="23">
        <v>5.58392779220148E-5</v>
      </c>
      <c r="L22" s="23">
        <v>5.2728307746135698E-5</v>
      </c>
      <c r="M22" s="23">
        <v>4.9923151126192204E-5</v>
      </c>
      <c r="N22" s="23">
        <v>6.6553499081427889E-5</v>
      </c>
      <c r="O22" s="23">
        <v>6.2845608176536895E-5</v>
      </c>
      <c r="P22" s="23">
        <v>5.9344294764224503E-5</v>
      </c>
      <c r="Q22" s="23">
        <v>7.1840454391701E-5</v>
      </c>
      <c r="R22" s="23">
        <v>6.7647349534652996E-5</v>
      </c>
      <c r="S22" s="23">
        <v>1.1349736042811299E-4</v>
      </c>
      <c r="T22" s="23">
        <v>1.07174089131053E-4</v>
      </c>
      <c r="U22" s="23">
        <v>1.01472405946759E-4</v>
      </c>
      <c r="V22" s="23">
        <v>9.5549775837659907E-5</v>
      </c>
      <c r="W22" s="23">
        <v>9.02264171911166E-5</v>
      </c>
    </row>
    <row r="23" spans="1:23">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c r="A24" s="27" t="s">
        <v>119</v>
      </c>
      <c r="B24" s="27" t="s">
        <v>62</v>
      </c>
      <c r="C24" s="23">
        <v>6.0262159310738795E-5</v>
      </c>
      <c r="D24" s="23">
        <v>5.6904777422462698E-5</v>
      </c>
      <c r="E24" s="23">
        <v>5.3877431772350701E-5</v>
      </c>
      <c r="F24" s="23">
        <v>6.0712025512555099E-5</v>
      </c>
      <c r="G24" s="23">
        <v>5.7329580256895599E-5</v>
      </c>
      <c r="H24" s="23">
        <v>5.4135580960845399E-5</v>
      </c>
      <c r="I24" s="23">
        <v>5.1255557121697405E-5</v>
      </c>
      <c r="J24" s="23">
        <v>4.8263928973775802E-5</v>
      </c>
      <c r="K24" s="23">
        <v>6.761317573169221E-5</v>
      </c>
      <c r="L24" s="23">
        <v>6.3846247128289903E-5</v>
      </c>
      <c r="M24" s="23">
        <v>6.0449613888081397E-5</v>
      </c>
      <c r="N24" s="23">
        <v>1.2672344098956699E-4</v>
      </c>
      <c r="O24" s="23">
        <v>1.19663305898746E-4</v>
      </c>
      <c r="P24" s="23">
        <v>1.12996511669816E-4</v>
      </c>
      <c r="Q24" s="23">
        <v>1.19845956523293E-4</v>
      </c>
      <c r="R24" s="23">
        <v>5.14354467234024E-4</v>
      </c>
      <c r="S24" s="23">
        <v>1.4121161338857601E-3</v>
      </c>
      <c r="T24" s="23">
        <v>1.3334429966089601E-3</v>
      </c>
      <c r="U24" s="23">
        <v>1.2625035599165499E-3</v>
      </c>
      <c r="V24" s="23">
        <v>1.1888151366743599E-3</v>
      </c>
      <c r="W24" s="23">
        <v>1.1225827537987699E-3</v>
      </c>
    </row>
    <row r="25" spans="1:23">
      <c r="A25" s="27" t="s">
        <v>119</v>
      </c>
      <c r="B25" s="27" t="s">
        <v>61</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row>
    <row r="26" spans="1:23">
      <c r="A26" s="27" t="s">
        <v>119</v>
      </c>
      <c r="B26" s="27" t="s">
        <v>65</v>
      </c>
      <c r="C26" s="23">
        <v>1.4790385442234434E-3</v>
      </c>
      <c r="D26" s="23">
        <v>1.5722952124501669E-3</v>
      </c>
      <c r="E26" s="23">
        <v>1.8230474167127519E-3</v>
      </c>
      <c r="F26" s="23">
        <v>1849.6682750452132</v>
      </c>
      <c r="G26" s="23">
        <v>118001.90566236388</v>
      </c>
      <c r="H26" s="23">
        <v>111427.67307145364</v>
      </c>
      <c r="I26" s="23">
        <v>105499.69836257085</v>
      </c>
      <c r="J26" s="23">
        <v>108776.83056712334</v>
      </c>
      <c r="K26" s="23">
        <v>102716.5543362803</v>
      </c>
      <c r="L26" s="23">
        <v>96993.913410380133</v>
      </c>
      <c r="M26" s="23">
        <v>91833.817827204533</v>
      </c>
      <c r="N26" s="23">
        <v>211517.50845559302</v>
      </c>
      <c r="O26" s="23">
        <v>263278.83831182844</v>
      </c>
      <c r="P26" s="23">
        <v>248610.80096592783</v>
      </c>
      <c r="Q26" s="23">
        <v>284404.23858239903</v>
      </c>
      <c r="R26" s="23">
        <v>267804.4438808962</v>
      </c>
      <c r="S26" s="23">
        <v>257355.16284616623</v>
      </c>
      <c r="T26" s="23">
        <v>243017.15089251913</v>
      </c>
      <c r="U26" s="23">
        <v>230088.58939063959</v>
      </c>
      <c r="V26" s="23">
        <v>216659.03100241197</v>
      </c>
      <c r="W26" s="23">
        <v>276787.67098773376</v>
      </c>
    </row>
    <row r="27" spans="1:23">
      <c r="A27" s="27" t="s">
        <v>119</v>
      </c>
      <c r="B27" s="27" t="s">
        <v>64</v>
      </c>
      <c r="C27" s="23">
        <v>2.242956443574938E-4</v>
      </c>
      <c r="D27" s="23">
        <v>4.6607528333765747E-4</v>
      </c>
      <c r="E27" s="23">
        <v>4.4127998414578433E-4</v>
      </c>
      <c r="F27" s="23">
        <v>4.4161210339635504E-4</v>
      </c>
      <c r="G27" s="23">
        <v>102757.00086553329</v>
      </c>
      <c r="H27" s="23">
        <v>138286.00310822111</v>
      </c>
      <c r="I27" s="23">
        <v>130929.15981766485</v>
      </c>
      <c r="J27" s="23">
        <v>123287.23035582717</v>
      </c>
      <c r="K27" s="23">
        <v>132642.19947848571</v>
      </c>
      <c r="L27" s="23">
        <v>142454.67422116481</v>
      </c>
      <c r="M27" s="23">
        <v>134876.05727366946</v>
      </c>
      <c r="N27" s="23">
        <v>160331.30854840329</v>
      </c>
      <c r="O27" s="23">
        <v>151398.78045387741</v>
      </c>
      <c r="P27" s="23">
        <v>142963.90972875303</v>
      </c>
      <c r="Q27" s="23">
        <v>161795.90794826884</v>
      </c>
      <c r="R27" s="23">
        <v>196123.12918984948</v>
      </c>
      <c r="S27" s="23">
        <v>193305.66546706163</v>
      </c>
      <c r="T27" s="23">
        <v>190676.16914199112</v>
      </c>
      <c r="U27" s="23">
        <v>198490.22965314885</v>
      </c>
      <c r="V27" s="23">
        <v>190341.41404161204</v>
      </c>
      <c r="W27" s="23">
        <v>179736.93482808649</v>
      </c>
    </row>
    <row r="28" spans="1:23">
      <c r="A28" s="27" t="s">
        <v>119</v>
      </c>
      <c r="B28" s="27" t="s">
        <v>32</v>
      </c>
      <c r="C28" s="23">
        <v>3.6714533469513498E-4</v>
      </c>
      <c r="D28" s="23">
        <v>3.4669058977445597E-4</v>
      </c>
      <c r="E28" s="23">
        <v>3.2824658038845E-4</v>
      </c>
      <c r="F28" s="23">
        <v>3.0908784396075799E-4</v>
      </c>
      <c r="G28" s="23">
        <v>2.9186765236674099E-4</v>
      </c>
      <c r="H28" s="23">
        <v>3.6740040278876403E-4</v>
      </c>
      <c r="I28" s="23">
        <v>4.6090622430290803E-4</v>
      </c>
      <c r="J28" s="23">
        <v>5.7236833289275803E-4</v>
      </c>
      <c r="K28" s="23">
        <v>6.27272644990273E-4</v>
      </c>
      <c r="L28" s="23">
        <v>2.4206453126488299E-3</v>
      </c>
      <c r="M28" s="23">
        <v>12382.592247356401</v>
      </c>
      <c r="N28" s="23">
        <v>11659.8586826139</v>
      </c>
      <c r="O28" s="23">
        <v>14295.438927364399</v>
      </c>
      <c r="P28" s="23">
        <v>13498.998038278402</v>
      </c>
      <c r="Q28" s="23">
        <v>23276.8337949905</v>
      </c>
      <c r="R28" s="23">
        <v>29701.771482353401</v>
      </c>
      <c r="S28" s="23">
        <v>28046.998493907398</v>
      </c>
      <c r="T28" s="23">
        <v>26484.417754358601</v>
      </c>
      <c r="U28" s="23">
        <v>25075.4413325774</v>
      </c>
      <c r="V28" s="23">
        <v>23611.8644421073</v>
      </c>
      <c r="W28" s="23">
        <v>27115.539079252801</v>
      </c>
    </row>
    <row r="29" spans="1:23">
      <c r="A29" s="27" t="s">
        <v>119</v>
      </c>
      <c r="B29" s="27" t="s">
        <v>69</v>
      </c>
      <c r="C29" s="23">
        <v>0</v>
      </c>
      <c r="D29" s="23">
        <v>0</v>
      </c>
      <c r="E29" s="23">
        <v>5.4871177962740399E-4</v>
      </c>
      <c r="F29" s="23">
        <v>6.5274357140666201E-4</v>
      </c>
      <c r="G29" s="23">
        <v>6.1637730990200888E-4</v>
      </c>
      <c r="H29" s="23">
        <v>6.6514817986456905E-4</v>
      </c>
      <c r="I29" s="23">
        <v>6.8296185460386201E-4</v>
      </c>
      <c r="J29" s="23">
        <v>6.72167435515928E-4</v>
      </c>
      <c r="K29" s="23">
        <v>1.0243258587467161E-3</v>
      </c>
      <c r="L29" s="23">
        <v>9.6725765665797801E-4</v>
      </c>
      <c r="M29" s="23">
        <v>9.3520848770825809E-4</v>
      </c>
      <c r="N29" s="23">
        <v>3.30947159620289E-3</v>
      </c>
      <c r="O29" s="23">
        <v>3.1250912134893902E-3</v>
      </c>
      <c r="P29" s="23">
        <v>2.9509832034315801E-3</v>
      </c>
      <c r="Q29" s="23">
        <v>1.8103233520945481E-2</v>
      </c>
      <c r="R29" s="23">
        <v>102578.2301120601</v>
      </c>
      <c r="S29" s="23">
        <v>121191.00316405091</v>
      </c>
      <c r="T29" s="23">
        <v>114439.0964335451</v>
      </c>
      <c r="U29" s="23">
        <v>108350.9133936783</v>
      </c>
      <c r="V29" s="23">
        <v>102026.80610533259</v>
      </c>
      <c r="W29" s="23">
        <v>96342.593079204715</v>
      </c>
    </row>
    <row r="30" spans="1:23">
      <c r="A30" s="27" t="s">
        <v>119</v>
      </c>
      <c r="B30" s="27" t="s">
        <v>52</v>
      </c>
      <c r="C30" s="23">
        <v>0</v>
      </c>
      <c r="D30" s="23">
        <v>0</v>
      </c>
      <c r="E30" s="23">
        <v>0</v>
      </c>
      <c r="F30" s="23">
        <v>0</v>
      </c>
      <c r="G30" s="23">
        <v>0</v>
      </c>
      <c r="H30" s="23">
        <v>0</v>
      </c>
      <c r="I30" s="23">
        <v>0</v>
      </c>
      <c r="J30" s="23">
        <v>0</v>
      </c>
      <c r="K30" s="23">
        <v>0</v>
      </c>
      <c r="L30" s="23">
        <v>0</v>
      </c>
      <c r="M30" s="23">
        <v>0</v>
      </c>
      <c r="N30" s="23">
        <v>0</v>
      </c>
      <c r="O30" s="23">
        <v>0</v>
      </c>
      <c r="P30" s="23">
        <v>0</v>
      </c>
      <c r="Q30" s="23">
        <v>0</v>
      </c>
      <c r="R30" s="23">
        <v>0</v>
      </c>
      <c r="S30" s="23">
        <v>0</v>
      </c>
      <c r="T30" s="23">
        <v>0</v>
      </c>
      <c r="U30" s="23">
        <v>0</v>
      </c>
      <c r="V30" s="23">
        <v>0</v>
      </c>
      <c r="W30" s="23">
        <v>0</v>
      </c>
    </row>
    <row r="31" spans="1:23">
      <c r="A31" s="29" t="s">
        <v>118</v>
      </c>
      <c r="B31" s="29"/>
      <c r="C31" s="28">
        <v>1.8312122117522854E-3</v>
      </c>
      <c r="D31" s="28">
        <v>2.1591240587039368E-3</v>
      </c>
      <c r="E31" s="28">
        <v>2.3786568498427784E-3</v>
      </c>
      <c r="F31" s="28">
        <v>1849.6688517547593</v>
      </c>
      <c r="G31" s="28">
        <v>220758.90665546793</v>
      </c>
      <c r="H31" s="28">
        <v>249713.67630013818</v>
      </c>
      <c r="I31" s="28">
        <v>236428.85829429046</v>
      </c>
      <c r="J31" s="28">
        <v>232064.06103034824</v>
      </c>
      <c r="K31" s="28">
        <v>235358.75393821846</v>
      </c>
      <c r="L31" s="28">
        <v>239448.58774811949</v>
      </c>
      <c r="M31" s="28">
        <v>226709.87521124678</v>
      </c>
      <c r="N31" s="28">
        <v>371848.81719727325</v>
      </c>
      <c r="O31" s="28">
        <v>414677.61894821475</v>
      </c>
      <c r="P31" s="28">
        <v>391574.7108670217</v>
      </c>
      <c r="Q31" s="28">
        <v>446200.14672235423</v>
      </c>
      <c r="R31" s="28">
        <v>463927.57365274749</v>
      </c>
      <c r="S31" s="28">
        <v>450660.82983884134</v>
      </c>
      <c r="T31" s="28">
        <v>433693.32147512736</v>
      </c>
      <c r="U31" s="28">
        <v>428578.8204077644</v>
      </c>
      <c r="V31" s="28">
        <v>407000.44632838888</v>
      </c>
      <c r="W31" s="28">
        <v>456524.6070286294</v>
      </c>
    </row>
    <row r="33" spans="1:23">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c r="A34" s="27" t="s">
        <v>120</v>
      </c>
      <c r="B34" s="27" t="s">
        <v>60</v>
      </c>
      <c r="C34" s="23">
        <v>0</v>
      </c>
      <c r="D34" s="23">
        <v>0</v>
      </c>
      <c r="E34" s="23">
        <v>0</v>
      </c>
      <c r="F34" s="23">
        <v>0</v>
      </c>
      <c r="G34" s="23">
        <v>0</v>
      </c>
      <c r="H34" s="23">
        <v>0</v>
      </c>
      <c r="I34" s="23">
        <v>0</v>
      </c>
      <c r="J34" s="23">
        <v>0</v>
      </c>
      <c r="K34" s="23">
        <v>0</v>
      </c>
      <c r="L34" s="23">
        <v>0</v>
      </c>
      <c r="M34" s="23">
        <v>0</v>
      </c>
      <c r="N34" s="23">
        <v>0</v>
      </c>
      <c r="O34" s="23">
        <v>0</v>
      </c>
      <c r="P34" s="23">
        <v>0</v>
      </c>
      <c r="Q34" s="23">
        <v>0</v>
      </c>
      <c r="R34" s="23">
        <v>0</v>
      </c>
      <c r="S34" s="23">
        <v>0</v>
      </c>
      <c r="T34" s="23">
        <v>0</v>
      </c>
      <c r="U34" s="23">
        <v>0</v>
      </c>
      <c r="V34" s="23">
        <v>0</v>
      </c>
      <c r="W34" s="23">
        <v>0</v>
      </c>
    </row>
    <row r="35" spans="1:23">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c r="A36" s="27" t="s">
        <v>120</v>
      </c>
      <c r="B36" s="27" t="s">
        <v>18</v>
      </c>
      <c r="C36" s="23">
        <v>7.0666269337182891E-5</v>
      </c>
      <c r="D36" s="23">
        <v>6.6729243921925102E-5</v>
      </c>
      <c r="E36" s="23">
        <v>6.3179234670108594E-5</v>
      </c>
      <c r="F36" s="23">
        <v>7.7286604698925703E-5</v>
      </c>
      <c r="G36" s="23">
        <v>7.2980740956398298E-5</v>
      </c>
      <c r="H36" s="23">
        <v>6.8914769529511291E-5</v>
      </c>
      <c r="I36" s="23">
        <v>6.5248489874030497E-5</v>
      </c>
      <c r="J36" s="23">
        <v>7.9453264997007302E-5</v>
      </c>
      <c r="K36" s="23">
        <v>7.5026690245680596E-5</v>
      </c>
      <c r="L36" s="23">
        <v>7.0846732974828895E-5</v>
      </c>
      <c r="M36" s="23">
        <v>6.7077672473920389E-5</v>
      </c>
      <c r="N36" s="23">
        <v>7.6696551762479306E-5</v>
      </c>
      <c r="O36" s="23">
        <v>7.2423561602057198E-5</v>
      </c>
      <c r="P36" s="23">
        <v>6.8388632273465107E-5</v>
      </c>
      <c r="Q36" s="23">
        <v>7.1503527750945995E-5</v>
      </c>
      <c r="R36" s="23">
        <v>7.6379801578528998E-5</v>
      </c>
      <c r="S36" s="23">
        <v>1.16357925134244E-4</v>
      </c>
      <c r="T36" s="23">
        <v>1.0987528337577899E-4</v>
      </c>
      <c r="U36" s="23">
        <v>1.0402989611219201E-4</v>
      </c>
      <c r="V36" s="23">
        <v>9.7957993221826112E-5</v>
      </c>
      <c r="W36" s="23">
        <v>1.0753786204863201E-4</v>
      </c>
    </row>
    <row r="37" spans="1:23">
      <c r="A37" s="27" t="s">
        <v>120</v>
      </c>
      <c r="B37" s="27" t="s">
        <v>28</v>
      </c>
      <c r="C37" s="23">
        <v>0</v>
      </c>
      <c r="D37" s="23">
        <v>0</v>
      </c>
      <c r="E37" s="23">
        <v>0</v>
      </c>
      <c r="F37" s="23">
        <v>0</v>
      </c>
      <c r="G37" s="23">
        <v>0</v>
      </c>
      <c r="H37" s="23">
        <v>0</v>
      </c>
      <c r="I37" s="23">
        <v>0</v>
      </c>
      <c r="J37" s="23">
        <v>0</v>
      </c>
      <c r="K37" s="23">
        <v>0</v>
      </c>
      <c r="L37" s="23">
        <v>0</v>
      </c>
      <c r="M37" s="23">
        <v>0</v>
      </c>
      <c r="N37" s="23">
        <v>0</v>
      </c>
      <c r="O37" s="23">
        <v>0</v>
      </c>
      <c r="P37" s="23">
        <v>0</v>
      </c>
      <c r="Q37" s="23">
        <v>0</v>
      </c>
      <c r="R37" s="23">
        <v>0</v>
      </c>
      <c r="S37" s="23">
        <v>0</v>
      </c>
      <c r="T37" s="23">
        <v>0</v>
      </c>
      <c r="U37" s="23">
        <v>0</v>
      </c>
      <c r="V37" s="23">
        <v>0</v>
      </c>
      <c r="W37" s="23">
        <v>0</v>
      </c>
    </row>
    <row r="38" spans="1:23">
      <c r="A38" s="27" t="s">
        <v>120</v>
      </c>
      <c r="B38" s="27" t="s">
        <v>62</v>
      </c>
      <c r="C38" s="23">
        <v>6.0781023371684904E-5</v>
      </c>
      <c r="D38" s="23">
        <v>5.7394734042643E-5</v>
      </c>
      <c r="E38" s="23">
        <v>5.4341322601396599E-5</v>
      </c>
      <c r="F38" s="23">
        <v>5.1169587878005801E-5</v>
      </c>
      <c r="G38" s="23">
        <v>4.8318779849599299E-5</v>
      </c>
      <c r="H38" s="23">
        <v>4.5626798709425699E-5</v>
      </c>
      <c r="I38" s="23">
        <v>4.3199443804299799E-5</v>
      </c>
      <c r="J38" s="23">
        <v>1.06712119908408E-4</v>
      </c>
      <c r="K38" s="23">
        <v>1.0076687428930201E-4</v>
      </c>
      <c r="L38" s="23">
        <v>9.5152855765130105E-5</v>
      </c>
      <c r="M38" s="23">
        <v>9.0090704623447805E-5</v>
      </c>
      <c r="N38" s="23">
        <v>1.10479740815489E-4</v>
      </c>
      <c r="O38" s="23">
        <v>1.04324589969953E-4</v>
      </c>
      <c r="P38" s="23">
        <v>9.8512360656017307E-5</v>
      </c>
      <c r="Q38" s="23">
        <v>1.0726799448921399E-4</v>
      </c>
      <c r="R38" s="23">
        <v>3.4641476370526295E-4</v>
      </c>
      <c r="S38" s="23">
        <v>7.1860386513080202E-4</v>
      </c>
      <c r="T38" s="23">
        <v>6.785683332276931E-4</v>
      </c>
      <c r="U38" s="23">
        <v>6.4246836087124704E-4</v>
      </c>
      <c r="V38" s="23">
        <v>6.04969472156254E-4</v>
      </c>
      <c r="W38" s="23">
        <v>5.7126484603584006E-4</v>
      </c>
    </row>
    <row r="39" spans="1:23">
      <c r="A39" s="27" t="s">
        <v>120</v>
      </c>
      <c r="B39" s="27" t="s">
        <v>61</v>
      </c>
      <c r="C39" s="23">
        <v>0</v>
      </c>
      <c r="D39" s="23">
        <v>0</v>
      </c>
      <c r="E39" s="23">
        <v>0</v>
      </c>
      <c r="F39" s="23">
        <v>0</v>
      </c>
      <c r="G39" s="23">
        <v>0</v>
      </c>
      <c r="H39" s="23">
        <v>0</v>
      </c>
      <c r="I39" s="23">
        <v>0</v>
      </c>
      <c r="J39" s="23">
        <v>0</v>
      </c>
      <c r="K39" s="23">
        <v>0</v>
      </c>
      <c r="L39" s="23">
        <v>0</v>
      </c>
      <c r="M39" s="23">
        <v>0</v>
      </c>
      <c r="N39" s="23">
        <v>0</v>
      </c>
      <c r="O39" s="23">
        <v>0</v>
      </c>
      <c r="P39" s="23">
        <v>0</v>
      </c>
      <c r="Q39" s="23">
        <v>0</v>
      </c>
      <c r="R39" s="23">
        <v>0</v>
      </c>
      <c r="S39" s="23">
        <v>0</v>
      </c>
      <c r="T39" s="23">
        <v>0</v>
      </c>
      <c r="U39" s="23">
        <v>0</v>
      </c>
      <c r="V39" s="23">
        <v>0</v>
      </c>
      <c r="W39" s="23">
        <v>0</v>
      </c>
    </row>
    <row r="40" spans="1:23">
      <c r="A40" s="27" t="s">
        <v>120</v>
      </c>
      <c r="B40" s="27" t="s">
        <v>65</v>
      </c>
      <c r="C40" s="23">
        <v>92749.427760574952</v>
      </c>
      <c r="D40" s="23">
        <v>87582.085009542905</v>
      </c>
      <c r="E40" s="23">
        <v>82922.70054529632</v>
      </c>
      <c r="F40" s="23">
        <v>135126.45247014367</v>
      </c>
      <c r="G40" s="23">
        <v>272368.83688604087</v>
      </c>
      <c r="H40" s="23">
        <v>292843.22253787983</v>
      </c>
      <c r="I40" s="23">
        <v>277263.90818981308</v>
      </c>
      <c r="J40" s="23">
        <v>338117.41046318487</v>
      </c>
      <c r="K40" s="23">
        <v>319279.89645798074</v>
      </c>
      <c r="L40" s="23">
        <v>301491.87568475801</v>
      </c>
      <c r="M40" s="23">
        <v>333915.24699422083</v>
      </c>
      <c r="N40" s="23">
        <v>357251.78507683618</v>
      </c>
      <c r="O40" s="23">
        <v>337348.23895760649</v>
      </c>
      <c r="P40" s="23">
        <v>377496.90162618173</v>
      </c>
      <c r="Q40" s="23">
        <v>419555.81961106369</v>
      </c>
      <c r="R40" s="23">
        <v>437284.97381585295</v>
      </c>
      <c r="S40" s="23">
        <v>448610.0184131494</v>
      </c>
      <c r="T40" s="23">
        <v>423616.63669655542</v>
      </c>
      <c r="U40" s="23">
        <v>401080.14610582823</v>
      </c>
      <c r="V40" s="23">
        <v>388969.04814159148</v>
      </c>
      <c r="W40" s="23">
        <v>391214.18973690522</v>
      </c>
    </row>
    <row r="41" spans="1:23">
      <c r="A41" s="27" t="s">
        <v>120</v>
      </c>
      <c r="B41" s="27" t="s">
        <v>64</v>
      </c>
      <c r="C41" s="23">
        <v>3.2529239247234941E-4</v>
      </c>
      <c r="D41" s="23">
        <v>6.5734099038665123E-4</v>
      </c>
      <c r="E41" s="23">
        <v>6.2237031695595597E-4</v>
      </c>
      <c r="F41" s="23">
        <v>5.8604448882739694E-4</v>
      </c>
      <c r="G41" s="23">
        <v>1.4251874240772593E-3</v>
      </c>
      <c r="H41" s="23">
        <v>3.4878836619472338E-3</v>
      </c>
      <c r="I41" s="23">
        <v>3.3023275467953905E-3</v>
      </c>
      <c r="J41" s="23">
        <v>3.1095809140899125E-3</v>
      </c>
      <c r="K41" s="23">
        <v>2.936337028366195E-3</v>
      </c>
      <c r="L41" s="23">
        <v>7.8964922957441945E-3</v>
      </c>
      <c r="M41" s="23">
        <v>22938.214155773596</v>
      </c>
      <c r="N41" s="23">
        <v>27950.66647669502</v>
      </c>
      <c r="O41" s="23">
        <v>39983.848529212461</v>
      </c>
      <c r="P41" s="23">
        <v>37756.230893021566</v>
      </c>
      <c r="Q41" s="23">
        <v>35747.591799650669</v>
      </c>
      <c r="R41" s="23">
        <v>33661.115577874873</v>
      </c>
      <c r="S41" s="23">
        <v>31785.75596459621</v>
      </c>
      <c r="T41" s="23">
        <v>30014.878182442197</v>
      </c>
      <c r="U41" s="23">
        <v>28418.080601991773</v>
      </c>
      <c r="V41" s="23">
        <v>38773.516604936478</v>
      </c>
      <c r="W41" s="23">
        <v>70555.857797631514</v>
      </c>
    </row>
    <row r="42" spans="1:23">
      <c r="A42" s="27" t="s">
        <v>120</v>
      </c>
      <c r="B42" s="27" t="s">
        <v>32</v>
      </c>
      <c r="C42" s="23">
        <v>3.7006161068817102E-4</v>
      </c>
      <c r="D42" s="23">
        <v>3.4944439146666602E-4</v>
      </c>
      <c r="E42" s="23">
        <v>3.3085387927453804E-4</v>
      </c>
      <c r="F42" s="23">
        <v>3.11542962884795E-4</v>
      </c>
      <c r="G42" s="23">
        <v>2.9418598940470804E-4</v>
      </c>
      <c r="H42" s="23">
        <v>3.84351405592436E-4</v>
      </c>
      <c r="I42" s="23">
        <v>5.0011092904248401E-4</v>
      </c>
      <c r="J42" s="23">
        <v>13451.442254137799</v>
      </c>
      <c r="K42" s="23">
        <v>12702.0228985791</v>
      </c>
      <c r="L42" s="23">
        <v>20728.846818413898</v>
      </c>
      <c r="M42" s="23">
        <v>19626.067772642898</v>
      </c>
      <c r="N42" s="23">
        <v>18480.554972104001</v>
      </c>
      <c r="O42" s="23">
        <v>19795.644958287103</v>
      </c>
      <c r="P42" s="23">
        <v>18692.771436829102</v>
      </c>
      <c r="Q42" s="23">
        <v>17698.3122216089</v>
      </c>
      <c r="R42" s="23">
        <v>31387.716451021701</v>
      </c>
      <c r="S42" s="23">
        <v>29639.014503652001</v>
      </c>
      <c r="T42" s="23">
        <v>20407.674911964699</v>
      </c>
      <c r="U42" s="23">
        <v>24918.598482323901</v>
      </c>
      <c r="V42" s="23">
        <v>18542.950361138603</v>
      </c>
      <c r="W42" s="23">
        <v>35405.129758902294</v>
      </c>
    </row>
    <row r="43" spans="1:23">
      <c r="A43" s="27" t="s">
        <v>120</v>
      </c>
      <c r="B43" s="27" t="s">
        <v>69</v>
      </c>
      <c r="C43" s="23">
        <v>0</v>
      </c>
      <c r="D43" s="23">
        <v>0</v>
      </c>
      <c r="E43" s="23">
        <v>2.8173087272121198E-4</v>
      </c>
      <c r="F43" s="23">
        <v>3.3256729834571703E-4</v>
      </c>
      <c r="G43" s="23">
        <v>3.3347042126313699E-4</v>
      </c>
      <c r="H43" s="23">
        <v>3.6684460594346203E-4</v>
      </c>
      <c r="I43" s="23">
        <v>3.8333098465733698E-4</v>
      </c>
      <c r="J43" s="23">
        <v>9.2555124773729806E-4</v>
      </c>
      <c r="K43" s="23">
        <v>8.7398606933402798E-4</v>
      </c>
      <c r="L43" s="23">
        <v>8.2529373846919796E-4</v>
      </c>
      <c r="M43" s="23">
        <v>7.81387944924469E-4</v>
      </c>
      <c r="N43" s="23">
        <v>1.64603255640506E-3</v>
      </c>
      <c r="O43" s="23">
        <v>1.55432724820509E-3</v>
      </c>
      <c r="P43" s="23">
        <v>1.46773111206817E-3</v>
      </c>
      <c r="Q43" s="23">
        <v>2.1789006148636601E-3</v>
      </c>
      <c r="R43" s="23">
        <v>6.7961188370648197E-3</v>
      </c>
      <c r="S43" s="23">
        <v>28167.7639259469</v>
      </c>
      <c r="T43" s="23">
        <v>26598.455067454699</v>
      </c>
      <c r="U43" s="23">
        <v>25183.411886627302</v>
      </c>
      <c r="V43" s="23">
        <v>23713.5341193862</v>
      </c>
      <c r="W43" s="23">
        <v>61863.178710331595</v>
      </c>
    </row>
    <row r="44" spans="1:23">
      <c r="A44" s="27" t="s">
        <v>120</v>
      </c>
      <c r="B44" s="27" t="s">
        <v>52</v>
      </c>
      <c r="C44" s="23">
        <v>0</v>
      </c>
      <c r="D44" s="23">
        <v>0</v>
      </c>
      <c r="E44" s="23">
        <v>0</v>
      </c>
      <c r="F44" s="23">
        <v>0</v>
      </c>
      <c r="G44" s="23">
        <v>0</v>
      </c>
      <c r="H44" s="23">
        <v>0</v>
      </c>
      <c r="I44" s="23">
        <v>0</v>
      </c>
      <c r="J44" s="23">
        <v>0</v>
      </c>
      <c r="K44" s="23">
        <v>0</v>
      </c>
      <c r="L44" s="23">
        <v>0</v>
      </c>
      <c r="M44" s="23">
        <v>0</v>
      </c>
      <c r="N44" s="23">
        <v>0</v>
      </c>
      <c r="O44" s="23">
        <v>0</v>
      </c>
      <c r="P44" s="23">
        <v>0</v>
      </c>
      <c r="Q44" s="23">
        <v>0</v>
      </c>
      <c r="R44" s="23">
        <v>0</v>
      </c>
      <c r="S44" s="23">
        <v>0</v>
      </c>
      <c r="T44" s="23">
        <v>0</v>
      </c>
      <c r="U44" s="23">
        <v>0</v>
      </c>
      <c r="V44" s="23">
        <v>0</v>
      </c>
      <c r="W44" s="23">
        <v>0</v>
      </c>
    </row>
    <row r="45" spans="1:23">
      <c r="A45" s="29" t="s">
        <v>118</v>
      </c>
      <c r="B45" s="29"/>
      <c r="C45" s="28">
        <v>92749.428217314635</v>
      </c>
      <c r="D45" s="28">
        <v>87582.085791007878</v>
      </c>
      <c r="E45" s="28">
        <v>82922.701285187199</v>
      </c>
      <c r="F45" s="28">
        <v>135126.45318464434</v>
      </c>
      <c r="G45" s="28">
        <v>272368.83843252785</v>
      </c>
      <c r="H45" s="28">
        <v>292843.22614030505</v>
      </c>
      <c r="I45" s="28">
        <v>277263.91160058853</v>
      </c>
      <c r="J45" s="28">
        <v>338117.41375893116</v>
      </c>
      <c r="K45" s="28">
        <v>319279.8995701113</v>
      </c>
      <c r="L45" s="28">
        <v>301491.8837472499</v>
      </c>
      <c r="M45" s="28">
        <v>356853.46130716277</v>
      </c>
      <c r="N45" s="28">
        <v>385202.4517407075</v>
      </c>
      <c r="O45" s="28">
        <v>377332.0876635671</v>
      </c>
      <c r="P45" s="28">
        <v>415253.13268610428</v>
      </c>
      <c r="Q45" s="28">
        <v>455303.41158948588</v>
      </c>
      <c r="R45" s="28">
        <v>470946.08981652238</v>
      </c>
      <c r="S45" s="28">
        <v>480395.77521270741</v>
      </c>
      <c r="T45" s="28">
        <v>453631.51566744124</v>
      </c>
      <c r="U45" s="28">
        <v>429498.22745431826</v>
      </c>
      <c r="V45" s="28">
        <v>427742.5654494554</v>
      </c>
      <c r="W45" s="28">
        <v>461770.04821333947</v>
      </c>
    </row>
    <row r="47" spans="1:23">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c r="A49" s="27" t="s">
        <v>121</v>
      </c>
      <c r="B49" s="27" t="s">
        <v>67</v>
      </c>
      <c r="C49" s="23">
        <v>0</v>
      </c>
      <c r="D49" s="23">
        <v>0</v>
      </c>
      <c r="E49" s="23">
        <v>0</v>
      </c>
      <c r="F49" s="23">
        <v>0</v>
      </c>
      <c r="G49" s="23">
        <v>0</v>
      </c>
      <c r="H49" s="23">
        <v>0</v>
      </c>
      <c r="I49" s="23">
        <v>0</v>
      </c>
      <c r="J49" s="23">
        <v>0</v>
      </c>
      <c r="K49" s="23">
        <v>0</v>
      </c>
      <c r="L49" s="23">
        <v>0</v>
      </c>
      <c r="M49" s="23">
        <v>0</v>
      </c>
      <c r="N49" s="23">
        <v>0</v>
      </c>
      <c r="O49" s="23">
        <v>0</v>
      </c>
      <c r="P49" s="23">
        <v>0</v>
      </c>
      <c r="Q49" s="23">
        <v>0</v>
      </c>
      <c r="R49" s="23">
        <v>0</v>
      </c>
      <c r="S49" s="23">
        <v>0</v>
      </c>
      <c r="T49" s="23">
        <v>0</v>
      </c>
      <c r="U49" s="23">
        <v>0</v>
      </c>
      <c r="V49" s="23">
        <v>0</v>
      </c>
      <c r="W49" s="23">
        <v>0</v>
      </c>
    </row>
    <row r="50" spans="1:23">
      <c r="A50" s="27" t="s">
        <v>121</v>
      </c>
      <c r="B50" s="27" t="s">
        <v>18</v>
      </c>
      <c r="C50" s="23">
        <v>6.7690460412139807E-5</v>
      </c>
      <c r="D50" s="23">
        <v>6.3919226052200703E-5</v>
      </c>
      <c r="E50" s="23">
        <v>6.0518710318502902E-5</v>
      </c>
      <c r="F50" s="23">
        <v>1.9306110549477702E-4</v>
      </c>
      <c r="G50" s="23">
        <v>1.8230510427722299E-4</v>
      </c>
      <c r="H50" s="23">
        <v>1.72148351478431E-4</v>
      </c>
      <c r="I50" s="23">
        <v>1.8429002353542102E-4</v>
      </c>
      <c r="J50" s="23">
        <v>2.0882867669822199E-4</v>
      </c>
      <c r="K50" s="23">
        <v>1.9719421777875302E-4</v>
      </c>
      <c r="L50" s="23">
        <v>1.86207948736695E-4</v>
      </c>
      <c r="M50" s="23">
        <v>1.7630164826144202E-4</v>
      </c>
      <c r="N50" s="23">
        <v>1.6601146699950402E-4</v>
      </c>
      <c r="O50" s="23">
        <v>1.56762480588707E-4</v>
      </c>
      <c r="P50" s="23">
        <v>1.4802878237560698E-4</v>
      </c>
      <c r="Q50" s="23">
        <v>1.4015362126058899E-4</v>
      </c>
      <c r="R50" s="23">
        <v>1.3197328839637201E-4</v>
      </c>
      <c r="S50" s="23">
        <v>1.6464224141821802E-4</v>
      </c>
      <c r="T50" s="23">
        <v>1.5546953858604201E-4</v>
      </c>
      <c r="U50" s="23">
        <v>1.47198527738056E-4</v>
      </c>
      <c r="V50" s="23">
        <v>1.38607005498463E-4</v>
      </c>
      <c r="W50" s="23">
        <v>1.3088480212620902E-4</v>
      </c>
    </row>
    <row r="51" spans="1:23">
      <c r="A51" s="27" t="s">
        <v>121</v>
      </c>
      <c r="B51" s="27" t="s">
        <v>28</v>
      </c>
      <c r="C51" s="23">
        <v>0</v>
      </c>
      <c r="D51" s="23">
        <v>0</v>
      </c>
      <c r="E51" s="23">
        <v>0</v>
      </c>
      <c r="F51" s="23">
        <v>0</v>
      </c>
      <c r="G51" s="23">
        <v>0</v>
      </c>
      <c r="H51" s="23">
        <v>0</v>
      </c>
      <c r="I51" s="23">
        <v>0</v>
      </c>
      <c r="J51" s="23">
        <v>0</v>
      </c>
      <c r="K51" s="23">
        <v>0</v>
      </c>
      <c r="L51" s="23">
        <v>0</v>
      </c>
      <c r="M51" s="23">
        <v>0</v>
      </c>
      <c r="N51" s="23">
        <v>0</v>
      </c>
      <c r="O51" s="23">
        <v>0</v>
      </c>
      <c r="P51" s="23">
        <v>0</v>
      </c>
      <c r="Q51" s="23">
        <v>0</v>
      </c>
      <c r="R51" s="23">
        <v>0</v>
      </c>
      <c r="S51" s="23">
        <v>0</v>
      </c>
      <c r="T51" s="23">
        <v>0</v>
      </c>
      <c r="U51" s="23">
        <v>0</v>
      </c>
      <c r="V51" s="23">
        <v>0</v>
      </c>
      <c r="W51" s="23">
        <v>0</v>
      </c>
    </row>
    <row r="52" spans="1:23">
      <c r="A52" s="27" t="s">
        <v>121</v>
      </c>
      <c r="B52" s="27" t="s">
        <v>62</v>
      </c>
      <c r="C52" s="23">
        <v>6.0745889983564196E-5</v>
      </c>
      <c r="D52" s="23">
        <v>5.7361558038763096E-5</v>
      </c>
      <c r="E52" s="23">
        <v>5.4309911567622497E-5</v>
      </c>
      <c r="F52" s="23">
        <v>5.1140010209003702E-5</v>
      </c>
      <c r="G52" s="23">
        <v>4.8290850039408403E-5</v>
      </c>
      <c r="H52" s="23">
        <v>4.56004249509919E-5</v>
      </c>
      <c r="I52" s="23">
        <v>4.3174473135140499E-5</v>
      </c>
      <c r="J52" s="23">
        <v>4.0654512835107097E-5</v>
      </c>
      <c r="K52" s="23">
        <v>3.8389530520659095E-5</v>
      </c>
      <c r="L52" s="23">
        <v>3.6250737023318996E-5</v>
      </c>
      <c r="M52" s="23">
        <v>3.4322190493276997E-5</v>
      </c>
      <c r="N52" s="23">
        <v>3.23189105184985E-5</v>
      </c>
      <c r="O52" s="23">
        <v>3.0518329091203298E-5</v>
      </c>
      <c r="P52" s="23">
        <v>2.8818063343623303E-5</v>
      </c>
      <c r="Q52" s="23">
        <v>4.0721429033964001E-5</v>
      </c>
      <c r="R52" s="23">
        <v>3.83446453218613E-5</v>
      </c>
      <c r="S52" s="23">
        <v>4.6717167147421799E-5</v>
      </c>
      <c r="T52" s="23">
        <v>4.4114416554905903E-5</v>
      </c>
      <c r="U52" s="23">
        <v>1.0215260710601599E-4</v>
      </c>
      <c r="V52" s="23">
        <v>9.6190275761606108E-5</v>
      </c>
      <c r="W52" s="23">
        <v>1.7940470783383699E-4</v>
      </c>
    </row>
    <row r="53" spans="1:23">
      <c r="A53" s="27" t="s">
        <v>121</v>
      </c>
      <c r="B53" s="27" t="s">
        <v>61</v>
      </c>
      <c r="C53" s="23">
        <v>0</v>
      </c>
      <c r="D53" s="23">
        <v>0</v>
      </c>
      <c r="E53" s="23">
        <v>0</v>
      </c>
      <c r="F53" s="23">
        <v>0</v>
      </c>
      <c r="G53" s="23">
        <v>0</v>
      </c>
      <c r="H53" s="23">
        <v>0</v>
      </c>
      <c r="I53" s="23">
        <v>0</v>
      </c>
      <c r="J53" s="23">
        <v>0</v>
      </c>
      <c r="K53" s="23">
        <v>0</v>
      </c>
      <c r="L53" s="23">
        <v>0</v>
      </c>
      <c r="M53" s="23">
        <v>0</v>
      </c>
      <c r="N53" s="23">
        <v>0</v>
      </c>
      <c r="O53" s="23">
        <v>0</v>
      </c>
      <c r="P53" s="23">
        <v>0</v>
      </c>
      <c r="Q53" s="23">
        <v>0</v>
      </c>
      <c r="R53" s="23">
        <v>0</v>
      </c>
      <c r="S53" s="23">
        <v>0</v>
      </c>
      <c r="T53" s="23">
        <v>0</v>
      </c>
      <c r="U53" s="23">
        <v>0</v>
      </c>
      <c r="V53" s="23">
        <v>0</v>
      </c>
      <c r="W53" s="23">
        <v>0</v>
      </c>
    </row>
    <row r="54" spans="1:23">
      <c r="A54" s="27" t="s">
        <v>121</v>
      </c>
      <c r="B54" s="27" t="s">
        <v>65</v>
      </c>
      <c r="C54" s="23">
        <v>1.0792056110398812E-3</v>
      </c>
      <c r="D54" s="23">
        <v>1.0935672358011093E-3</v>
      </c>
      <c r="E54" s="23">
        <v>1.0549995323020601E-3</v>
      </c>
      <c r="F54" s="23">
        <v>1.8583241855898902E-3</v>
      </c>
      <c r="G54" s="23">
        <v>1.8905593490725163E-3</v>
      </c>
      <c r="H54" s="23">
        <v>2.6726699350939488E-3</v>
      </c>
      <c r="I54" s="23">
        <v>2.5653234706767359E-3</v>
      </c>
      <c r="J54" s="23">
        <v>5.6051960362362785E-3</v>
      </c>
      <c r="K54" s="23">
        <v>55763.946047093363</v>
      </c>
      <c r="L54" s="23">
        <v>52657.172888589652</v>
      </c>
      <c r="M54" s="23">
        <v>49855.801150797517</v>
      </c>
      <c r="N54" s="23">
        <v>46945.873453787637</v>
      </c>
      <c r="O54" s="23">
        <v>44330.380993861727</v>
      </c>
      <c r="P54" s="23">
        <v>41860.60554919696</v>
      </c>
      <c r="Q54" s="23">
        <v>77830.490717925728</v>
      </c>
      <c r="R54" s="23">
        <v>74417.772952829793</v>
      </c>
      <c r="S54" s="23">
        <v>105174.90989523887</v>
      </c>
      <c r="T54" s="23">
        <v>99315.307513466789</v>
      </c>
      <c r="U54" s="23">
        <v>94031.713730161515</v>
      </c>
      <c r="V54" s="23">
        <v>88543.375197475762</v>
      </c>
      <c r="W54" s="23">
        <v>83610.363789750365</v>
      </c>
    </row>
    <row r="55" spans="1:23">
      <c r="A55" s="27" t="s">
        <v>121</v>
      </c>
      <c r="B55" s="27" t="s">
        <v>64</v>
      </c>
      <c r="C55" s="23">
        <v>9.4338909498837615E-5</v>
      </c>
      <c r="D55" s="23">
        <v>1.1991586559951639E-4</v>
      </c>
      <c r="E55" s="23">
        <v>1.1353631733405189E-4</v>
      </c>
      <c r="F55" s="23">
        <v>1.4234545441611459E-4</v>
      </c>
      <c r="G55" s="23">
        <v>3.86519772935298E-4</v>
      </c>
      <c r="H55" s="23">
        <v>6.3363741872387203E-4</v>
      </c>
      <c r="I55" s="23">
        <v>10453.783864392633</v>
      </c>
      <c r="J55" s="23">
        <v>9843.628940993076</v>
      </c>
      <c r="K55" s="23">
        <v>28782.277832561453</v>
      </c>
      <c r="L55" s="23">
        <v>28022.95184734228</v>
      </c>
      <c r="M55" s="23">
        <v>69854.372246330007</v>
      </c>
      <c r="N55" s="23">
        <v>80791.560835571829</v>
      </c>
      <c r="O55" s="23">
        <v>76290.425728305461</v>
      </c>
      <c r="P55" s="23">
        <v>72040.062042060366</v>
      </c>
      <c r="Q55" s="23">
        <v>68207.516193796662</v>
      </c>
      <c r="R55" s="23">
        <v>64226.454708727309</v>
      </c>
      <c r="S55" s="23">
        <v>60648.210285749898</v>
      </c>
      <c r="T55" s="23">
        <v>59308.447588055213</v>
      </c>
      <c r="U55" s="23">
        <v>56153.226199741352</v>
      </c>
      <c r="V55" s="23">
        <v>52875.736274173003</v>
      </c>
      <c r="W55" s="23">
        <v>61959.458877034944</v>
      </c>
    </row>
    <row r="56" spans="1:23">
      <c r="A56" s="27" t="s">
        <v>121</v>
      </c>
      <c r="B56" s="27" t="s">
        <v>32</v>
      </c>
      <c r="C56" s="23">
        <v>3.9103263422244998E-4</v>
      </c>
      <c r="D56" s="23">
        <v>3.69247057686872E-4</v>
      </c>
      <c r="E56" s="23">
        <v>3.4960303965291803E-4</v>
      </c>
      <c r="F56" s="23">
        <v>3.2919779283175097E-4</v>
      </c>
      <c r="G56" s="23">
        <v>3.1085721692217201E-4</v>
      </c>
      <c r="H56" s="23">
        <v>4.0289023186895002E-4</v>
      </c>
      <c r="I56" s="23">
        <v>4.7847705152174005E-4</v>
      </c>
      <c r="J56" s="23">
        <v>4.9233362391097298E-4</v>
      </c>
      <c r="K56" s="23">
        <v>4.64904271713607E-4</v>
      </c>
      <c r="L56" s="23">
        <v>9.6737102178925407E-4</v>
      </c>
      <c r="M56" s="23">
        <v>6.9496834040848495E-4</v>
      </c>
      <c r="N56" s="23">
        <v>6.5440519046273406E-4</v>
      </c>
      <c r="O56" s="23">
        <v>6.1794635528020702E-4</v>
      </c>
      <c r="P56" s="23">
        <v>5.8351874888718099E-4</v>
      </c>
      <c r="Q56" s="23">
        <v>5.7759073534653302E-4</v>
      </c>
      <c r="R56" s="23">
        <v>4.8226707237581003E-4</v>
      </c>
      <c r="S56" s="23">
        <v>4.2317908996033398E-4</v>
      </c>
      <c r="T56" s="23">
        <v>3.7605682534592002E-4</v>
      </c>
      <c r="U56" s="23">
        <v>1.6105754196446399E-3</v>
      </c>
      <c r="V56" s="23">
        <v>1.21887565066529E-3</v>
      </c>
      <c r="W56" s="23">
        <v>2.1381990284326797E-3</v>
      </c>
    </row>
    <row r="57" spans="1:23">
      <c r="A57" s="27" t="s">
        <v>121</v>
      </c>
      <c r="B57" s="27" t="s">
        <v>69</v>
      </c>
      <c r="C57" s="23">
        <v>0</v>
      </c>
      <c r="D57" s="23">
        <v>0</v>
      </c>
      <c r="E57" s="23">
        <v>3.2899396739905802E-4</v>
      </c>
      <c r="F57" s="23">
        <v>8.78797266168313E-3</v>
      </c>
      <c r="G57" s="23">
        <v>8.2983688939710989E-3</v>
      </c>
      <c r="H57" s="23">
        <v>6500.9396102760302</v>
      </c>
      <c r="I57" s="23">
        <v>17758.613542616698</v>
      </c>
      <c r="J57" s="23">
        <v>54895.304332513493</v>
      </c>
      <c r="K57" s="23">
        <v>65506.605800676502</v>
      </c>
      <c r="L57" s="23">
        <v>61857.040395235803</v>
      </c>
      <c r="M57" s="23">
        <v>79886.301768300909</v>
      </c>
      <c r="N57" s="23">
        <v>80565.942965477792</v>
      </c>
      <c r="O57" s="23">
        <v>76077.377656534809</v>
      </c>
      <c r="P57" s="23">
        <v>71838.883504101206</v>
      </c>
      <c r="Q57" s="23">
        <v>75040.932971914197</v>
      </c>
      <c r="R57" s="23">
        <v>70661.026090947998</v>
      </c>
      <c r="S57" s="23">
        <v>70367.442036377295</v>
      </c>
      <c r="T57" s="23">
        <v>66447.065167718494</v>
      </c>
      <c r="U57" s="23">
        <v>84036.351172458599</v>
      </c>
      <c r="V57" s="23">
        <v>79131.409586920199</v>
      </c>
      <c r="W57" s="23">
        <v>88715.058871169706</v>
      </c>
    </row>
    <row r="58" spans="1:23">
      <c r="A58" s="27" t="s">
        <v>121</v>
      </c>
      <c r="B58" s="27" t="s">
        <v>52</v>
      </c>
      <c r="C58" s="23">
        <v>0</v>
      </c>
      <c r="D58" s="23">
        <v>0</v>
      </c>
      <c r="E58" s="23">
        <v>0</v>
      </c>
      <c r="F58" s="23">
        <v>0</v>
      </c>
      <c r="G58" s="23">
        <v>0</v>
      </c>
      <c r="H58" s="23">
        <v>0</v>
      </c>
      <c r="I58" s="23">
        <v>0</v>
      </c>
      <c r="J58" s="23">
        <v>0</v>
      </c>
      <c r="K58" s="23">
        <v>0</v>
      </c>
      <c r="L58" s="23">
        <v>0</v>
      </c>
      <c r="M58" s="23">
        <v>0</v>
      </c>
      <c r="N58" s="23">
        <v>0</v>
      </c>
      <c r="O58" s="23">
        <v>0</v>
      </c>
      <c r="P58" s="23">
        <v>0</v>
      </c>
      <c r="Q58" s="23">
        <v>0</v>
      </c>
      <c r="R58" s="23">
        <v>0</v>
      </c>
      <c r="S58" s="23">
        <v>0</v>
      </c>
      <c r="T58" s="23">
        <v>0</v>
      </c>
      <c r="U58" s="23">
        <v>0</v>
      </c>
      <c r="V58" s="23">
        <v>0</v>
      </c>
      <c r="W58" s="23">
        <v>0</v>
      </c>
    </row>
    <row r="59" spans="1:23">
      <c r="A59" s="29" t="s">
        <v>118</v>
      </c>
      <c r="B59" s="29"/>
      <c r="C59" s="28">
        <v>1.3019808709344228E-3</v>
      </c>
      <c r="D59" s="28">
        <v>1.3347638854915894E-3</v>
      </c>
      <c r="E59" s="28">
        <v>1.2833644715222374E-3</v>
      </c>
      <c r="F59" s="28">
        <v>2.2448707557097855E-3</v>
      </c>
      <c r="G59" s="28">
        <v>2.5076750763244455E-3</v>
      </c>
      <c r="H59" s="28">
        <v>3.5240561302472438E-3</v>
      </c>
      <c r="I59" s="28">
        <v>10453.786657180601</v>
      </c>
      <c r="J59" s="28">
        <v>9843.6347956723021</v>
      </c>
      <c r="K59" s="28">
        <v>84546.224115238569</v>
      </c>
      <c r="L59" s="28">
        <v>80680.124958390617</v>
      </c>
      <c r="M59" s="28">
        <v>119710.17360775136</v>
      </c>
      <c r="N59" s="28">
        <v>127737.43448768984</v>
      </c>
      <c r="O59" s="28">
        <v>120620.806909448</v>
      </c>
      <c r="P59" s="28">
        <v>113900.66776810418</v>
      </c>
      <c r="Q59" s="28">
        <v>146038.00709259743</v>
      </c>
      <c r="R59" s="28">
        <v>138644.22783187503</v>
      </c>
      <c r="S59" s="28">
        <v>165823.12039234818</v>
      </c>
      <c r="T59" s="28">
        <v>158623.75530110596</v>
      </c>
      <c r="U59" s="28">
        <v>150184.94017925402</v>
      </c>
      <c r="V59" s="28">
        <v>141419.11170644604</v>
      </c>
      <c r="W59" s="28">
        <v>145569.82297707483</v>
      </c>
    </row>
    <row r="61" spans="1:23">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c r="A64" s="27" t="s">
        <v>122</v>
      </c>
      <c r="B64" s="27" t="s">
        <v>18</v>
      </c>
      <c r="C64" s="23">
        <v>6.6618030085073001E-5</v>
      </c>
      <c r="D64" s="23">
        <v>6.2906543968437999E-5</v>
      </c>
      <c r="E64" s="23">
        <v>7.3339327855932504E-5</v>
      </c>
      <c r="F64" s="23">
        <v>8.1003046809893903E-5</v>
      </c>
      <c r="G64" s="23">
        <v>7.6490129161982008E-5</v>
      </c>
      <c r="H64" s="23">
        <v>7.2228639410907495E-5</v>
      </c>
      <c r="I64" s="23">
        <v>6.83860612085401E-5</v>
      </c>
      <c r="J64" s="23">
        <v>6.4394578584495995E-5</v>
      </c>
      <c r="K64" s="23">
        <v>6.0806967481349998E-5</v>
      </c>
      <c r="L64" s="23">
        <v>5.7419232729759503E-5</v>
      </c>
      <c r="M64" s="23">
        <v>5.4364517953411196E-5</v>
      </c>
      <c r="N64" s="23">
        <v>5.86950970764842E-5</v>
      </c>
      <c r="O64" s="23">
        <v>5.5425020827821197E-5</v>
      </c>
      <c r="P64" s="23">
        <v>5.2337130131354095E-5</v>
      </c>
      <c r="Q64" s="23">
        <v>6.2131961270304206E-5</v>
      </c>
      <c r="R64" s="23">
        <v>5.8505511092804698E-5</v>
      </c>
      <c r="S64" s="23">
        <v>7.9245781396582602E-5</v>
      </c>
      <c r="T64" s="23">
        <v>7.4830766166025507E-5</v>
      </c>
      <c r="U64" s="23">
        <v>7.7471690873459804E-5</v>
      </c>
      <c r="V64" s="23">
        <v>7.2949908181022501E-5</v>
      </c>
      <c r="W64" s="23">
        <v>8.5466724923221696E-5</v>
      </c>
    </row>
    <row r="65" spans="1:23">
      <c r="A65" s="27" t="s">
        <v>122</v>
      </c>
      <c r="B65" s="27" t="s">
        <v>28</v>
      </c>
      <c r="C65" s="23">
        <v>0</v>
      </c>
      <c r="D65" s="23">
        <v>0</v>
      </c>
      <c r="E65" s="23">
        <v>0</v>
      </c>
      <c r="F65" s="23">
        <v>0</v>
      </c>
      <c r="G65" s="23">
        <v>0</v>
      </c>
      <c r="H65" s="23">
        <v>0</v>
      </c>
      <c r="I65" s="23">
        <v>0</v>
      </c>
      <c r="J65" s="23">
        <v>0</v>
      </c>
      <c r="K65" s="23">
        <v>0</v>
      </c>
      <c r="L65" s="23">
        <v>0</v>
      </c>
      <c r="M65" s="23">
        <v>0</v>
      </c>
      <c r="N65" s="23">
        <v>0</v>
      </c>
      <c r="O65" s="23">
        <v>0</v>
      </c>
      <c r="P65" s="23">
        <v>0</v>
      </c>
      <c r="Q65" s="23">
        <v>0</v>
      </c>
      <c r="R65" s="23">
        <v>0</v>
      </c>
      <c r="S65" s="23">
        <v>0</v>
      </c>
      <c r="T65" s="23">
        <v>0</v>
      </c>
      <c r="U65" s="23">
        <v>0</v>
      </c>
      <c r="V65" s="23">
        <v>0</v>
      </c>
      <c r="W65" s="23">
        <v>0</v>
      </c>
    </row>
    <row r="66" spans="1:23">
      <c r="A66" s="27" t="s">
        <v>122</v>
      </c>
      <c r="B66" s="27" t="s">
        <v>62</v>
      </c>
      <c r="C66" s="23">
        <v>6.0928969383022797E-5</v>
      </c>
      <c r="D66" s="23">
        <v>5.7534437547164097E-5</v>
      </c>
      <c r="E66" s="23">
        <v>5.44735938512657E-5</v>
      </c>
      <c r="F66" s="23">
        <v>5.1294138864619802E-5</v>
      </c>
      <c r="G66" s="23">
        <v>4.84363917349363E-5</v>
      </c>
      <c r="H66" s="23">
        <v>4.5737858091198499E-5</v>
      </c>
      <c r="I66" s="23">
        <v>4.3304594804535098E-5</v>
      </c>
      <c r="J66" s="23">
        <v>4.0777039705602297E-5</v>
      </c>
      <c r="K66" s="23">
        <v>3.8505231059331199E-5</v>
      </c>
      <c r="L66" s="23">
        <v>3.6359991545163198E-5</v>
      </c>
      <c r="M66" s="23">
        <v>3.4425632652496603E-5</v>
      </c>
      <c r="N66" s="23">
        <v>3.2416315079209999E-5</v>
      </c>
      <c r="O66" s="23">
        <v>3.0610306957755397E-5</v>
      </c>
      <c r="P66" s="23">
        <v>2.8904916853086101E-5</v>
      </c>
      <c r="Q66" s="23">
        <v>6.6379012244682098E-5</v>
      </c>
      <c r="R66" s="23">
        <v>1.14826956988594E-4</v>
      </c>
      <c r="S66" s="23">
        <v>1.08429609962055E-4</v>
      </c>
      <c r="T66" s="23">
        <v>1.02388677927704E-4</v>
      </c>
      <c r="U66" s="23">
        <v>1.16021411759806E-4</v>
      </c>
      <c r="V66" s="23">
        <v>1.0924960123478999E-4</v>
      </c>
      <c r="W66" s="23">
        <v>2.5018564759199304E-4</v>
      </c>
    </row>
    <row r="67" spans="1:23">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c r="A68" s="27" t="s">
        <v>122</v>
      </c>
      <c r="B68" s="27" t="s">
        <v>65</v>
      </c>
      <c r="C68" s="23">
        <v>2.1835153059844093E-3</v>
      </c>
      <c r="D68" s="23">
        <v>2.2039715059670212E-3</v>
      </c>
      <c r="E68" s="23">
        <v>2.6283729198674573E-3</v>
      </c>
      <c r="F68" s="23">
        <v>5.259499231185889E-3</v>
      </c>
      <c r="G68" s="23">
        <v>5.041395695262409E-3</v>
      </c>
      <c r="H68" s="23">
        <v>17301.471871674556</v>
      </c>
      <c r="I68" s="23">
        <v>16381.03007427686</v>
      </c>
      <c r="J68" s="23">
        <v>63922.507130093007</v>
      </c>
      <c r="K68" s="23">
        <v>82661.840911962063</v>
      </c>
      <c r="L68" s="23">
        <v>78056.507354751026</v>
      </c>
      <c r="M68" s="23">
        <v>73903.885549383602</v>
      </c>
      <c r="N68" s="23">
        <v>92670.306199906423</v>
      </c>
      <c r="O68" s="23">
        <v>87507.371264033369</v>
      </c>
      <c r="P68" s="23">
        <v>82632.078628724252</v>
      </c>
      <c r="Q68" s="23">
        <v>90461.682065469126</v>
      </c>
      <c r="R68" s="23">
        <v>98653.954185994968</v>
      </c>
      <c r="S68" s="23">
        <v>105137.75936708668</v>
      </c>
      <c r="T68" s="23">
        <v>102473.52096385007</v>
      </c>
      <c r="U68" s="23">
        <v>120278.42378576525</v>
      </c>
      <c r="V68" s="23">
        <v>113258.14465133316</v>
      </c>
      <c r="W68" s="23">
        <v>106948.20089619902</v>
      </c>
    </row>
    <row r="69" spans="1:23">
      <c r="A69" s="27" t="s">
        <v>122</v>
      </c>
      <c r="B69" s="27" t="s">
        <v>64</v>
      </c>
      <c r="C69" s="23">
        <v>3.0694040150104943E-4</v>
      </c>
      <c r="D69" s="23">
        <v>5.7375160163680901E-4</v>
      </c>
      <c r="E69" s="23">
        <v>5.4322790056747961E-4</v>
      </c>
      <c r="F69" s="23">
        <v>5.115213702059924E-4</v>
      </c>
      <c r="G69" s="23">
        <v>1.8613054470541406E-3</v>
      </c>
      <c r="H69" s="23">
        <v>1.8665434141627024E-2</v>
      </c>
      <c r="I69" s="23">
        <v>2348.6609774055187</v>
      </c>
      <c r="J69" s="23">
        <v>2211.5769091697862</v>
      </c>
      <c r="K69" s="23">
        <v>2088.3634640443097</v>
      </c>
      <c r="L69" s="23">
        <v>1972.0146147095634</v>
      </c>
      <c r="M69" s="23">
        <v>4695.6088340059723</v>
      </c>
      <c r="N69" s="23">
        <v>4421.5406870909283</v>
      </c>
      <c r="O69" s="23">
        <v>9536.6329115291937</v>
      </c>
      <c r="P69" s="23">
        <v>9005.3190824444209</v>
      </c>
      <c r="Q69" s="23">
        <v>8526.2342957679903</v>
      </c>
      <c r="R69" s="23">
        <v>15657.672314343457</v>
      </c>
      <c r="S69" s="23">
        <v>14785.337402318894</v>
      </c>
      <c r="T69" s="23">
        <v>15684.963015327028</v>
      </c>
      <c r="U69" s="23">
        <v>14850.51981552154</v>
      </c>
      <c r="V69" s="23">
        <v>15603.614736762756</v>
      </c>
      <c r="W69" s="23">
        <v>18077.831245192072</v>
      </c>
    </row>
    <row r="70" spans="1:23">
      <c r="A70" s="27" t="s">
        <v>122</v>
      </c>
      <c r="B70" s="27" t="s">
        <v>32</v>
      </c>
      <c r="C70" s="23">
        <v>4.0955747572609302E-4</v>
      </c>
      <c r="D70" s="23">
        <v>3.8673982586192999E-4</v>
      </c>
      <c r="E70" s="23">
        <v>3.6616518902860798E-4</v>
      </c>
      <c r="F70" s="23">
        <v>3.4479326083580503E-4</v>
      </c>
      <c r="G70" s="23">
        <v>3.2558381559902501E-4</v>
      </c>
      <c r="H70" s="23">
        <v>4.2221263093785599E-4</v>
      </c>
      <c r="I70" s="23">
        <v>5.2149206683953795E-4</v>
      </c>
      <c r="J70" s="23">
        <v>5.4995311006034403E-4</v>
      </c>
      <c r="K70" s="23">
        <v>5.1931360705818896E-4</v>
      </c>
      <c r="L70" s="23">
        <v>1.3897874122446401E-3</v>
      </c>
      <c r="M70" s="23">
        <v>1.08444532556447E-3</v>
      </c>
      <c r="N70" s="23">
        <v>1.0211496100747798E-3</v>
      </c>
      <c r="O70" s="23">
        <v>9.6425836612836098E-4</v>
      </c>
      <c r="P70" s="23">
        <v>9.1053670047471901E-4</v>
      </c>
      <c r="Q70" s="23">
        <v>1270.1234364760699</v>
      </c>
      <c r="R70" s="23">
        <v>10984.4125572249</v>
      </c>
      <c r="S70" s="23">
        <v>10372.438603464801</v>
      </c>
      <c r="T70" s="23">
        <v>9794.5595512875498</v>
      </c>
      <c r="U70" s="23">
        <v>18691.2926877348</v>
      </c>
      <c r="V70" s="23">
        <v>17600.339307469498</v>
      </c>
      <c r="W70" s="23">
        <v>37923.045408358405</v>
      </c>
    </row>
    <row r="71" spans="1:23">
      <c r="A71" s="27" t="s">
        <v>122</v>
      </c>
      <c r="B71" s="27" t="s">
        <v>69</v>
      </c>
      <c r="C71" s="23">
        <v>0</v>
      </c>
      <c r="D71" s="23">
        <v>0</v>
      </c>
      <c r="E71" s="23">
        <v>3.6647024002308098E-4</v>
      </c>
      <c r="F71" s="23">
        <v>3.4508050694837103E-4</v>
      </c>
      <c r="G71" s="23">
        <v>3.49561613844381E-4</v>
      </c>
      <c r="H71" s="23">
        <v>3.76991598408212E-4</v>
      </c>
      <c r="I71" s="23">
        <v>3.5693556924396502E-4</v>
      </c>
      <c r="J71" s="23">
        <v>3.5812652896211901E-4</v>
      </c>
      <c r="K71" s="23">
        <v>3.79711129534111E-4</v>
      </c>
      <c r="L71" s="23">
        <v>3.91800954969012E-4</v>
      </c>
      <c r="M71" s="23">
        <v>4.1401631956556402E-4</v>
      </c>
      <c r="N71" s="23">
        <v>4.75089978423253E-4</v>
      </c>
      <c r="O71" s="23">
        <v>4.48621320361486E-4</v>
      </c>
      <c r="P71" s="23">
        <v>4.2362730898015601E-4</v>
      </c>
      <c r="Q71" s="23">
        <v>6.6377826267228698E-4</v>
      </c>
      <c r="R71" s="23">
        <v>7.5020509561982097E-4</v>
      </c>
      <c r="S71" s="23">
        <v>7.2777978884133797E-4</v>
      </c>
      <c r="T71" s="23">
        <v>6.8723303927815309E-4</v>
      </c>
      <c r="U71" s="23">
        <v>7.2717738097254905E-4</v>
      </c>
      <c r="V71" s="23">
        <v>6.8473428906967206E-4</v>
      </c>
      <c r="W71" s="23">
        <v>8.6059144107373696E-4</v>
      </c>
    </row>
    <row r="72" spans="1:23">
      <c r="A72" s="27" t="s">
        <v>122</v>
      </c>
      <c r="B72" s="27" t="s">
        <v>52</v>
      </c>
      <c r="C72" s="23">
        <v>0</v>
      </c>
      <c r="D72" s="23">
        <v>0</v>
      </c>
      <c r="E72" s="23">
        <v>0</v>
      </c>
      <c r="F72" s="23">
        <v>0</v>
      </c>
      <c r="G72" s="23">
        <v>0</v>
      </c>
      <c r="H72" s="23">
        <v>0</v>
      </c>
      <c r="I72" s="23">
        <v>0</v>
      </c>
      <c r="J72" s="23">
        <v>0</v>
      </c>
      <c r="K72" s="23">
        <v>0</v>
      </c>
      <c r="L72" s="23">
        <v>0</v>
      </c>
      <c r="M72" s="23">
        <v>0</v>
      </c>
      <c r="N72" s="23">
        <v>0</v>
      </c>
      <c r="O72" s="23">
        <v>0</v>
      </c>
      <c r="P72" s="23">
        <v>0</v>
      </c>
      <c r="Q72" s="23">
        <v>0</v>
      </c>
      <c r="R72" s="23">
        <v>0</v>
      </c>
      <c r="S72" s="23">
        <v>0</v>
      </c>
      <c r="T72" s="23">
        <v>0</v>
      </c>
      <c r="U72" s="23">
        <v>0</v>
      </c>
      <c r="V72" s="23">
        <v>0</v>
      </c>
      <c r="W72" s="23">
        <v>0</v>
      </c>
    </row>
    <row r="73" spans="1:23">
      <c r="A73" s="29" t="s">
        <v>118</v>
      </c>
      <c r="B73" s="29"/>
      <c r="C73" s="28">
        <v>2.6180027069535542E-3</v>
      </c>
      <c r="D73" s="28">
        <v>2.8981640891194323E-3</v>
      </c>
      <c r="E73" s="28">
        <v>3.2994137421421352E-3</v>
      </c>
      <c r="F73" s="28">
        <v>5.9033177870663955E-3</v>
      </c>
      <c r="G73" s="28">
        <v>7.0276276632134684E-3</v>
      </c>
      <c r="H73" s="28">
        <v>17301.490655075195</v>
      </c>
      <c r="I73" s="28">
        <v>18729.691163373034</v>
      </c>
      <c r="J73" s="28">
        <v>66134.084144434411</v>
      </c>
      <c r="K73" s="28">
        <v>84750.204475318562</v>
      </c>
      <c r="L73" s="28">
        <v>80028.522063239812</v>
      </c>
      <c r="M73" s="28">
        <v>78599.494472179736</v>
      </c>
      <c r="N73" s="28">
        <v>97091.846978108777</v>
      </c>
      <c r="O73" s="28">
        <v>97044.004261597889</v>
      </c>
      <c r="P73" s="28">
        <v>91637.397792410717</v>
      </c>
      <c r="Q73" s="28">
        <v>98987.916489748095</v>
      </c>
      <c r="R73" s="28">
        <v>114311.62667367089</v>
      </c>
      <c r="S73" s="28">
        <v>119923.09695708097</v>
      </c>
      <c r="T73" s="28">
        <v>118158.48415639653</v>
      </c>
      <c r="U73" s="28">
        <v>135128.94379477989</v>
      </c>
      <c r="V73" s="28">
        <v>128861.75957029543</v>
      </c>
      <c r="W73" s="28">
        <v>125026.03247704345</v>
      </c>
    </row>
    <row r="75" spans="1:23">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c r="A78" s="27" t="s">
        <v>123</v>
      </c>
      <c r="B78" s="27" t="s">
        <v>18</v>
      </c>
      <c r="C78" s="23">
        <v>5.8680561613859199E-5</v>
      </c>
      <c r="D78" s="23">
        <v>5.5411295178510495E-5</v>
      </c>
      <c r="E78" s="23">
        <v>5.2463403085367604E-5</v>
      </c>
      <c r="F78" s="23">
        <v>4.9401276708840395E-5</v>
      </c>
      <c r="G78" s="23">
        <v>4.6648986489289302E-5</v>
      </c>
      <c r="H78" s="23">
        <v>4.4050034441487999E-5</v>
      </c>
      <c r="I78" s="23">
        <v>4.1706563713824999E-5</v>
      </c>
      <c r="J78" s="23">
        <v>3.9272280741090598E-5</v>
      </c>
      <c r="K78" s="23">
        <v>3.7084306636287203E-5</v>
      </c>
      <c r="L78" s="23">
        <v>3.5018230995055395E-5</v>
      </c>
      <c r="M78" s="23">
        <v>3.3155254034607E-5</v>
      </c>
      <c r="N78" s="23">
        <v>3.1220084527310101E-5</v>
      </c>
      <c r="O78" s="23">
        <v>2.94807219232927E-5</v>
      </c>
      <c r="P78" s="23">
        <v>2.7838264318542897E-5</v>
      </c>
      <c r="Q78" s="23">
        <v>2.6357263035193001E-5</v>
      </c>
      <c r="R78" s="23">
        <v>2.4818871211433499E-5</v>
      </c>
      <c r="S78" s="23">
        <v>3.3091995879562103E-5</v>
      </c>
      <c r="T78" s="23">
        <v>3.1248343596210399E-5</v>
      </c>
      <c r="U78" s="23">
        <v>4.1088084911078999E-5</v>
      </c>
      <c r="V78" s="23">
        <v>3.8689900630839399E-5</v>
      </c>
      <c r="W78" s="23">
        <v>4.3883690344279497E-5</v>
      </c>
    </row>
    <row r="79" spans="1:23">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c r="A80" s="27" t="s">
        <v>123</v>
      </c>
      <c r="B80" s="27" t="s">
        <v>62</v>
      </c>
      <c r="C80" s="23">
        <v>6.0266905404530004E-5</v>
      </c>
      <c r="D80" s="23">
        <v>5.6909259097429404E-5</v>
      </c>
      <c r="E80" s="23">
        <v>5.3881675021304099E-5</v>
      </c>
      <c r="F80" s="23">
        <v>5.0736768503788903E-5</v>
      </c>
      <c r="G80" s="23">
        <v>4.79100741139329E-5</v>
      </c>
      <c r="H80" s="23">
        <v>4.5240863170683205E-5</v>
      </c>
      <c r="I80" s="23">
        <v>4.2834040114153397E-5</v>
      </c>
      <c r="J80" s="23">
        <v>4.0333949835348098E-5</v>
      </c>
      <c r="K80" s="23">
        <v>3.8086827027126701E-5</v>
      </c>
      <c r="L80" s="23">
        <v>3.5964898030467104E-5</v>
      </c>
      <c r="M80" s="23">
        <v>3.4051558192566702E-5</v>
      </c>
      <c r="N80" s="23">
        <v>3.2064074187123103E-5</v>
      </c>
      <c r="O80" s="23">
        <v>3.0277690440316301E-5</v>
      </c>
      <c r="P80" s="23">
        <v>2.8590831378745401E-5</v>
      </c>
      <c r="Q80" s="23">
        <v>3.97323310686361E-5</v>
      </c>
      <c r="R80" s="23">
        <v>3.7413277941864899E-5</v>
      </c>
      <c r="S80" s="23">
        <v>4.50526408363852E-5</v>
      </c>
      <c r="T80" s="23">
        <v>4.25426258934568E-5</v>
      </c>
      <c r="U80" s="23">
        <v>9.2942041639987904E-5</v>
      </c>
      <c r="V80" s="23">
        <v>8.7517302479796699E-5</v>
      </c>
      <c r="W80" s="23">
        <v>1.5324778473840999E-4</v>
      </c>
    </row>
    <row r="81" spans="1:23">
      <c r="A81" s="27" t="s">
        <v>123</v>
      </c>
      <c r="B81" s="27" t="s">
        <v>61</v>
      </c>
      <c r="C81" s="23">
        <v>0</v>
      </c>
      <c r="D81" s="23">
        <v>0</v>
      </c>
      <c r="E81" s="23">
        <v>0</v>
      </c>
      <c r="F81" s="23">
        <v>0</v>
      </c>
      <c r="G81" s="23">
        <v>0</v>
      </c>
      <c r="H81" s="23">
        <v>0</v>
      </c>
      <c r="I81" s="23">
        <v>0</v>
      </c>
      <c r="J81" s="23">
        <v>0</v>
      </c>
      <c r="K81" s="23">
        <v>0</v>
      </c>
      <c r="L81" s="23">
        <v>0</v>
      </c>
      <c r="M81" s="23">
        <v>0</v>
      </c>
      <c r="N81" s="23">
        <v>0</v>
      </c>
      <c r="O81" s="23">
        <v>0</v>
      </c>
      <c r="P81" s="23">
        <v>0</v>
      </c>
      <c r="Q81" s="23">
        <v>0</v>
      </c>
      <c r="R81" s="23">
        <v>0</v>
      </c>
      <c r="S81" s="23">
        <v>0</v>
      </c>
      <c r="T81" s="23">
        <v>0</v>
      </c>
      <c r="U81" s="23">
        <v>0</v>
      </c>
      <c r="V81" s="23">
        <v>0</v>
      </c>
      <c r="W81" s="23">
        <v>0</v>
      </c>
    </row>
    <row r="82" spans="1:23">
      <c r="A82" s="27" t="s">
        <v>123</v>
      </c>
      <c r="B82" s="27" t="s">
        <v>65</v>
      </c>
      <c r="C82" s="23">
        <v>1.5492018564835001E-3</v>
      </c>
      <c r="D82" s="23">
        <v>1.4843295508848141E-3</v>
      </c>
      <c r="E82" s="23">
        <v>16501.735012300564</v>
      </c>
      <c r="F82" s="23">
        <v>30993.300501331127</v>
      </c>
      <c r="G82" s="23">
        <v>43781.55237547031</v>
      </c>
      <c r="H82" s="23">
        <v>54937.768327671743</v>
      </c>
      <c r="I82" s="23">
        <v>64797.793453890561</v>
      </c>
      <c r="J82" s="23">
        <v>85462.459081881389</v>
      </c>
      <c r="K82" s="23">
        <v>80701.094478772764</v>
      </c>
      <c r="L82" s="23">
        <v>117847.65982525604</v>
      </c>
      <c r="M82" s="23">
        <v>111578.1405246316</v>
      </c>
      <c r="N82" s="23">
        <v>111664.00040376603</v>
      </c>
      <c r="O82" s="23">
        <v>105442.87097833504</v>
      </c>
      <c r="P82" s="23">
        <v>101015.09456901878</v>
      </c>
      <c r="Q82" s="23">
        <v>103075.9277105847</v>
      </c>
      <c r="R82" s="23">
        <v>103949.79325446654</v>
      </c>
      <c r="S82" s="23">
        <v>104630.87337644309</v>
      </c>
      <c r="T82" s="23">
        <v>104856.70286648528</v>
      </c>
      <c r="U82" s="23">
        <v>105363.74277539901</v>
      </c>
      <c r="V82" s="23">
        <v>104726.03318967536</v>
      </c>
      <c r="W82" s="23">
        <v>98891.438294909385</v>
      </c>
    </row>
    <row r="83" spans="1:23">
      <c r="A83" s="27" t="s">
        <v>123</v>
      </c>
      <c r="B83" s="27" t="s">
        <v>64</v>
      </c>
      <c r="C83" s="23">
        <v>3.8175267914918399E-5</v>
      </c>
      <c r="D83" s="23">
        <v>6.740222843967091E-5</v>
      </c>
      <c r="E83" s="23">
        <v>6.3816416275609198E-5</v>
      </c>
      <c r="F83" s="23">
        <v>6.00916496756422E-5</v>
      </c>
      <c r="G83" s="23">
        <v>1.0105831953984199E-4</v>
      </c>
      <c r="H83" s="23">
        <v>9.5428063744772693E-5</v>
      </c>
      <c r="I83" s="23">
        <v>9.0351271482998397E-5</v>
      </c>
      <c r="J83" s="23">
        <v>8.5077747554124301E-5</v>
      </c>
      <c r="K83" s="23">
        <v>8.03378163601447E-5</v>
      </c>
      <c r="L83" s="23">
        <v>1.48039480024001E-4</v>
      </c>
      <c r="M83" s="23">
        <v>1.51934072876114E-4</v>
      </c>
      <c r="N83" s="23">
        <v>1.51553499922959E-4</v>
      </c>
      <c r="O83" s="23">
        <v>2.2052339437987899E-4</v>
      </c>
      <c r="P83" s="23">
        <v>2.0823738839037602E-4</v>
      </c>
      <c r="Q83" s="23">
        <v>1.97159117276966E-4</v>
      </c>
      <c r="R83" s="23">
        <v>1.85651550137178E-4</v>
      </c>
      <c r="S83" s="23">
        <v>1.75308357010843E-4</v>
      </c>
      <c r="T83" s="23">
        <v>1.6554141355206901E-4</v>
      </c>
      <c r="U83" s="23">
        <v>1.56734576921997E-4</v>
      </c>
      <c r="V83" s="23">
        <v>2.0473376165594799E-4</v>
      </c>
      <c r="W83" s="23">
        <v>1.9332744248046199E-4</v>
      </c>
    </row>
    <row r="84" spans="1:23">
      <c r="A84" s="27" t="s">
        <v>123</v>
      </c>
      <c r="B84" s="27" t="s">
        <v>32</v>
      </c>
      <c r="C84" s="23">
        <v>3.6338662630200201E-4</v>
      </c>
      <c r="D84" s="23">
        <v>3.4314129006542501E-4</v>
      </c>
      <c r="E84" s="23">
        <v>3.2488610414067799E-4</v>
      </c>
      <c r="F84" s="23">
        <v>3.05923508305301E-4</v>
      </c>
      <c r="G84" s="23">
        <v>2.8887961114446595E-4</v>
      </c>
      <c r="H84" s="23">
        <v>3.47359884937668E-4</v>
      </c>
      <c r="I84" s="23">
        <v>4.2809933346525295E-4</v>
      </c>
      <c r="J84" s="23">
        <v>4.3779468339683703E-4</v>
      </c>
      <c r="K84" s="23">
        <v>4.1340385575920001E-4</v>
      </c>
      <c r="L84" s="23">
        <v>7.97194206513002E-4</v>
      </c>
      <c r="M84" s="23">
        <v>5.49465307635278E-4</v>
      </c>
      <c r="N84" s="23">
        <v>5.1739471913840097E-4</v>
      </c>
      <c r="O84" s="23">
        <v>4.8856913972018399E-4</v>
      </c>
      <c r="P84" s="23">
        <v>4.6134951799357198E-4</v>
      </c>
      <c r="Q84" s="23">
        <v>4.6067331146307298E-4</v>
      </c>
      <c r="R84" s="23">
        <v>3.9176807270238699E-4</v>
      </c>
      <c r="S84" s="23">
        <v>3.2566249879712697E-4</v>
      </c>
      <c r="T84" s="23">
        <v>2.8797502200223699E-4</v>
      </c>
      <c r="U84" s="23">
        <v>6.1437139684310704E-4</v>
      </c>
      <c r="V84" s="23">
        <v>3.4929876962943804E-4</v>
      </c>
      <c r="W84" s="23">
        <v>5.3032930961683105E-4</v>
      </c>
    </row>
    <row r="85" spans="1:23">
      <c r="A85" s="27" t="s">
        <v>123</v>
      </c>
      <c r="B85" s="27" t="s">
        <v>69</v>
      </c>
      <c r="C85" s="23">
        <v>0</v>
      </c>
      <c r="D85" s="23">
        <v>0</v>
      </c>
      <c r="E85" s="23">
        <v>5.4862179562406501E-4</v>
      </c>
      <c r="F85" s="23">
        <v>5.52156886782429E-4</v>
      </c>
      <c r="G85" s="23">
        <v>5.8782351905868797E-4</v>
      </c>
      <c r="H85" s="23">
        <v>6.0282985172202194E-4</v>
      </c>
      <c r="I85" s="23">
        <v>6.4353273687112298E-4</v>
      </c>
      <c r="J85" s="23">
        <v>6.3868620462809004E-4</v>
      </c>
      <c r="K85" s="23">
        <v>6.8812333564644197E-4</v>
      </c>
      <c r="L85" s="23">
        <v>9.6638178425561996E-4</v>
      </c>
      <c r="M85" s="23">
        <v>1.7392672189294009E-3</v>
      </c>
      <c r="N85" s="23">
        <v>2.89880826108607E-3</v>
      </c>
      <c r="O85" s="23">
        <v>2.8362732298925098E-3</v>
      </c>
      <c r="P85" s="23">
        <v>3.2104185527907897E-3</v>
      </c>
      <c r="Q85" s="23">
        <v>6591.8246089495287</v>
      </c>
      <c r="R85" s="23">
        <v>6207.0802191953953</v>
      </c>
      <c r="S85" s="23">
        <v>12878.898745310889</v>
      </c>
      <c r="T85" s="23">
        <v>12161.377470218671</v>
      </c>
      <c r="U85" s="23">
        <v>30219.516857519</v>
      </c>
      <c r="V85" s="23">
        <v>28455.697238255099</v>
      </c>
      <c r="W85" s="23">
        <v>36327.741376344908</v>
      </c>
    </row>
    <row r="86" spans="1:23">
      <c r="A86" s="27" t="s">
        <v>123</v>
      </c>
      <c r="B86" s="27" t="s">
        <v>52</v>
      </c>
      <c r="C86" s="23">
        <v>0</v>
      </c>
      <c r="D86" s="23">
        <v>0</v>
      </c>
      <c r="E86" s="23">
        <v>0</v>
      </c>
      <c r="F86" s="23">
        <v>0</v>
      </c>
      <c r="G86" s="23">
        <v>0</v>
      </c>
      <c r="H86" s="23">
        <v>0</v>
      </c>
      <c r="I86" s="23">
        <v>0</v>
      </c>
      <c r="J86" s="23">
        <v>0</v>
      </c>
      <c r="K86" s="23">
        <v>0</v>
      </c>
      <c r="L86" s="23">
        <v>0</v>
      </c>
      <c r="M86" s="23">
        <v>0</v>
      </c>
      <c r="N86" s="23">
        <v>0</v>
      </c>
      <c r="O86" s="23">
        <v>0</v>
      </c>
      <c r="P86" s="23">
        <v>0</v>
      </c>
      <c r="Q86" s="23">
        <v>0</v>
      </c>
      <c r="R86" s="23">
        <v>0</v>
      </c>
      <c r="S86" s="23">
        <v>0</v>
      </c>
      <c r="T86" s="23">
        <v>0</v>
      </c>
      <c r="U86" s="23">
        <v>0</v>
      </c>
      <c r="V86" s="23">
        <v>0</v>
      </c>
      <c r="W86" s="23">
        <v>0</v>
      </c>
    </row>
    <row r="87" spans="1:23">
      <c r="A87" s="29" t="s">
        <v>118</v>
      </c>
      <c r="B87" s="29"/>
      <c r="C87" s="28">
        <v>1.7063245914168076E-3</v>
      </c>
      <c r="D87" s="28">
        <v>1.6640523336004249E-3</v>
      </c>
      <c r="E87" s="28">
        <v>16501.735182462056</v>
      </c>
      <c r="F87" s="28">
        <v>30993.300661560821</v>
      </c>
      <c r="G87" s="28">
        <v>43781.55257108769</v>
      </c>
      <c r="H87" s="28">
        <v>54937.768512390707</v>
      </c>
      <c r="I87" s="28">
        <v>64797.793628782434</v>
      </c>
      <c r="J87" s="28">
        <v>85462.45924656537</v>
      </c>
      <c r="K87" s="28">
        <v>80701.094634281719</v>
      </c>
      <c r="L87" s="28">
        <v>117847.66004427864</v>
      </c>
      <c r="M87" s="28">
        <v>111578.14074377248</v>
      </c>
      <c r="N87" s="28">
        <v>111664.00061860368</v>
      </c>
      <c r="O87" s="28">
        <v>105442.87125861684</v>
      </c>
      <c r="P87" s="28">
        <v>101015.09483368526</v>
      </c>
      <c r="Q87" s="28">
        <v>103075.9279738334</v>
      </c>
      <c r="R87" s="28">
        <v>103949.79350235024</v>
      </c>
      <c r="S87" s="28">
        <v>104630.8736298961</v>
      </c>
      <c r="T87" s="28">
        <v>104856.70310581767</v>
      </c>
      <c r="U87" s="28">
        <v>105363.7430661637</v>
      </c>
      <c r="V87" s="28">
        <v>104726.03352061633</v>
      </c>
      <c r="W87" s="28">
        <v>98891.43868536831</v>
      </c>
    </row>
    <row r="89" spans="1:23" collapsed="1"/>
    <row r="90" spans="1:23">
      <c r="A90" s="7" t="s">
        <v>93</v>
      </c>
    </row>
  </sheetData>
  <sheetProtection algorithmName="SHA-512" hashValue="TyzioJWUl/oi++BDTWLotwEArr7fqe84Ma1DRrN15fZhOnoZCOIW6nP1BgwdGli86xTZxqpnTXHjvyb5zkQgSw==" saltValue="8QIfI++dGZYFwKnBR0t/Bg=="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B14891"/>
  </sheetPr>
  <dimension ref="A1:W90"/>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151</v>
      </c>
      <c r="B1" s="17"/>
      <c r="C1" s="17"/>
      <c r="D1" s="17"/>
      <c r="E1" s="17"/>
      <c r="F1" s="17"/>
      <c r="G1" s="17"/>
      <c r="H1" s="17"/>
      <c r="I1" s="17"/>
      <c r="J1" s="17"/>
      <c r="K1" s="17"/>
      <c r="L1" s="17"/>
      <c r="M1" s="17"/>
      <c r="N1" s="17"/>
      <c r="O1" s="17"/>
      <c r="P1" s="17"/>
      <c r="Q1" s="17"/>
      <c r="R1" s="17"/>
      <c r="S1" s="17"/>
      <c r="T1" s="17"/>
      <c r="U1" s="17"/>
      <c r="V1" s="17"/>
      <c r="W1" s="17"/>
    </row>
    <row r="2" spans="1:23">
      <c r="A2" s="26" t="s">
        <v>77</v>
      </c>
      <c r="B2" s="16" t="s">
        <v>130</v>
      </c>
    </row>
    <row r="3" spans="1:23">
      <c r="B3" s="16"/>
    </row>
    <row r="4" spans="1:23">
      <c r="A4" s="16" t="s">
        <v>95</v>
      </c>
      <c r="B4" s="1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0</v>
      </c>
      <c r="D6" s="23">
        <v>0</v>
      </c>
      <c r="E6" s="23">
        <v>0</v>
      </c>
      <c r="F6" s="23">
        <v>110111.40533608614</v>
      </c>
      <c r="G6" s="23">
        <v>83725.564505308634</v>
      </c>
      <c r="H6" s="23">
        <v>14411.812283758711</v>
      </c>
      <c r="I6" s="23">
        <v>2920.7780953563288</v>
      </c>
      <c r="J6" s="23">
        <v>0</v>
      </c>
      <c r="K6" s="23">
        <v>1.4569621278076239E-4</v>
      </c>
      <c r="L6" s="23">
        <v>1335.5782060246497</v>
      </c>
      <c r="M6" s="23">
        <v>1178.277740036639</v>
      </c>
      <c r="N6" s="23">
        <v>0</v>
      </c>
      <c r="O6" s="23">
        <v>0</v>
      </c>
      <c r="P6" s="23">
        <v>1.940301203767237E-3</v>
      </c>
      <c r="Q6" s="23">
        <v>0</v>
      </c>
      <c r="R6" s="23">
        <v>1195.18521755554</v>
      </c>
      <c r="S6" s="23">
        <v>0</v>
      </c>
      <c r="T6" s="23">
        <v>0</v>
      </c>
      <c r="U6" s="23">
        <v>0</v>
      </c>
      <c r="V6" s="23">
        <v>0</v>
      </c>
      <c r="W6" s="23">
        <v>44602.930654286996</v>
      </c>
    </row>
    <row r="7" spans="1:23">
      <c r="A7" s="27" t="s">
        <v>36</v>
      </c>
      <c r="B7" s="27" t="s">
        <v>67</v>
      </c>
      <c r="C7" s="23">
        <v>0</v>
      </c>
      <c r="D7" s="23">
        <v>0</v>
      </c>
      <c r="E7" s="23">
        <v>0</v>
      </c>
      <c r="F7" s="23">
        <v>30004.832750342219</v>
      </c>
      <c r="G7" s="23">
        <v>8359.3505147745527</v>
      </c>
      <c r="H7" s="23">
        <v>1.6891664688056674E-4</v>
      </c>
      <c r="I7" s="23">
        <v>2194.2830415376648</v>
      </c>
      <c r="J7" s="23">
        <v>49711.855139972642</v>
      </c>
      <c r="K7" s="23">
        <v>0</v>
      </c>
      <c r="L7" s="23">
        <v>0</v>
      </c>
      <c r="M7" s="23">
        <v>350.973997119525</v>
      </c>
      <c r="N7" s="23">
        <v>0</v>
      </c>
      <c r="O7" s="23">
        <v>0</v>
      </c>
      <c r="P7" s="23">
        <v>0</v>
      </c>
      <c r="Q7" s="23">
        <v>0</v>
      </c>
      <c r="R7" s="23">
        <v>0</v>
      </c>
      <c r="S7" s="23">
        <v>0</v>
      </c>
      <c r="T7" s="23">
        <v>886.94474160912011</v>
      </c>
      <c r="U7" s="23">
        <v>0</v>
      </c>
      <c r="V7" s="23">
        <v>0</v>
      </c>
      <c r="W7" s="23">
        <v>0</v>
      </c>
    </row>
    <row r="8" spans="1:23">
      <c r="A8" s="27" t="s">
        <v>36</v>
      </c>
      <c r="B8" s="27" t="s">
        <v>18</v>
      </c>
      <c r="C8" s="23">
        <v>0</v>
      </c>
      <c r="D8" s="23">
        <v>0</v>
      </c>
      <c r="E8" s="23">
        <v>0</v>
      </c>
      <c r="F8" s="23">
        <v>0</v>
      </c>
      <c r="G8" s="23">
        <v>0</v>
      </c>
      <c r="H8" s="23">
        <v>0</v>
      </c>
      <c r="I8" s="23">
        <v>0</v>
      </c>
      <c r="J8" s="23">
        <v>0</v>
      </c>
      <c r="K8" s="23">
        <v>0</v>
      </c>
      <c r="L8" s="23">
        <v>0</v>
      </c>
      <c r="M8" s="23">
        <v>0</v>
      </c>
      <c r="N8" s="23">
        <v>0</v>
      </c>
      <c r="O8" s="23">
        <v>0</v>
      </c>
      <c r="P8" s="23">
        <v>0</v>
      </c>
      <c r="Q8" s="23">
        <v>0</v>
      </c>
      <c r="R8" s="23">
        <v>0</v>
      </c>
      <c r="S8" s="23">
        <v>0</v>
      </c>
      <c r="T8" s="23">
        <v>0</v>
      </c>
      <c r="U8" s="23">
        <v>0</v>
      </c>
      <c r="V8" s="23">
        <v>0</v>
      </c>
      <c r="W8" s="23">
        <v>0</v>
      </c>
    </row>
    <row r="9" spans="1:23">
      <c r="A9" s="27" t="s">
        <v>36</v>
      </c>
      <c r="B9" s="27" t="s">
        <v>28</v>
      </c>
      <c r="C9" s="23">
        <v>0</v>
      </c>
      <c r="D9" s="23">
        <v>0</v>
      </c>
      <c r="E9" s="23">
        <v>0</v>
      </c>
      <c r="F9" s="23">
        <v>0</v>
      </c>
      <c r="G9" s="23">
        <v>0</v>
      </c>
      <c r="H9" s="23">
        <v>0</v>
      </c>
      <c r="I9" s="23">
        <v>0</v>
      </c>
      <c r="J9" s="23">
        <v>0</v>
      </c>
      <c r="K9" s="23">
        <v>0</v>
      </c>
      <c r="L9" s="23">
        <v>0</v>
      </c>
      <c r="M9" s="23">
        <v>0</v>
      </c>
      <c r="N9" s="23">
        <v>0</v>
      </c>
      <c r="O9" s="23">
        <v>0</v>
      </c>
      <c r="P9" s="23">
        <v>0</v>
      </c>
      <c r="Q9" s="23">
        <v>0</v>
      </c>
      <c r="R9" s="23">
        <v>0</v>
      </c>
      <c r="S9" s="23">
        <v>0</v>
      </c>
      <c r="T9" s="23">
        <v>0</v>
      </c>
      <c r="U9" s="23">
        <v>0</v>
      </c>
      <c r="V9" s="23">
        <v>0</v>
      </c>
      <c r="W9" s="23">
        <v>0</v>
      </c>
    </row>
    <row r="10" spans="1:23">
      <c r="A10" s="27" t="s">
        <v>36</v>
      </c>
      <c r="B10" s="27" t="s">
        <v>62</v>
      </c>
      <c r="C10" s="23">
        <v>0</v>
      </c>
      <c r="D10" s="23">
        <v>0</v>
      </c>
      <c r="E10" s="23">
        <v>0</v>
      </c>
      <c r="F10" s="23">
        <v>0</v>
      </c>
      <c r="G10" s="23">
        <v>0</v>
      </c>
      <c r="H10" s="23">
        <v>0</v>
      </c>
      <c r="I10" s="23">
        <v>0</v>
      </c>
      <c r="J10" s="23">
        <v>0</v>
      </c>
      <c r="K10" s="23">
        <v>0</v>
      </c>
      <c r="L10" s="23">
        <v>0</v>
      </c>
      <c r="M10" s="23">
        <v>0</v>
      </c>
      <c r="N10" s="23">
        <v>0</v>
      </c>
      <c r="O10" s="23">
        <v>0</v>
      </c>
      <c r="P10" s="23">
        <v>0</v>
      </c>
      <c r="Q10" s="23">
        <v>0</v>
      </c>
      <c r="R10" s="23">
        <v>0</v>
      </c>
      <c r="S10" s="23">
        <v>0</v>
      </c>
      <c r="T10" s="23">
        <v>0</v>
      </c>
      <c r="U10" s="23">
        <v>0</v>
      </c>
      <c r="V10" s="23">
        <v>0</v>
      </c>
      <c r="W10" s="23">
        <v>0</v>
      </c>
    </row>
    <row r="11" spans="1:23">
      <c r="A11" s="27" t="s">
        <v>36</v>
      </c>
      <c r="B11" s="27" t="s">
        <v>61</v>
      </c>
      <c r="C11" s="23">
        <v>0</v>
      </c>
      <c r="D11" s="23">
        <v>0</v>
      </c>
      <c r="E11" s="23">
        <v>0</v>
      </c>
      <c r="F11" s="23">
        <v>0</v>
      </c>
      <c r="G11" s="23">
        <v>0</v>
      </c>
      <c r="H11" s="23">
        <v>0</v>
      </c>
      <c r="I11" s="23">
        <v>0</v>
      </c>
      <c r="J11" s="23">
        <v>0</v>
      </c>
      <c r="K11" s="23">
        <v>0</v>
      </c>
      <c r="L11" s="23">
        <v>0</v>
      </c>
      <c r="M11" s="23">
        <v>0</v>
      </c>
      <c r="N11" s="23">
        <v>0</v>
      </c>
      <c r="O11" s="23">
        <v>0</v>
      </c>
      <c r="P11" s="23">
        <v>0</v>
      </c>
      <c r="Q11" s="23">
        <v>0</v>
      </c>
      <c r="R11" s="23">
        <v>0</v>
      </c>
      <c r="S11" s="23">
        <v>0</v>
      </c>
      <c r="T11" s="23">
        <v>0</v>
      </c>
      <c r="U11" s="23">
        <v>0</v>
      </c>
      <c r="V11" s="23">
        <v>0</v>
      </c>
      <c r="W11" s="23">
        <v>0</v>
      </c>
    </row>
    <row r="12" spans="1:23">
      <c r="A12" s="27" t="s">
        <v>36</v>
      </c>
      <c r="B12" s="27" t="s">
        <v>65</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row>
    <row r="13" spans="1:23">
      <c r="A13" s="27" t="s">
        <v>36</v>
      </c>
      <c r="B13" s="27" t="s">
        <v>64</v>
      </c>
      <c r="C13" s="23">
        <v>0</v>
      </c>
      <c r="D13" s="23">
        <v>0</v>
      </c>
      <c r="E13" s="23">
        <v>0</v>
      </c>
      <c r="F13" s="23">
        <v>0</v>
      </c>
      <c r="G13" s="23">
        <v>0</v>
      </c>
      <c r="H13" s="23">
        <v>0</v>
      </c>
      <c r="I13" s="23">
        <v>0</v>
      </c>
      <c r="J13" s="23">
        <v>0</v>
      </c>
      <c r="K13" s="23">
        <v>0</v>
      </c>
      <c r="L13" s="23">
        <v>0</v>
      </c>
      <c r="M13" s="23">
        <v>0</v>
      </c>
      <c r="N13" s="23">
        <v>0</v>
      </c>
      <c r="O13" s="23">
        <v>0</v>
      </c>
      <c r="P13" s="23">
        <v>0</v>
      </c>
      <c r="Q13" s="23">
        <v>0</v>
      </c>
      <c r="R13" s="23">
        <v>0</v>
      </c>
      <c r="S13" s="23">
        <v>0</v>
      </c>
      <c r="T13" s="23">
        <v>0</v>
      </c>
      <c r="U13" s="23">
        <v>0</v>
      </c>
      <c r="V13" s="23">
        <v>0</v>
      </c>
      <c r="W13" s="23">
        <v>0</v>
      </c>
    </row>
    <row r="14" spans="1:23">
      <c r="A14" s="27" t="s">
        <v>36</v>
      </c>
      <c r="B14" s="27" t="s">
        <v>32</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row>
    <row r="15" spans="1:23">
      <c r="A15" s="27" t="s">
        <v>36</v>
      </c>
      <c r="B15" s="27" t="s">
        <v>69</v>
      </c>
      <c r="C15" s="23">
        <v>0</v>
      </c>
      <c r="D15" s="23">
        <v>0</v>
      </c>
      <c r="E15" s="23">
        <v>0</v>
      </c>
      <c r="F15" s="23">
        <v>0</v>
      </c>
      <c r="G15" s="23">
        <v>0</v>
      </c>
      <c r="H15" s="23">
        <v>0</v>
      </c>
      <c r="I15" s="23">
        <v>0</v>
      </c>
      <c r="J15" s="23">
        <v>0</v>
      </c>
      <c r="K15" s="23">
        <v>0</v>
      </c>
      <c r="L15" s="23">
        <v>0</v>
      </c>
      <c r="M15" s="23">
        <v>0</v>
      </c>
      <c r="N15" s="23">
        <v>0</v>
      </c>
      <c r="O15" s="23">
        <v>0</v>
      </c>
      <c r="P15" s="23">
        <v>0</v>
      </c>
      <c r="Q15" s="23">
        <v>0</v>
      </c>
      <c r="R15" s="23">
        <v>0</v>
      </c>
      <c r="S15" s="23">
        <v>0</v>
      </c>
      <c r="T15" s="23">
        <v>0</v>
      </c>
      <c r="U15" s="23">
        <v>0</v>
      </c>
      <c r="V15" s="23">
        <v>0</v>
      </c>
      <c r="W15" s="23">
        <v>0</v>
      </c>
    </row>
    <row r="16" spans="1:23">
      <c r="A16" s="27" t="s">
        <v>36</v>
      </c>
      <c r="B16" s="27" t="s">
        <v>52</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row>
    <row r="17" spans="1:23">
      <c r="A17" s="29" t="s">
        <v>118</v>
      </c>
      <c r="B17" s="29"/>
      <c r="C17" s="28">
        <v>0</v>
      </c>
      <c r="D17" s="28">
        <v>0</v>
      </c>
      <c r="E17" s="28">
        <v>0</v>
      </c>
      <c r="F17" s="28">
        <v>140116.23808642838</v>
      </c>
      <c r="G17" s="28">
        <v>92084.915020083194</v>
      </c>
      <c r="H17" s="28">
        <v>14411.812452675358</v>
      </c>
      <c r="I17" s="28">
        <v>5115.0611368939935</v>
      </c>
      <c r="J17" s="28">
        <v>49711.855139972642</v>
      </c>
      <c r="K17" s="28">
        <v>1.4569621278076239E-4</v>
      </c>
      <c r="L17" s="28">
        <v>1335.5782060246497</v>
      </c>
      <c r="M17" s="28">
        <v>1529.2517371561639</v>
      </c>
      <c r="N17" s="28">
        <v>0</v>
      </c>
      <c r="O17" s="28">
        <v>0</v>
      </c>
      <c r="P17" s="28">
        <v>1.940301203767237E-3</v>
      </c>
      <c r="Q17" s="28">
        <v>0</v>
      </c>
      <c r="R17" s="28">
        <v>1195.18521755554</v>
      </c>
      <c r="S17" s="28">
        <v>0</v>
      </c>
      <c r="T17" s="28">
        <v>886.94474160912011</v>
      </c>
      <c r="U17" s="28">
        <v>0</v>
      </c>
      <c r="V17" s="28">
        <v>0</v>
      </c>
      <c r="W17" s="28">
        <v>44602.930654286996</v>
      </c>
    </row>
    <row r="18" spans="1:23">
      <c r="A18" s="7"/>
      <c r="B18" s="7"/>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0</v>
      </c>
      <c r="D20" s="23">
        <v>0</v>
      </c>
      <c r="E20" s="23">
        <v>0</v>
      </c>
      <c r="F20" s="23">
        <v>24823.535026833062</v>
      </c>
      <c r="G20" s="23">
        <v>51972.64748385569</v>
      </c>
      <c r="H20" s="23">
        <v>9103.2726540119911</v>
      </c>
      <c r="I20" s="23">
        <v>929.40170884639895</v>
      </c>
      <c r="J20" s="23">
        <v>0</v>
      </c>
      <c r="K20" s="23">
        <v>0</v>
      </c>
      <c r="L20" s="23">
        <v>1335.5781669983999</v>
      </c>
      <c r="M20" s="23">
        <v>1178.2777345284301</v>
      </c>
      <c r="N20" s="23">
        <v>0</v>
      </c>
      <c r="O20" s="23">
        <v>0</v>
      </c>
      <c r="P20" s="23">
        <v>5.2516752653975992E-4</v>
      </c>
      <c r="Q20" s="23">
        <v>0</v>
      </c>
      <c r="R20" s="23">
        <v>0</v>
      </c>
      <c r="S20" s="23">
        <v>0</v>
      </c>
      <c r="T20" s="23">
        <v>0</v>
      </c>
      <c r="U20" s="23">
        <v>0</v>
      </c>
      <c r="V20" s="23">
        <v>0</v>
      </c>
      <c r="W20" s="23">
        <v>0</v>
      </c>
    </row>
    <row r="21" spans="1:23">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c r="A22" s="27" t="s">
        <v>119</v>
      </c>
      <c r="B22" s="27" t="s">
        <v>18</v>
      </c>
      <c r="C22" s="23">
        <v>0</v>
      </c>
      <c r="D22" s="23">
        <v>0</v>
      </c>
      <c r="E22" s="23">
        <v>0</v>
      </c>
      <c r="F22" s="23">
        <v>0</v>
      </c>
      <c r="G22" s="23">
        <v>0</v>
      </c>
      <c r="H22" s="23">
        <v>0</v>
      </c>
      <c r="I22" s="23">
        <v>0</v>
      </c>
      <c r="J22" s="23">
        <v>0</v>
      </c>
      <c r="K22" s="23">
        <v>0</v>
      </c>
      <c r="L22" s="23">
        <v>0</v>
      </c>
      <c r="M22" s="23">
        <v>0</v>
      </c>
      <c r="N22" s="23">
        <v>0</v>
      </c>
      <c r="O22" s="23">
        <v>0</v>
      </c>
      <c r="P22" s="23">
        <v>0</v>
      </c>
      <c r="Q22" s="23">
        <v>0</v>
      </c>
      <c r="R22" s="23">
        <v>0</v>
      </c>
      <c r="S22" s="23">
        <v>0</v>
      </c>
      <c r="T22" s="23">
        <v>0</v>
      </c>
      <c r="U22" s="23">
        <v>0</v>
      </c>
      <c r="V22" s="23">
        <v>0</v>
      </c>
      <c r="W22" s="23">
        <v>0</v>
      </c>
    </row>
    <row r="23" spans="1:23">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c r="A24" s="27" t="s">
        <v>119</v>
      </c>
      <c r="B24" s="27" t="s">
        <v>62</v>
      </c>
      <c r="C24" s="23">
        <v>0</v>
      </c>
      <c r="D24" s="23">
        <v>0</v>
      </c>
      <c r="E24" s="23">
        <v>0</v>
      </c>
      <c r="F24" s="23">
        <v>0</v>
      </c>
      <c r="G24" s="23">
        <v>0</v>
      </c>
      <c r="H24" s="23">
        <v>0</v>
      </c>
      <c r="I24" s="23">
        <v>0</v>
      </c>
      <c r="J24" s="23">
        <v>0</v>
      </c>
      <c r="K24" s="23">
        <v>0</v>
      </c>
      <c r="L24" s="23">
        <v>0</v>
      </c>
      <c r="M24" s="23">
        <v>0</v>
      </c>
      <c r="N24" s="23">
        <v>0</v>
      </c>
      <c r="O24" s="23">
        <v>0</v>
      </c>
      <c r="P24" s="23">
        <v>0</v>
      </c>
      <c r="Q24" s="23">
        <v>0</v>
      </c>
      <c r="R24" s="23">
        <v>0</v>
      </c>
      <c r="S24" s="23">
        <v>0</v>
      </c>
      <c r="T24" s="23">
        <v>0</v>
      </c>
      <c r="U24" s="23">
        <v>0</v>
      </c>
      <c r="V24" s="23">
        <v>0</v>
      </c>
      <c r="W24" s="23">
        <v>0</v>
      </c>
    </row>
    <row r="25" spans="1:23">
      <c r="A25" s="27" t="s">
        <v>119</v>
      </c>
      <c r="B25" s="27" t="s">
        <v>61</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row>
    <row r="26" spans="1:23">
      <c r="A26" s="27" t="s">
        <v>119</v>
      </c>
      <c r="B26" s="27" t="s">
        <v>65</v>
      </c>
      <c r="C26" s="23">
        <v>0</v>
      </c>
      <c r="D26" s="23">
        <v>0</v>
      </c>
      <c r="E26" s="23">
        <v>0</v>
      </c>
      <c r="F26" s="23">
        <v>0</v>
      </c>
      <c r="G26" s="23">
        <v>0</v>
      </c>
      <c r="H26" s="23">
        <v>0</v>
      </c>
      <c r="I26" s="23">
        <v>0</v>
      </c>
      <c r="J26" s="23">
        <v>0</v>
      </c>
      <c r="K26" s="23">
        <v>0</v>
      </c>
      <c r="L26" s="23">
        <v>0</v>
      </c>
      <c r="M26" s="23">
        <v>0</v>
      </c>
      <c r="N26" s="23">
        <v>0</v>
      </c>
      <c r="O26" s="23">
        <v>0</v>
      </c>
      <c r="P26" s="23">
        <v>0</v>
      </c>
      <c r="Q26" s="23">
        <v>0</v>
      </c>
      <c r="R26" s="23">
        <v>0</v>
      </c>
      <c r="S26" s="23">
        <v>0</v>
      </c>
      <c r="T26" s="23">
        <v>0</v>
      </c>
      <c r="U26" s="23">
        <v>0</v>
      </c>
      <c r="V26" s="23">
        <v>0</v>
      </c>
      <c r="W26" s="23">
        <v>0</v>
      </c>
    </row>
    <row r="27" spans="1:23">
      <c r="A27" s="27" t="s">
        <v>119</v>
      </c>
      <c r="B27" s="27" t="s">
        <v>64</v>
      </c>
      <c r="C27" s="23">
        <v>0</v>
      </c>
      <c r="D27" s="23">
        <v>0</v>
      </c>
      <c r="E27" s="23">
        <v>0</v>
      </c>
      <c r="F27" s="23">
        <v>0</v>
      </c>
      <c r="G27" s="23">
        <v>0</v>
      </c>
      <c r="H27" s="23">
        <v>0</v>
      </c>
      <c r="I27" s="23">
        <v>0</v>
      </c>
      <c r="J27" s="23">
        <v>0</v>
      </c>
      <c r="K27" s="23">
        <v>0</v>
      </c>
      <c r="L27" s="23">
        <v>0</v>
      </c>
      <c r="M27" s="23">
        <v>0</v>
      </c>
      <c r="N27" s="23">
        <v>0</v>
      </c>
      <c r="O27" s="23">
        <v>0</v>
      </c>
      <c r="P27" s="23">
        <v>0</v>
      </c>
      <c r="Q27" s="23">
        <v>0</v>
      </c>
      <c r="R27" s="23">
        <v>0</v>
      </c>
      <c r="S27" s="23">
        <v>0</v>
      </c>
      <c r="T27" s="23">
        <v>0</v>
      </c>
      <c r="U27" s="23">
        <v>0</v>
      </c>
      <c r="V27" s="23">
        <v>0</v>
      </c>
      <c r="W27" s="23">
        <v>0</v>
      </c>
    </row>
    <row r="28" spans="1:23">
      <c r="A28" s="27" t="s">
        <v>119</v>
      </c>
      <c r="B28" s="27" t="s">
        <v>32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row>
    <row r="29" spans="1:23">
      <c r="A29" s="27" t="s">
        <v>119</v>
      </c>
      <c r="B29" s="27" t="s">
        <v>69</v>
      </c>
      <c r="C29" s="23">
        <v>0</v>
      </c>
      <c r="D29" s="23">
        <v>0</v>
      </c>
      <c r="E29" s="23">
        <v>0</v>
      </c>
      <c r="F29" s="23">
        <v>0</v>
      </c>
      <c r="G29" s="23">
        <v>0</v>
      </c>
      <c r="H29" s="23">
        <v>0</v>
      </c>
      <c r="I29" s="23">
        <v>0</v>
      </c>
      <c r="J29" s="23">
        <v>0</v>
      </c>
      <c r="K29" s="23">
        <v>0</v>
      </c>
      <c r="L29" s="23">
        <v>0</v>
      </c>
      <c r="M29" s="23">
        <v>0</v>
      </c>
      <c r="N29" s="23">
        <v>0</v>
      </c>
      <c r="O29" s="23">
        <v>0</v>
      </c>
      <c r="P29" s="23">
        <v>0</v>
      </c>
      <c r="Q29" s="23">
        <v>0</v>
      </c>
      <c r="R29" s="23">
        <v>0</v>
      </c>
      <c r="S29" s="23">
        <v>0</v>
      </c>
      <c r="T29" s="23">
        <v>0</v>
      </c>
      <c r="U29" s="23">
        <v>0</v>
      </c>
      <c r="V29" s="23">
        <v>0</v>
      </c>
      <c r="W29" s="23">
        <v>0</v>
      </c>
    </row>
    <row r="30" spans="1:23">
      <c r="A30" s="27" t="s">
        <v>119</v>
      </c>
      <c r="B30" s="27" t="s">
        <v>52</v>
      </c>
      <c r="C30" s="23">
        <v>0</v>
      </c>
      <c r="D30" s="23">
        <v>0</v>
      </c>
      <c r="E30" s="23">
        <v>0</v>
      </c>
      <c r="F30" s="23">
        <v>0</v>
      </c>
      <c r="G30" s="23">
        <v>0</v>
      </c>
      <c r="H30" s="23">
        <v>0</v>
      </c>
      <c r="I30" s="23">
        <v>0</v>
      </c>
      <c r="J30" s="23">
        <v>0</v>
      </c>
      <c r="K30" s="23">
        <v>0</v>
      </c>
      <c r="L30" s="23">
        <v>0</v>
      </c>
      <c r="M30" s="23">
        <v>0</v>
      </c>
      <c r="N30" s="23">
        <v>0</v>
      </c>
      <c r="O30" s="23">
        <v>0</v>
      </c>
      <c r="P30" s="23">
        <v>0</v>
      </c>
      <c r="Q30" s="23">
        <v>0</v>
      </c>
      <c r="R30" s="23">
        <v>0</v>
      </c>
      <c r="S30" s="23">
        <v>0</v>
      </c>
      <c r="T30" s="23">
        <v>0</v>
      </c>
      <c r="U30" s="23">
        <v>0</v>
      </c>
      <c r="V30" s="23">
        <v>0</v>
      </c>
      <c r="W30" s="23">
        <v>0</v>
      </c>
    </row>
    <row r="31" spans="1:23">
      <c r="A31" s="29" t="s">
        <v>118</v>
      </c>
      <c r="B31" s="29"/>
      <c r="C31" s="28">
        <v>0</v>
      </c>
      <c r="D31" s="28">
        <v>0</v>
      </c>
      <c r="E31" s="28">
        <v>0</v>
      </c>
      <c r="F31" s="28">
        <v>24823.535026833062</v>
      </c>
      <c r="G31" s="28">
        <v>51972.64748385569</v>
      </c>
      <c r="H31" s="28">
        <v>9103.2726540119911</v>
      </c>
      <c r="I31" s="28">
        <v>929.40170884639895</v>
      </c>
      <c r="J31" s="28">
        <v>0</v>
      </c>
      <c r="K31" s="28">
        <v>0</v>
      </c>
      <c r="L31" s="28">
        <v>1335.5781669983999</v>
      </c>
      <c r="M31" s="28">
        <v>1178.2777345284301</v>
      </c>
      <c r="N31" s="28">
        <v>0</v>
      </c>
      <c r="O31" s="28">
        <v>0</v>
      </c>
      <c r="P31" s="28">
        <v>5.2516752653975992E-4</v>
      </c>
      <c r="Q31" s="28">
        <v>0</v>
      </c>
      <c r="R31" s="28">
        <v>0</v>
      </c>
      <c r="S31" s="28">
        <v>0</v>
      </c>
      <c r="T31" s="28">
        <v>0</v>
      </c>
      <c r="U31" s="28">
        <v>0</v>
      </c>
      <c r="V31" s="28">
        <v>0</v>
      </c>
      <c r="W31" s="28">
        <v>0</v>
      </c>
    </row>
    <row r="33" spans="1:23">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c r="A34" s="27" t="s">
        <v>120</v>
      </c>
      <c r="B34" s="27" t="s">
        <v>60</v>
      </c>
      <c r="C34" s="23">
        <v>0</v>
      </c>
      <c r="D34" s="23">
        <v>0</v>
      </c>
      <c r="E34" s="23">
        <v>0</v>
      </c>
      <c r="F34" s="23">
        <v>85287.870309253078</v>
      </c>
      <c r="G34" s="23">
        <v>31752.917021452948</v>
      </c>
      <c r="H34" s="23">
        <v>5308.5396297467205</v>
      </c>
      <c r="I34" s="23">
        <v>1991.3763865099299</v>
      </c>
      <c r="J34" s="23">
        <v>0</v>
      </c>
      <c r="K34" s="23">
        <v>1.4569621278076239E-4</v>
      </c>
      <c r="L34" s="23">
        <v>3.9026249921095079E-5</v>
      </c>
      <c r="M34" s="23">
        <v>5.5082089348233995E-6</v>
      </c>
      <c r="N34" s="23">
        <v>0</v>
      </c>
      <c r="O34" s="23">
        <v>0</v>
      </c>
      <c r="P34" s="23">
        <v>1.4151336772274771E-3</v>
      </c>
      <c r="Q34" s="23">
        <v>0</v>
      </c>
      <c r="R34" s="23">
        <v>1195.18521755554</v>
      </c>
      <c r="S34" s="23">
        <v>0</v>
      </c>
      <c r="T34" s="23">
        <v>0</v>
      </c>
      <c r="U34" s="23">
        <v>0</v>
      </c>
      <c r="V34" s="23">
        <v>0</v>
      </c>
      <c r="W34" s="23">
        <v>44602.930654286996</v>
      </c>
    </row>
    <row r="35" spans="1:23">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c r="A36" s="27" t="s">
        <v>120</v>
      </c>
      <c r="B36" s="27" t="s">
        <v>18</v>
      </c>
      <c r="C36" s="23">
        <v>0</v>
      </c>
      <c r="D36" s="23">
        <v>0</v>
      </c>
      <c r="E36" s="23">
        <v>0</v>
      </c>
      <c r="F36" s="23">
        <v>0</v>
      </c>
      <c r="G36" s="23">
        <v>0</v>
      </c>
      <c r="H36" s="23">
        <v>0</v>
      </c>
      <c r="I36" s="23">
        <v>0</v>
      </c>
      <c r="J36" s="23">
        <v>0</v>
      </c>
      <c r="K36" s="23">
        <v>0</v>
      </c>
      <c r="L36" s="23">
        <v>0</v>
      </c>
      <c r="M36" s="23">
        <v>0</v>
      </c>
      <c r="N36" s="23">
        <v>0</v>
      </c>
      <c r="O36" s="23">
        <v>0</v>
      </c>
      <c r="P36" s="23">
        <v>0</v>
      </c>
      <c r="Q36" s="23">
        <v>0</v>
      </c>
      <c r="R36" s="23">
        <v>0</v>
      </c>
      <c r="S36" s="23">
        <v>0</v>
      </c>
      <c r="T36" s="23">
        <v>0</v>
      </c>
      <c r="U36" s="23">
        <v>0</v>
      </c>
      <c r="V36" s="23">
        <v>0</v>
      </c>
      <c r="W36" s="23">
        <v>0</v>
      </c>
    </row>
    <row r="37" spans="1:23">
      <c r="A37" s="27" t="s">
        <v>120</v>
      </c>
      <c r="B37" s="27" t="s">
        <v>28</v>
      </c>
      <c r="C37" s="23">
        <v>0</v>
      </c>
      <c r="D37" s="23">
        <v>0</v>
      </c>
      <c r="E37" s="23">
        <v>0</v>
      </c>
      <c r="F37" s="23">
        <v>0</v>
      </c>
      <c r="G37" s="23">
        <v>0</v>
      </c>
      <c r="H37" s="23">
        <v>0</v>
      </c>
      <c r="I37" s="23">
        <v>0</v>
      </c>
      <c r="J37" s="23">
        <v>0</v>
      </c>
      <c r="K37" s="23">
        <v>0</v>
      </c>
      <c r="L37" s="23">
        <v>0</v>
      </c>
      <c r="M37" s="23">
        <v>0</v>
      </c>
      <c r="N37" s="23">
        <v>0</v>
      </c>
      <c r="O37" s="23">
        <v>0</v>
      </c>
      <c r="P37" s="23">
        <v>0</v>
      </c>
      <c r="Q37" s="23">
        <v>0</v>
      </c>
      <c r="R37" s="23">
        <v>0</v>
      </c>
      <c r="S37" s="23">
        <v>0</v>
      </c>
      <c r="T37" s="23">
        <v>0</v>
      </c>
      <c r="U37" s="23">
        <v>0</v>
      </c>
      <c r="V37" s="23">
        <v>0</v>
      </c>
      <c r="W37" s="23">
        <v>0</v>
      </c>
    </row>
    <row r="38" spans="1:23">
      <c r="A38" s="27" t="s">
        <v>120</v>
      </c>
      <c r="B38" s="27" t="s">
        <v>62</v>
      </c>
      <c r="C38" s="23">
        <v>0</v>
      </c>
      <c r="D38" s="23">
        <v>0</v>
      </c>
      <c r="E38" s="23">
        <v>0</v>
      </c>
      <c r="F38" s="23">
        <v>0</v>
      </c>
      <c r="G38" s="23">
        <v>0</v>
      </c>
      <c r="H38" s="23">
        <v>0</v>
      </c>
      <c r="I38" s="23">
        <v>0</v>
      </c>
      <c r="J38" s="23">
        <v>0</v>
      </c>
      <c r="K38" s="23">
        <v>0</v>
      </c>
      <c r="L38" s="23">
        <v>0</v>
      </c>
      <c r="M38" s="23">
        <v>0</v>
      </c>
      <c r="N38" s="23">
        <v>0</v>
      </c>
      <c r="O38" s="23">
        <v>0</v>
      </c>
      <c r="P38" s="23">
        <v>0</v>
      </c>
      <c r="Q38" s="23">
        <v>0</v>
      </c>
      <c r="R38" s="23">
        <v>0</v>
      </c>
      <c r="S38" s="23">
        <v>0</v>
      </c>
      <c r="T38" s="23">
        <v>0</v>
      </c>
      <c r="U38" s="23">
        <v>0</v>
      </c>
      <c r="V38" s="23">
        <v>0</v>
      </c>
      <c r="W38" s="23">
        <v>0</v>
      </c>
    </row>
    <row r="39" spans="1:23">
      <c r="A39" s="27" t="s">
        <v>120</v>
      </c>
      <c r="B39" s="27" t="s">
        <v>61</v>
      </c>
      <c r="C39" s="23">
        <v>0</v>
      </c>
      <c r="D39" s="23">
        <v>0</v>
      </c>
      <c r="E39" s="23">
        <v>0</v>
      </c>
      <c r="F39" s="23">
        <v>0</v>
      </c>
      <c r="G39" s="23">
        <v>0</v>
      </c>
      <c r="H39" s="23">
        <v>0</v>
      </c>
      <c r="I39" s="23">
        <v>0</v>
      </c>
      <c r="J39" s="23">
        <v>0</v>
      </c>
      <c r="K39" s="23">
        <v>0</v>
      </c>
      <c r="L39" s="23">
        <v>0</v>
      </c>
      <c r="M39" s="23">
        <v>0</v>
      </c>
      <c r="N39" s="23">
        <v>0</v>
      </c>
      <c r="O39" s="23">
        <v>0</v>
      </c>
      <c r="P39" s="23">
        <v>0</v>
      </c>
      <c r="Q39" s="23">
        <v>0</v>
      </c>
      <c r="R39" s="23">
        <v>0</v>
      </c>
      <c r="S39" s="23">
        <v>0</v>
      </c>
      <c r="T39" s="23">
        <v>0</v>
      </c>
      <c r="U39" s="23">
        <v>0</v>
      </c>
      <c r="V39" s="23">
        <v>0</v>
      </c>
      <c r="W39" s="23">
        <v>0</v>
      </c>
    </row>
    <row r="40" spans="1:23">
      <c r="A40" s="27" t="s">
        <v>120</v>
      </c>
      <c r="B40" s="27" t="s">
        <v>65</v>
      </c>
      <c r="C40" s="23">
        <v>0</v>
      </c>
      <c r="D40" s="23">
        <v>0</v>
      </c>
      <c r="E40" s="23">
        <v>0</v>
      </c>
      <c r="F40" s="23">
        <v>0</v>
      </c>
      <c r="G40" s="23">
        <v>0</v>
      </c>
      <c r="H40" s="23">
        <v>0</v>
      </c>
      <c r="I40" s="23">
        <v>0</v>
      </c>
      <c r="J40" s="23">
        <v>0</v>
      </c>
      <c r="K40" s="23">
        <v>0</v>
      </c>
      <c r="L40" s="23">
        <v>0</v>
      </c>
      <c r="M40" s="23">
        <v>0</v>
      </c>
      <c r="N40" s="23">
        <v>0</v>
      </c>
      <c r="O40" s="23">
        <v>0</v>
      </c>
      <c r="P40" s="23">
        <v>0</v>
      </c>
      <c r="Q40" s="23">
        <v>0</v>
      </c>
      <c r="R40" s="23">
        <v>0</v>
      </c>
      <c r="S40" s="23">
        <v>0</v>
      </c>
      <c r="T40" s="23">
        <v>0</v>
      </c>
      <c r="U40" s="23">
        <v>0</v>
      </c>
      <c r="V40" s="23">
        <v>0</v>
      </c>
      <c r="W40" s="23">
        <v>0</v>
      </c>
    </row>
    <row r="41" spans="1:23">
      <c r="A41" s="27" t="s">
        <v>120</v>
      </c>
      <c r="B41" s="27" t="s">
        <v>64</v>
      </c>
      <c r="C41" s="23">
        <v>0</v>
      </c>
      <c r="D41" s="23">
        <v>0</v>
      </c>
      <c r="E41" s="23">
        <v>0</v>
      </c>
      <c r="F41" s="23">
        <v>0</v>
      </c>
      <c r="G41" s="23">
        <v>0</v>
      </c>
      <c r="H41" s="23">
        <v>0</v>
      </c>
      <c r="I41" s="23">
        <v>0</v>
      </c>
      <c r="J41" s="23">
        <v>0</v>
      </c>
      <c r="K41" s="23">
        <v>0</v>
      </c>
      <c r="L41" s="23">
        <v>0</v>
      </c>
      <c r="M41" s="23">
        <v>0</v>
      </c>
      <c r="N41" s="23">
        <v>0</v>
      </c>
      <c r="O41" s="23">
        <v>0</v>
      </c>
      <c r="P41" s="23">
        <v>0</v>
      </c>
      <c r="Q41" s="23">
        <v>0</v>
      </c>
      <c r="R41" s="23">
        <v>0</v>
      </c>
      <c r="S41" s="23">
        <v>0</v>
      </c>
      <c r="T41" s="23">
        <v>0</v>
      </c>
      <c r="U41" s="23">
        <v>0</v>
      </c>
      <c r="V41" s="23">
        <v>0</v>
      </c>
      <c r="W41" s="23">
        <v>0</v>
      </c>
    </row>
    <row r="42" spans="1:23">
      <c r="A42" s="27" t="s">
        <v>120</v>
      </c>
      <c r="B42" s="27" t="s">
        <v>32</v>
      </c>
      <c r="C42" s="23">
        <v>0</v>
      </c>
      <c r="D42" s="23">
        <v>0</v>
      </c>
      <c r="E42" s="23">
        <v>0</v>
      </c>
      <c r="F42" s="23">
        <v>0</v>
      </c>
      <c r="G42" s="23">
        <v>0</v>
      </c>
      <c r="H42" s="23">
        <v>0</v>
      </c>
      <c r="I42" s="23">
        <v>0</v>
      </c>
      <c r="J42" s="23">
        <v>0</v>
      </c>
      <c r="K42" s="23">
        <v>0</v>
      </c>
      <c r="L42" s="23">
        <v>0</v>
      </c>
      <c r="M42" s="23">
        <v>0</v>
      </c>
      <c r="N42" s="23">
        <v>0</v>
      </c>
      <c r="O42" s="23">
        <v>0</v>
      </c>
      <c r="P42" s="23">
        <v>0</v>
      </c>
      <c r="Q42" s="23">
        <v>0</v>
      </c>
      <c r="R42" s="23">
        <v>0</v>
      </c>
      <c r="S42" s="23">
        <v>0</v>
      </c>
      <c r="T42" s="23">
        <v>0</v>
      </c>
      <c r="U42" s="23">
        <v>0</v>
      </c>
      <c r="V42" s="23">
        <v>0</v>
      </c>
      <c r="W42" s="23">
        <v>0</v>
      </c>
    </row>
    <row r="43" spans="1:23">
      <c r="A43" s="27" t="s">
        <v>120</v>
      </c>
      <c r="B43" s="27" t="s">
        <v>69</v>
      </c>
      <c r="C43" s="23">
        <v>0</v>
      </c>
      <c r="D43" s="23">
        <v>0</v>
      </c>
      <c r="E43" s="23">
        <v>0</v>
      </c>
      <c r="F43" s="23">
        <v>0</v>
      </c>
      <c r="G43" s="23">
        <v>0</v>
      </c>
      <c r="H43" s="23">
        <v>0</v>
      </c>
      <c r="I43" s="23">
        <v>0</v>
      </c>
      <c r="J43" s="23">
        <v>0</v>
      </c>
      <c r="K43" s="23">
        <v>0</v>
      </c>
      <c r="L43" s="23">
        <v>0</v>
      </c>
      <c r="M43" s="23">
        <v>0</v>
      </c>
      <c r="N43" s="23">
        <v>0</v>
      </c>
      <c r="O43" s="23">
        <v>0</v>
      </c>
      <c r="P43" s="23">
        <v>0</v>
      </c>
      <c r="Q43" s="23">
        <v>0</v>
      </c>
      <c r="R43" s="23">
        <v>0</v>
      </c>
      <c r="S43" s="23">
        <v>0</v>
      </c>
      <c r="T43" s="23">
        <v>0</v>
      </c>
      <c r="U43" s="23">
        <v>0</v>
      </c>
      <c r="V43" s="23">
        <v>0</v>
      </c>
      <c r="W43" s="23">
        <v>0</v>
      </c>
    </row>
    <row r="44" spans="1:23">
      <c r="A44" s="27" t="s">
        <v>120</v>
      </c>
      <c r="B44" s="27" t="s">
        <v>52</v>
      </c>
      <c r="C44" s="23">
        <v>0</v>
      </c>
      <c r="D44" s="23">
        <v>0</v>
      </c>
      <c r="E44" s="23">
        <v>0</v>
      </c>
      <c r="F44" s="23">
        <v>0</v>
      </c>
      <c r="G44" s="23">
        <v>0</v>
      </c>
      <c r="H44" s="23">
        <v>0</v>
      </c>
      <c r="I44" s="23">
        <v>0</v>
      </c>
      <c r="J44" s="23">
        <v>0</v>
      </c>
      <c r="K44" s="23">
        <v>0</v>
      </c>
      <c r="L44" s="23">
        <v>0</v>
      </c>
      <c r="M44" s="23">
        <v>0</v>
      </c>
      <c r="N44" s="23">
        <v>0</v>
      </c>
      <c r="O44" s="23">
        <v>0</v>
      </c>
      <c r="P44" s="23">
        <v>0</v>
      </c>
      <c r="Q44" s="23">
        <v>0</v>
      </c>
      <c r="R44" s="23">
        <v>0</v>
      </c>
      <c r="S44" s="23">
        <v>0</v>
      </c>
      <c r="T44" s="23">
        <v>0</v>
      </c>
      <c r="U44" s="23">
        <v>0</v>
      </c>
      <c r="V44" s="23">
        <v>0</v>
      </c>
      <c r="W44" s="23">
        <v>0</v>
      </c>
    </row>
    <row r="45" spans="1:23">
      <c r="A45" s="29" t="s">
        <v>118</v>
      </c>
      <c r="B45" s="29"/>
      <c r="C45" s="28">
        <v>0</v>
      </c>
      <c r="D45" s="28">
        <v>0</v>
      </c>
      <c r="E45" s="28">
        <v>0</v>
      </c>
      <c r="F45" s="28">
        <v>85287.870309253078</v>
      </c>
      <c r="G45" s="28">
        <v>31752.917021452948</v>
      </c>
      <c r="H45" s="28">
        <v>5308.5396297467205</v>
      </c>
      <c r="I45" s="28">
        <v>1991.3763865099299</v>
      </c>
      <c r="J45" s="28">
        <v>0</v>
      </c>
      <c r="K45" s="28">
        <v>1.4569621278076239E-4</v>
      </c>
      <c r="L45" s="28">
        <v>3.9026249921095079E-5</v>
      </c>
      <c r="M45" s="28">
        <v>5.5082089348233995E-6</v>
      </c>
      <c r="N45" s="28">
        <v>0</v>
      </c>
      <c r="O45" s="28">
        <v>0</v>
      </c>
      <c r="P45" s="28">
        <v>1.4151336772274771E-3</v>
      </c>
      <c r="Q45" s="28">
        <v>0</v>
      </c>
      <c r="R45" s="28">
        <v>1195.18521755554</v>
      </c>
      <c r="S45" s="28">
        <v>0</v>
      </c>
      <c r="T45" s="28">
        <v>0</v>
      </c>
      <c r="U45" s="28">
        <v>0</v>
      </c>
      <c r="V45" s="28">
        <v>0</v>
      </c>
      <c r="W45" s="28">
        <v>44602.930654286996</v>
      </c>
    </row>
    <row r="47" spans="1:23">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c r="A49" s="27" t="s">
        <v>121</v>
      </c>
      <c r="B49" s="27" t="s">
        <v>67</v>
      </c>
      <c r="C49" s="23">
        <v>0</v>
      </c>
      <c r="D49" s="23">
        <v>0</v>
      </c>
      <c r="E49" s="23">
        <v>0</v>
      </c>
      <c r="F49" s="23">
        <v>30004.832750342219</v>
      </c>
      <c r="G49" s="23">
        <v>8359.3505147745527</v>
      </c>
      <c r="H49" s="23">
        <v>1.6891664688056674E-4</v>
      </c>
      <c r="I49" s="23">
        <v>2194.2830415376648</v>
      </c>
      <c r="J49" s="23">
        <v>49711.855139972642</v>
      </c>
      <c r="K49" s="23">
        <v>0</v>
      </c>
      <c r="L49" s="23">
        <v>0</v>
      </c>
      <c r="M49" s="23">
        <v>350.973997119525</v>
      </c>
      <c r="N49" s="23">
        <v>0</v>
      </c>
      <c r="O49" s="23">
        <v>0</v>
      </c>
      <c r="P49" s="23">
        <v>0</v>
      </c>
      <c r="Q49" s="23">
        <v>0</v>
      </c>
      <c r="R49" s="23">
        <v>0</v>
      </c>
      <c r="S49" s="23">
        <v>0</v>
      </c>
      <c r="T49" s="23">
        <v>886.94474160912011</v>
      </c>
      <c r="U49" s="23">
        <v>0</v>
      </c>
      <c r="V49" s="23">
        <v>0</v>
      </c>
      <c r="W49" s="23">
        <v>0</v>
      </c>
    </row>
    <row r="50" spans="1:23">
      <c r="A50" s="27" t="s">
        <v>121</v>
      </c>
      <c r="B50" s="27" t="s">
        <v>18</v>
      </c>
      <c r="C50" s="23">
        <v>0</v>
      </c>
      <c r="D50" s="23">
        <v>0</v>
      </c>
      <c r="E50" s="23">
        <v>0</v>
      </c>
      <c r="F50" s="23">
        <v>0</v>
      </c>
      <c r="G50" s="23">
        <v>0</v>
      </c>
      <c r="H50" s="23">
        <v>0</v>
      </c>
      <c r="I50" s="23">
        <v>0</v>
      </c>
      <c r="J50" s="23">
        <v>0</v>
      </c>
      <c r="K50" s="23">
        <v>0</v>
      </c>
      <c r="L50" s="23">
        <v>0</v>
      </c>
      <c r="M50" s="23">
        <v>0</v>
      </c>
      <c r="N50" s="23">
        <v>0</v>
      </c>
      <c r="O50" s="23">
        <v>0</v>
      </c>
      <c r="P50" s="23">
        <v>0</v>
      </c>
      <c r="Q50" s="23">
        <v>0</v>
      </c>
      <c r="R50" s="23">
        <v>0</v>
      </c>
      <c r="S50" s="23">
        <v>0</v>
      </c>
      <c r="T50" s="23">
        <v>0</v>
      </c>
      <c r="U50" s="23">
        <v>0</v>
      </c>
      <c r="V50" s="23">
        <v>0</v>
      </c>
      <c r="W50" s="23">
        <v>0</v>
      </c>
    </row>
    <row r="51" spans="1:23">
      <c r="A51" s="27" t="s">
        <v>121</v>
      </c>
      <c r="B51" s="27" t="s">
        <v>28</v>
      </c>
      <c r="C51" s="23">
        <v>0</v>
      </c>
      <c r="D51" s="23">
        <v>0</v>
      </c>
      <c r="E51" s="23">
        <v>0</v>
      </c>
      <c r="F51" s="23">
        <v>0</v>
      </c>
      <c r="G51" s="23">
        <v>0</v>
      </c>
      <c r="H51" s="23">
        <v>0</v>
      </c>
      <c r="I51" s="23">
        <v>0</v>
      </c>
      <c r="J51" s="23">
        <v>0</v>
      </c>
      <c r="K51" s="23">
        <v>0</v>
      </c>
      <c r="L51" s="23">
        <v>0</v>
      </c>
      <c r="M51" s="23">
        <v>0</v>
      </c>
      <c r="N51" s="23">
        <v>0</v>
      </c>
      <c r="O51" s="23">
        <v>0</v>
      </c>
      <c r="P51" s="23">
        <v>0</v>
      </c>
      <c r="Q51" s="23">
        <v>0</v>
      </c>
      <c r="R51" s="23">
        <v>0</v>
      </c>
      <c r="S51" s="23">
        <v>0</v>
      </c>
      <c r="T51" s="23">
        <v>0</v>
      </c>
      <c r="U51" s="23">
        <v>0</v>
      </c>
      <c r="V51" s="23">
        <v>0</v>
      </c>
      <c r="W51" s="23">
        <v>0</v>
      </c>
    </row>
    <row r="52" spans="1:23">
      <c r="A52" s="27" t="s">
        <v>121</v>
      </c>
      <c r="B52" s="27" t="s">
        <v>62</v>
      </c>
      <c r="C52" s="23">
        <v>0</v>
      </c>
      <c r="D52" s="23">
        <v>0</v>
      </c>
      <c r="E52" s="23">
        <v>0</v>
      </c>
      <c r="F52" s="23">
        <v>0</v>
      </c>
      <c r="G52" s="23">
        <v>0</v>
      </c>
      <c r="H52" s="23">
        <v>0</v>
      </c>
      <c r="I52" s="23">
        <v>0</v>
      </c>
      <c r="J52" s="23">
        <v>0</v>
      </c>
      <c r="K52" s="23">
        <v>0</v>
      </c>
      <c r="L52" s="23">
        <v>0</v>
      </c>
      <c r="M52" s="23">
        <v>0</v>
      </c>
      <c r="N52" s="23">
        <v>0</v>
      </c>
      <c r="O52" s="23">
        <v>0</v>
      </c>
      <c r="P52" s="23">
        <v>0</v>
      </c>
      <c r="Q52" s="23">
        <v>0</v>
      </c>
      <c r="R52" s="23">
        <v>0</v>
      </c>
      <c r="S52" s="23">
        <v>0</v>
      </c>
      <c r="T52" s="23">
        <v>0</v>
      </c>
      <c r="U52" s="23">
        <v>0</v>
      </c>
      <c r="V52" s="23">
        <v>0</v>
      </c>
      <c r="W52" s="23">
        <v>0</v>
      </c>
    </row>
    <row r="53" spans="1:23">
      <c r="A53" s="27" t="s">
        <v>121</v>
      </c>
      <c r="B53" s="27" t="s">
        <v>61</v>
      </c>
      <c r="C53" s="23">
        <v>0</v>
      </c>
      <c r="D53" s="23">
        <v>0</v>
      </c>
      <c r="E53" s="23">
        <v>0</v>
      </c>
      <c r="F53" s="23">
        <v>0</v>
      </c>
      <c r="G53" s="23">
        <v>0</v>
      </c>
      <c r="H53" s="23">
        <v>0</v>
      </c>
      <c r="I53" s="23">
        <v>0</v>
      </c>
      <c r="J53" s="23">
        <v>0</v>
      </c>
      <c r="K53" s="23">
        <v>0</v>
      </c>
      <c r="L53" s="23">
        <v>0</v>
      </c>
      <c r="M53" s="23">
        <v>0</v>
      </c>
      <c r="N53" s="23">
        <v>0</v>
      </c>
      <c r="O53" s="23">
        <v>0</v>
      </c>
      <c r="P53" s="23">
        <v>0</v>
      </c>
      <c r="Q53" s="23">
        <v>0</v>
      </c>
      <c r="R53" s="23">
        <v>0</v>
      </c>
      <c r="S53" s="23">
        <v>0</v>
      </c>
      <c r="T53" s="23">
        <v>0</v>
      </c>
      <c r="U53" s="23">
        <v>0</v>
      </c>
      <c r="V53" s="23">
        <v>0</v>
      </c>
      <c r="W53" s="23">
        <v>0</v>
      </c>
    </row>
    <row r="54" spans="1:23">
      <c r="A54" s="27" t="s">
        <v>121</v>
      </c>
      <c r="B54" s="27" t="s">
        <v>65</v>
      </c>
      <c r="C54" s="23">
        <v>0</v>
      </c>
      <c r="D54" s="23">
        <v>0</v>
      </c>
      <c r="E54" s="23">
        <v>0</v>
      </c>
      <c r="F54" s="23">
        <v>0</v>
      </c>
      <c r="G54" s="23">
        <v>0</v>
      </c>
      <c r="H54" s="23">
        <v>0</v>
      </c>
      <c r="I54" s="23">
        <v>0</v>
      </c>
      <c r="J54" s="23">
        <v>0</v>
      </c>
      <c r="K54" s="23">
        <v>0</v>
      </c>
      <c r="L54" s="23">
        <v>0</v>
      </c>
      <c r="M54" s="23">
        <v>0</v>
      </c>
      <c r="N54" s="23">
        <v>0</v>
      </c>
      <c r="O54" s="23">
        <v>0</v>
      </c>
      <c r="P54" s="23">
        <v>0</v>
      </c>
      <c r="Q54" s="23">
        <v>0</v>
      </c>
      <c r="R54" s="23">
        <v>0</v>
      </c>
      <c r="S54" s="23">
        <v>0</v>
      </c>
      <c r="T54" s="23">
        <v>0</v>
      </c>
      <c r="U54" s="23">
        <v>0</v>
      </c>
      <c r="V54" s="23">
        <v>0</v>
      </c>
      <c r="W54" s="23">
        <v>0</v>
      </c>
    </row>
    <row r="55" spans="1:23">
      <c r="A55" s="27" t="s">
        <v>121</v>
      </c>
      <c r="B55" s="27" t="s">
        <v>64</v>
      </c>
      <c r="C55" s="23">
        <v>0</v>
      </c>
      <c r="D55" s="23">
        <v>0</v>
      </c>
      <c r="E55" s="23">
        <v>0</v>
      </c>
      <c r="F55" s="23">
        <v>0</v>
      </c>
      <c r="G55" s="23">
        <v>0</v>
      </c>
      <c r="H55" s="23">
        <v>0</v>
      </c>
      <c r="I55" s="23">
        <v>0</v>
      </c>
      <c r="J55" s="23">
        <v>0</v>
      </c>
      <c r="K55" s="23">
        <v>0</v>
      </c>
      <c r="L55" s="23">
        <v>0</v>
      </c>
      <c r="M55" s="23">
        <v>0</v>
      </c>
      <c r="N55" s="23">
        <v>0</v>
      </c>
      <c r="O55" s="23">
        <v>0</v>
      </c>
      <c r="P55" s="23">
        <v>0</v>
      </c>
      <c r="Q55" s="23">
        <v>0</v>
      </c>
      <c r="R55" s="23">
        <v>0</v>
      </c>
      <c r="S55" s="23">
        <v>0</v>
      </c>
      <c r="T55" s="23">
        <v>0</v>
      </c>
      <c r="U55" s="23">
        <v>0</v>
      </c>
      <c r="V55" s="23">
        <v>0</v>
      </c>
      <c r="W55" s="23">
        <v>0</v>
      </c>
    </row>
    <row r="56" spans="1:23">
      <c r="A56" s="27" t="s">
        <v>121</v>
      </c>
      <c r="B56" s="27" t="s">
        <v>32</v>
      </c>
      <c r="C56" s="23">
        <v>0</v>
      </c>
      <c r="D56" s="23">
        <v>0</v>
      </c>
      <c r="E56" s="23">
        <v>0</v>
      </c>
      <c r="F56" s="23">
        <v>0</v>
      </c>
      <c r="G56" s="23">
        <v>0</v>
      </c>
      <c r="H56" s="23">
        <v>0</v>
      </c>
      <c r="I56" s="23">
        <v>0</v>
      </c>
      <c r="J56" s="23">
        <v>0</v>
      </c>
      <c r="K56" s="23">
        <v>0</v>
      </c>
      <c r="L56" s="23">
        <v>0</v>
      </c>
      <c r="M56" s="23">
        <v>0</v>
      </c>
      <c r="N56" s="23">
        <v>0</v>
      </c>
      <c r="O56" s="23">
        <v>0</v>
      </c>
      <c r="P56" s="23">
        <v>0</v>
      </c>
      <c r="Q56" s="23">
        <v>0</v>
      </c>
      <c r="R56" s="23">
        <v>0</v>
      </c>
      <c r="S56" s="23">
        <v>0</v>
      </c>
      <c r="T56" s="23">
        <v>0</v>
      </c>
      <c r="U56" s="23">
        <v>0</v>
      </c>
      <c r="V56" s="23">
        <v>0</v>
      </c>
      <c r="W56" s="23">
        <v>0</v>
      </c>
    </row>
    <row r="57" spans="1:23">
      <c r="A57" s="27" t="s">
        <v>121</v>
      </c>
      <c r="B57" s="27" t="s">
        <v>69</v>
      </c>
      <c r="C57" s="23">
        <v>0</v>
      </c>
      <c r="D57" s="23">
        <v>0</v>
      </c>
      <c r="E57" s="23">
        <v>0</v>
      </c>
      <c r="F57" s="23">
        <v>0</v>
      </c>
      <c r="G57" s="23">
        <v>0</v>
      </c>
      <c r="H57" s="23">
        <v>0</v>
      </c>
      <c r="I57" s="23">
        <v>0</v>
      </c>
      <c r="J57" s="23">
        <v>0</v>
      </c>
      <c r="K57" s="23">
        <v>0</v>
      </c>
      <c r="L57" s="23">
        <v>0</v>
      </c>
      <c r="M57" s="23">
        <v>0</v>
      </c>
      <c r="N57" s="23">
        <v>0</v>
      </c>
      <c r="O57" s="23">
        <v>0</v>
      </c>
      <c r="P57" s="23">
        <v>0</v>
      </c>
      <c r="Q57" s="23">
        <v>0</v>
      </c>
      <c r="R57" s="23">
        <v>0</v>
      </c>
      <c r="S57" s="23">
        <v>0</v>
      </c>
      <c r="T57" s="23">
        <v>0</v>
      </c>
      <c r="U57" s="23">
        <v>0</v>
      </c>
      <c r="V57" s="23">
        <v>0</v>
      </c>
      <c r="W57" s="23">
        <v>0</v>
      </c>
    </row>
    <row r="58" spans="1:23">
      <c r="A58" s="27" t="s">
        <v>121</v>
      </c>
      <c r="B58" s="27" t="s">
        <v>52</v>
      </c>
      <c r="C58" s="23">
        <v>0</v>
      </c>
      <c r="D58" s="23">
        <v>0</v>
      </c>
      <c r="E58" s="23">
        <v>0</v>
      </c>
      <c r="F58" s="23">
        <v>0</v>
      </c>
      <c r="G58" s="23">
        <v>0</v>
      </c>
      <c r="H58" s="23">
        <v>0</v>
      </c>
      <c r="I58" s="23">
        <v>0</v>
      </c>
      <c r="J58" s="23">
        <v>0</v>
      </c>
      <c r="K58" s="23">
        <v>0</v>
      </c>
      <c r="L58" s="23">
        <v>0</v>
      </c>
      <c r="M58" s="23">
        <v>0</v>
      </c>
      <c r="N58" s="23">
        <v>0</v>
      </c>
      <c r="O58" s="23">
        <v>0</v>
      </c>
      <c r="P58" s="23">
        <v>0</v>
      </c>
      <c r="Q58" s="23">
        <v>0</v>
      </c>
      <c r="R58" s="23">
        <v>0</v>
      </c>
      <c r="S58" s="23">
        <v>0</v>
      </c>
      <c r="T58" s="23">
        <v>0</v>
      </c>
      <c r="U58" s="23">
        <v>0</v>
      </c>
      <c r="V58" s="23">
        <v>0</v>
      </c>
      <c r="W58" s="23">
        <v>0</v>
      </c>
    </row>
    <row r="59" spans="1:23">
      <c r="A59" s="29" t="s">
        <v>118</v>
      </c>
      <c r="B59" s="29"/>
      <c r="C59" s="28">
        <v>0</v>
      </c>
      <c r="D59" s="28">
        <v>0</v>
      </c>
      <c r="E59" s="28">
        <v>0</v>
      </c>
      <c r="F59" s="28">
        <v>30004.832750342219</v>
      </c>
      <c r="G59" s="28">
        <v>8359.3505147745527</v>
      </c>
      <c r="H59" s="28">
        <v>1.6891664688056674E-4</v>
      </c>
      <c r="I59" s="28">
        <v>2194.2830415376648</v>
      </c>
      <c r="J59" s="28">
        <v>49711.855139972642</v>
      </c>
      <c r="K59" s="28">
        <v>0</v>
      </c>
      <c r="L59" s="28">
        <v>0</v>
      </c>
      <c r="M59" s="28">
        <v>350.973997119525</v>
      </c>
      <c r="N59" s="28">
        <v>0</v>
      </c>
      <c r="O59" s="28">
        <v>0</v>
      </c>
      <c r="P59" s="28">
        <v>0</v>
      </c>
      <c r="Q59" s="28">
        <v>0</v>
      </c>
      <c r="R59" s="28">
        <v>0</v>
      </c>
      <c r="S59" s="28">
        <v>0</v>
      </c>
      <c r="T59" s="28">
        <v>886.94474160912011</v>
      </c>
      <c r="U59" s="28">
        <v>0</v>
      </c>
      <c r="V59" s="28">
        <v>0</v>
      </c>
      <c r="W59" s="28">
        <v>0</v>
      </c>
    </row>
    <row r="61" spans="1:23">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c r="A64" s="27" t="s">
        <v>122</v>
      </c>
      <c r="B64" s="27" t="s">
        <v>18</v>
      </c>
      <c r="C64" s="23">
        <v>0</v>
      </c>
      <c r="D64" s="23">
        <v>0</v>
      </c>
      <c r="E64" s="23">
        <v>0</v>
      </c>
      <c r="F64" s="23">
        <v>0</v>
      </c>
      <c r="G64" s="23">
        <v>0</v>
      </c>
      <c r="H64" s="23">
        <v>0</v>
      </c>
      <c r="I64" s="23">
        <v>0</v>
      </c>
      <c r="J64" s="23">
        <v>0</v>
      </c>
      <c r="K64" s="23">
        <v>0</v>
      </c>
      <c r="L64" s="23">
        <v>0</v>
      </c>
      <c r="M64" s="23">
        <v>0</v>
      </c>
      <c r="N64" s="23">
        <v>0</v>
      </c>
      <c r="O64" s="23">
        <v>0</v>
      </c>
      <c r="P64" s="23">
        <v>0</v>
      </c>
      <c r="Q64" s="23">
        <v>0</v>
      </c>
      <c r="R64" s="23">
        <v>0</v>
      </c>
      <c r="S64" s="23">
        <v>0</v>
      </c>
      <c r="T64" s="23">
        <v>0</v>
      </c>
      <c r="U64" s="23">
        <v>0</v>
      </c>
      <c r="V64" s="23">
        <v>0</v>
      </c>
      <c r="W64" s="23">
        <v>0</v>
      </c>
    </row>
    <row r="65" spans="1:23">
      <c r="A65" s="27" t="s">
        <v>122</v>
      </c>
      <c r="B65" s="27" t="s">
        <v>28</v>
      </c>
      <c r="C65" s="23">
        <v>0</v>
      </c>
      <c r="D65" s="23">
        <v>0</v>
      </c>
      <c r="E65" s="23">
        <v>0</v>
      </c>
      <c r="F65" s="23">
        <v>0</v>
      </c>
      <c r="G65" s="23">
        <v>0</v>
      </c>
      <c r="H65" s="23">
        <v>0</v>
      </c>
      <c r="I65" s="23">
        <v>0</v>
      </c>
      <c r="J65" s="23">
        <v>0</v>
      </c>
      <c r="K65" s="23">
        <v>0</v>
      </c>
      <c r="L65" s="23">
        <v>0</v>
      </c>
      <c r="M65" s="23">
        <v>0</v>
      </c>
      <c r="N65" s="23">
        <v>0</v>
      </c>
      <c r="O65" s="23">
        <v>0</v>
      </c>
      <c r="P65" s="23">
        <v>0</v>
      </c>
      <c r="Q65" s="23">
        <v>0</v>
      </c>
      <c r="R65" s="23">
        <v>0</v>
      </c>
      <c r="S65" s="23">
        <v>0</v>
      </c>
      <c r="T65" s="23">
        <v>0</v>
      </c>
      <c r="U65" s="23">
        <v>0</v>
      </c>
      <c r="V65" s="23">
        <v>0</v>
      </c>
      <c r="W65" s="23">
        <v>0</v>
      </c>
    </row>
    <row r="66" spans="1:23">
      <c r="A66" s="27" t="s">
        <v>122</v>
      </c>
      <c r="B66" s="27" t="s">
        <v>62</v>
      </c>
      <c r="C66" s="23">
        <v>0</v>
      </c>
      <c r="D66" s="23">
        <v>0</v>
      </c>
      <c r="E66" s="23">
        <v>0</v>
      </c>
      <c r="F66" s="23">
        <v>0</v>
      </c>
      <c r="G66" s="23">
        <v>0</v>
      </c>
      <c r="H66" s="23">
        <v>0</v>
      </c>
      <c r="I66" s="23">
        <v>0</v>
      </c>
      <c r="J66" s="23">
        <v>0</v>
      </c>
      <c r="K66" s="23">
        <v>0</v>
      </c>
      <c r="L66" s="23">
        <v>0</v>
      </c>
      <c r="M66" s="23">
        <v>0</v>
      </c>
      <c r="N66" s="23">
        <v>0</v>
      </c>
      <c r="O66" s="23">
        <v>0</v>
      </c>
      <c r="P66" s="23">
        <v>0</v>
      </c>
      <c r="Q66" s="23">
        <v>0</v>
      </c>
      <c r="R66" s="23">
        <v>0</v>
      </c>
      <c r="S66" s="23">
        <v>0</v>
      </c>
      <c r="T66" s="23">
        <v>0</v>
      </c>
      <c r="U66" s="23">
        <v>0</v>
      </c>
      <c r="V66" s="23">
        <v>0</v>
      </c>
      <c r="W66" s="23">
        <v>0</v>
      </c>
    </row>
    <row r="67" spans="1:23">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c r="A68" s="27" t="s">
        <v>122</v>
      </c>
      <c r="B68" s="27" t="s">
        <v>65</v>
      </c>
      <c r="C68" s="23">
        <v>0</v>
      </c>
      <c r="D68" s="23">
        <v>0</v>
      </c>
      <c r="E68" s="23">
        <v>0</v>
      </c>
      <c r="F68" s="23">
        <v>0</v>
      </c>
      <c r="G68" s="23">
        <v>0</v>
      </c>
      <c r="H68" s="23">
        <v>0</v>
      </c>
      <c r="I68" s="23">
        <v>0</v>
      </c>
      <c r="J68" s="23">
        <v>0</v>
      </c>
      <c r="K68" s="23">
        <v>0</v>
      </c>
      <c r="L68" s="23">
        <v>0</v>
      </c>
      <c r="M68" s="23">
        <v>0</v>
      </c>
      <c r="N68" s="23">
        <v>0</v>
      </c>
      <c r="O68" s="23">
        <v>0</v>
      </c>
      <c r="P68" s="23">
        <v>0</v>
      </c>
      <c r="Q68" s="23">
        <v>0</v>
      </c>
      <c r="R68" s="23">
        <v>0</v>
      </c>
      <c r="S68" s="23">
        <v>0</v>
      </c>
      <c r="T68" s="23">
        <v>0</v>
      </c>
      <c r="U68" s="23">
        <v>0</v>
      </c>
      <c r="V68" s="23">
        <v>0</v>
      </c>
      <c r="W68" s="23">
        <v>0</v>
      </c>
    </row>
    <row r="69" spans="1:23">
      <c r="A69" s="27" t="s">
        <v>122</v>
      </c>
      <c r="B69" s="27" t="s">
        <v>64</v>
      </c>
      <c r="C69" s="23">
        <v>0</v>
      </c>
      <c r="D69" s="23">
        <v>0</v>
      </c>
      <c r="E69" s="23">
        <v>0</v>
      </c>
      <c r="F69" s="23">
        <v>0</v>
      </c>
      <c r="G69" s="23">
        <v>0</v>
      </c>
      <c r="H69" s="23">
        <v>0</v>
      </c>
      <c r="I69" s="23">
        <v>0</v>
      </c>
      <c r="J69" s="23">
        <v>0</v>
      </c>
      <c r="K69" s="23">
        <v>0</v>
      </c>
      <c r="L69" s="23">
        <v>0</v>
      </c>
      <c r="M69" s="23">
        <v>0</v>
      </c>
      <c r="N69" s="23">
        <v>0</v>
      </c>
      <c r="O69" s="23">
        <v>0</v>
      </c>
      <c r="P69" s="23">
        <v>0</v>
      </c>
      <c r="Q69" s="23">
        <v>0</v>
      </c>
      <c r="R69" s="23">
        <v>0</v>
      </c>
      <c r="S69" s="23">
        <v>0</v>
      </c>
      <c r="T69" s="23">
        <v>0</v>
      </c>
      <c r="U69" s="23">
        <v>0</v>
      </c>
      <c r="V69" s="23">
        <v>0</v>
      </c>
      <c r="W69" s="23">
        <v>0</v>
      </c>
    </row>
    <row r="70" spans="1:23">
      <c r="A70" s="27" t="s">
        <v>122</v>
      </c>
      <c r="B70" s="27" t="s">
        <v>32</v>
      </c>
      <c r="C70" s="23">
        <v>0</v>
      </c>
      <c r="D70" s="23">
        <v>0</v>
      </c>
      <c r="E70" s="23">
        <v>0</v>
      </c>
      <c r="F70" s="23">
        <v>0</v>
      </c>
      <c r="G70" s="23">
        <v>0</v>
      </c>
      <c r="H70" s="23">
        <v>0</v>
      </c>
      <c r="I70" s="23">
        <v>0</v>
      </c>
      <c r="J70" s="23">
        <v>0</v>
      </c>
      <c r="K70" s="23">
        <v>0</v>
      </c>
      <c r="L70" s="23">
        <v>0</v>
      </c>
      <c r="M70" s="23">
        <v>0</v>
      </c>
      <c r="N70" s="23">
        <v>0</v>
      </c>
      <c r="O70" s="23">
        <v>0</v>
      </c>
      <c r="P70" s="23">
        <v>0</v>
      </c>
      <c r="Q70" s="23">
        <v>0</v>
      </c>
      <c r="R70" s="23">
        <v>0</v>
      </c>
      <c r="S70" s="23">
        <v>0</v>
      </c>
      <c r="T70" s="23">
        <v>0</v>
      </c>
      <c r="U70" s="23">
        <v>0</v>
      </c>
      <c r="V70" s="23">
        <v>0</v>
      </c>
      <c r="W70" s="23">
        <v>0</v>
      </c>
    </row>
    <row r="71" spans="1:23">
      <c r="A71" s="27" t="s">
        <v>122</v>
      </c>
      <c r="B71" s="27" t="s">
        <v>69</v>
      </c>
      <c r="C71" s="23">
        <v>0</v>
      </c>
      <c r="D71" s="23">
        <v>0</v>
      </c>
      <c r="E71" s="23">
        <v>0</v>
      </c>
      <c r="F71" s="23">
        <v>0</v>
      </c>
      <c r="G71" s="23">
        <v>0</v>
      </c>
      <c r="H71" s="23">
        <v>0</v>
      </c>
      <c r="I71" s="23">
        <v>0</v>
      </c>
      <c r="J71" s="23">
        <v>0</v>
      </c>
      <c r="K71" s="23">
        <v>0</v>
      </c>
      <c r="L71" s="23">
        <v>0</v>
      </c>
      <c r="M71" s="23">
        <v>0</v>
      </c>
      <c r="N71" s="23">
        <v>0</v>
      </c>
      <c r="O71" s="23">
        <v>0</v>
      </c>
      <c r="P71" s="23">
        <v>0</v>
      </c>
      <c r="Q71" s="23">
        <v>0</v>
      </c>
      <c r="R71" s="23">
        <v>0</v>
      </c>
      <c r="S71" s="23">
        <v>0</v>
      </c>
      <c r="T71" s="23">
        <v>0</v>
      </c>
      <c r="U71" s="23">
        <v>0</v>
      </c>
      <c r="V71" s="23">
        <v>0</v>
      </c>
      <c r="W71" s="23">
        <v>0</v>
      </c>
    </row>
    <row r="72" spans="1:23">
      <c r="A72" s="27" t="s">
        <v>122</v>
      </c>
      <c r="B72" s="27" t="s">
        <v>52</v>
      </c>
      <c r="C72" s="23">
        <v>0</v>
      </c>
      <c r="D72" s="23">
        <v>0</v>
      </c>
      <c r="E72" s="23">
        <v>0</v>
      </c>
      <c r="F72" s="23">
        <v>0</v>
      </c>
      <c r="G72" s="23">
        <v>0</v>
      </c>
      <c r="H72" s="23">
        <v>0</v>
      </c>
      <c r="I72" s="23">
        <v>0</v>
      </c>
      <c r="J72" s="23">
        <v>0</v>
      </c>
      <c r="K72" s="23">
        <v>0</v>
      </c>
      <c r="L72" s="23">
        <v>0</v>
      </c>
      <c r="M72" s="23">
        <v>0</v>
      </c>
      <c r="N72" s="23">
        <v>0</v>
      </c>
      <c r="O72" s="23">
        <v>0</v>
      </c>
      <c r="P72" s="23">
        <v>0</v>
      </c>
      <c r="Q72" s="23">
        <v>0</v>
      </c>
      <c r="R72" s="23">
        <v>0</v>
      </c>
      <c r="S72" s="23">
        <v>0</v>
      </c>
      <c r="T72" s="23">
        <v>0</v>
      </c>
      <c r="U72" s="23">
        <v>0</v>
      </c>
      <c r="V72" s="23">
        <v>0</v>
      </c>
      <c r="W72" s="23">
        <v>0</v>
      </c>
    </row>
    <row r="73" spans="1:23">
      <c r="A73" s="29" t="s">
        <v>118</v>
      </c>
      <c r="B73" s="29"/>
      <c r="C73" s="28">
        <v>0</v>
      </c>
      <c r="D73" s="28">
        <v>0</v>
      </c>
      <c r="E73" s="28">
        <v>0</v>
      </c>
      <c r="F73" s="28">
        <v>0</v>
      </c>
      <c r="G73" s="28">
        <v>0</v>
      </c>
      <c r="H73" s="28">
        <v>0</v>
      </c>
      <c r="I73" s="28">
        <v>0</v>
      </c>
      <c r="J73" s="28">
        <v>0</v>
      </c>
      <c r="K73" s="28">
        <v>0</v>
      </c>
      <c r="L73" s="28">
        <v>0</v>
      </c>
      <c r="M73" s="28">
        <v>0</v>
      </c>
      <c r="N73" s="28">
        <v>0</v>
      </c>
      <c r="O73" s="28">
        <v>0</v>
      </c>
      <c r="P73" s="28">
        <v>0</v>
      </c>
      <c r="Q73" s="28">
        <v>0</v>
      </c>
      <c r="R73" s="28">
        <v>0</v>
      </c>
      <c r="S73" s="28">
        <v>0</v>
      </c>
      <c r="T73" s="28">
        <v>0</v>
      </c>
      <c r="U73" s="28">
        <v>0</v>
      </c>
      <c r="V73" s="28">
        <v>0</v>
      </c>
      <c r="W73" s="28">
        <v>0</v>
      </c>
    </row>
    <row r="75" spans="1:23">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c r="A78" s="27" t="s">
        <v>123</v>
      </c>
      <c r="B78" s="27" t="s">
        <v>18</v>
      </c>
      <c r="C78" s="23">
        <v>0</v>
      </c>
      <c r="D78" s="23">
        <v>0</v>
      </c>
      <c r="E78" s="23">
        <v>0</v>
      </c>
      <c r="F78" s="23">
        <v>0</v>
      </c>
      <c r="G78" s="23">
        <v>0</v>
      </c>
      <c r="H78" s="23">
        <v>0</v>
      </c>
      <c r="I78" s="23">
        <v>0</v>
      </c>
      <c r="J78" s="23">
        <v>0</v>
      </c>
      <c r="K78" s="23">
        <v>0</v>
      </c>
      <c r="L78" s="23">
        <v>0</v>
      </c>
      <c r="M78" s="23">
        <v>0</v>
      </c>
      <c r="N78" s="23">
        <v>0</v>
      </c>
      <c r="O78" s="23">
        <v>0</v>
      </c>
      <c r="P78" s="23">
        <v>0</v>
      </c>
      <c r="Q78" s="23">
        <v>0</v>
      </c>
      <c r="R78" s="23">
        <v>0</v>
      </c>
      <c r="S78" s="23">
        <v>0</v>
      </c>
      <c r="T78" s="23">
        <v>0</v>
      </c>
      <c r="U78" s="23">
        <v>0</v>
      </c>
      <c r="V78" s="23">
        <v>0</v>
      </c>
      <c r="W78" s="23">
        <v>0</v>
      </c>
    </row>
    <row r="79" spans="1:23">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c r="A80" s="27" t="s">
        <v>123</v>
      </c>
      <c r="B80" s="27" t="s">
        <v>62</v>
      </c>
      <c r="C80" s="23">
        <v>0</v>
      </c>
      <c r="D80" s="23">
        <v>0</v>
      </c>
      <c r="E80" s="23">
        <v>0</v>
      </c>
      <c r="F80" s="23">
        <v>0</v>
      </c>
      <c r="G80" s="23">
        <v>0</v>
      </c>
      <c r="H80" s="23">
        <v>0</v>
      </c>
      <c r="I80" s="23">
        <v>0</v>
      </c>
      <c r="J80" s="23">
        <v>0</v>
      </c>
      <c r="K80" s="23">
        <v>0</v>
      </c>
      <c r="L80" s="23">
        <v>0</v>
      </c>
      <c r="M80" s="23">
        <v>0</v>
      </c>
      <c r="N80" s="23">
        <v>0</v>
      </c>
      <c r="O80" s="23">
        <v>0</v>
      </c>
      <c r="P80" s="23">
        <v>0</v>
      </c>
      <c r="Q80" s="23">
        <v>0</v>
      </c>
      <c r="R80" s="23">
        <v>0</v>
      </c>
      <c r="S80" s="23">
        <v>0</v>
      </c>
      <c r="T80" s="23">
        <v>0</v>
      </c>
      <c r="U80" s="23">
        <v>0</v>
      </c>
      <c r="V80" s="23">
        <v>0</v>
      </c>
      <c r="W80" s="23">
        <v>0</v>
      </c>
    </row>
    <row r="81" spans="1:23">
      <c r="A81" s="27" t="s">
        <v>123</v>
      </c>
      <c r="B81" s="27" t="s">
        <v>61</v>
      </c>
      <c r="C81" s="23">
        <v>0</v>
      </c>
      <c r="D81" s="23">
        <v>0</v>
      </c>
      <c r="E81" s="23">
        <v>0</v>
      </c>
      <c r="F81" s="23">
        <v>0</v>
      </c>
      <c r="G81" s="23">
        <v>0</v>
      </c>
      <c r="H81" s="23">
        <v>0</v>
      </c>
      <c r="I81" s="23">
        <v>0</v>
      </c>
      <c r="J81" s="23">
        <v>0</v>
      </c>
      <c r="K81" s="23">
        <v>0</v>
      </c>
      <c r="L81" s="23">
        <v>0</v>
      </c>
      <c r="M81" s="23">
        <v>0</v>
      </c>
      <c r="N81" s="23">
        <v>0</v>
      </c>
      <c r="O81" s="23">
        <v>0</v>
      </c>
      <c r="P81" s="23">
        <v>0</v>
      </c>
      <c r="Q81" s="23">
        <v>0</v>
      </c>
      <c r="R81" s="23">
        <v>0</v>
      </c>
      <c r="S81" s="23">
        <v>0</v>
      </c>
      <c r="T81" s="23">
        <v>0</v>
      </c>
      <c r="U81" s="23">
        <v>0</v>
      </c>
      <c r="V81" s="23">
        <v>0</v>
      </c>
      <c r="W81" s="23">
        <v>0</v>
      </c>
    </row>
    <row r="82" spans="1:23">
      <c r="A82" s="27" t="s">
        <v>123</v>
      </c>
      <c r="B82" s="27" t="s">
        <v>65</v>
      </c>
      <c r="C82" s="23">
        <v>0</v>
      </c>
      <c r="D82" s="23">
        <v>0</v>
      </c>
      <c r="E82" s="23">
        <v>0</v>
      </c>
      <c r="F82" s="23">
        <v>0</v>
      </c>
      <c r="G82" s="23">
        <v>0</v>
      </c>
      <c r="H82" s="23">
        <v>0</v>
      </c>
      <c r="I82" s="23">
        <v>0</v>
      </c>
      <c r="J82" s="23">
        <v>0</v>
      </c>
      <c r="K82" s="23">
        <v>0</v>
      </c>
      <c r="L82" s="23">
        <v>0</v>
      </c>
      <c r="M82" s="23">
        <v>0</v>
      </c>
      <c r="N82" s="23">
        <v>0</v>
      </c>
      <c r="O82" s="23">
        <v>0</v>
      </c>
      <c r="P82" s="23">
        <v>0</v>
      </c>
      <c r="Q82" s="23">
        <v>0</v>
      </c>
      <c r="R82" s="23">
        <v>0</v>
      </c>
      <c r="S82" s="23">
        <v>0</v>
      </c>
      <c r="T82" s="23">
        <v>0</v>
      </c>
      <c r="U82" s="23">
        <v>0</v>
      </c>
      <c r="V82" s="23">
        <v>0</v>
      </c>
      <c r="W82" s="23">
        <v>0</v>
      </c>
    </row>
    <row r="83" spans="1:23">
      <c r="A83" s="27" t="s">
        <v>123</v>
      </c>
      <c r="B83" s="27" t="s">
        <v>64</v>
      </c>
      <c r="C83" s="23">
        <v>0</v>
      </c>
      <c r="D83" s="23">
        <v>0</v>
      </c>
      <c r="E83" s="23">
        <v>0</v>
      </c>
      <c r="F83" s="23">
        <v>0</v>
      </c>
      <c r="G83" s="23">
        <v>0</v>
      </c>
      <c r="H83" s="23">
        <v>0</v>
      </c>
      <c r="I83" s="23">
        <v>0</v>
      </c>
      <c r="J83" s="23">
        <v>0</v>
      </c>
      <c r="K83" s="23">
        <v>0</v>
      </c>
      <c r="L83" s="23">
        <v>0</v>
      </c>
      <c r="M83" s="23">
        <v>0</v>
      </c>
      <c r="N83" s="23">
        <v>0</v>
      </c>
      <c r="O83" s="23">
        <v>0</v>
      </c>
      <c r="P83" s="23">
        <v>0</v>
      </c>
      <c r="Q83" s="23">
        <v>0</v>
      </c>
      <c r="R83" s="23">
        <v>0</v>
      </c>
      <c r="S83" s="23">
        <v>0</v>
      </c>
      <c r="T83" s="23">
        <v>0</v>
      </c>
      <c r="U83" s="23">
        <v>0</v>
      </c>
      <c r="V83" s="23">
        <v>0</v>
      </c>
      <c r="W83" s="23">
        <v>0</v>
      </c>
    </row>
    <row r="84" spans="1:23">
      <c r="A84" s="27" t="s">
        <v>123</v>
      </c>
      <c r="B84" s="27" t="s">
        <v>32</v>
      </c>
      <c r="C84" s="23">
        <v>0</v>
      </c>
      <c r="D84" s="23">
        <v>0</v>
      </c>
      <c r="E84" s="23">
        <v>0</v>
      </c>
      <c r="F84" s="23">
        <v>0</v>
      </c>
      <c r="G84" s="23">
        <v>0</v>
      </c>
      <c r="H84" s="23">
        <v>0</v>
      </c>
      <c r="I84" s="23">
        <v>0</v>
      </c>
      <c r="J84" s="23">
        <v>0</v>
      </c>
      <c r="K84" s="23">
        <v>0</v>
      </c>
      <c r="L84" s="23">
        <v>0</v>
      </c>
      <c r="M84" s="23">
        <v>0</v>
      </c>
      <c r="N84" s="23">
        <v>0</v>
      </c>
      <c r="O84" s="23">
        <v>0</v>
      </c>
      <c r="P84" s="23">
        <v>0</v>
      </c>
      <c r="Q84" s="23">
        <v>0</v>
      </c>
      <c r="R84" s="23">
        <v>0</v>
      </c>
      <c r="S84" s="23">
        <v>0</v>
      </c>
      <c r="T84" s="23">
        <v>0</v>
      </c>
      <c r="U84" s="23">
        <v>0</v>
      </c>
      <c r="V84" s="23">
        <v>0</v>
      </c>
      <c r="W84" s="23">
        <v>0</v>
      </c>
    </row>
    <row r="85" spans="1:23">
      <c r="A85" s="27" t="s">
        <v>123</v>
      </c>
      <c r="B85" s="27" t="s">
        <v>69</v>
      </c>
      <c r="C85" s="23">
        <v>0</v>
      </c>
      <c r="D85" s="23">
        <v>0</v>
      </c>
      <c r="E85" s="23">
        <v>0</v>
      </c>
      <c r="F85" s="23">
        <v>0</v>
      </c>
      <c r="G85" s="23">
        <v>0</v>
      </c>
      <c r="H85" s="23">
        <v>0</v>
      </c>
      <c r="I85" s="23">
        <v>0</v>
      </c>
      <c r="J85" s="23">
        <v>0</v>
      </c>
      <c r="K85" s="23">
        <v>0</v>
      </c>
      <c r="L85" s="23">
        <v>0</v>
      </c>
      <c r="M85" s="23">
        <v>0</v>
      </c>
      <c r="N85" s="23">
        <v>0</v>
      </c>
      <c r="O85" s="23">
        <v>0</v>
      </c>
      <c r="P85" s="23">
        <v>0</v>
      </c>
      <c r="Q85" s="23">
        <v>0</v>
      </c>
      <c r="R85" s="23">
        <v>0</v>
      </c>
      <c r="S85" s="23">
        <v>0</v>
      </c>
      <c r="T85" s="23">
        <v>0</v>
      </c>
      <c r="U85" s="23">
        <v>0</v>
      </c>
      <c r="V85" s="23">
        <v>0</v>
      </c>
      <c r="W85" s="23">
        <v>0</v>
      </c>
    </row>
    <row r="86" spans="1:23">
      <c r="A86" s="27" t="s">
        <v>123</v>
      </c>
      <c r="B86" s="27" t="s">
        <v>52</v>
      </c>
      <c r="C86" s="23">
        <v>0</v>
      </c>
      <c r="D86" s="23">
        <v>0</v>
      </c>
      <c r="E86" s="23">
        <v>0</v>
      </c>
      <c r="F86" s="23">
        <v>0</v>
      </c>
      <c r="G86" s="23">
        <v>0</v>
      </c>
      <c r="H86" s="23">
        <v>0</v>
      </c>
      <c r="I86" s="23">
        <v>0</v>
      </c>
      <c r="J86" s="23">
        <v>0</v>
      </c>
      <c r="K86" s="23">
        <v>0</v>
      </c>
      <c r="L86" s="23">
        <v>0</v>
      </c>
      <c r="M86" s="23">
        <v>0</v>
      </c>
      <c r="N86" s="23">
        <v>0</v>
      </c>
      <c r="O86" s="23">
        <v>0</v>
      </c>
      <c r="P86" s="23">
        <v>0</v>
      </c>
      <c r="Q86" s="23">
        <v>0</v>
      </c>
      <c r="R86" s="23">
        <v>0</v>
      </c>
      <c r="S86" s="23">
        <v>0</v>
      </c>
      <c r="T86" s="23">
        <v>0</v>
      </c>
      <c r="U86" s="23">
        <v>0</v>
      </c>
      <c r="V86" s="23">
        <v>0</v>
      </c>
      <c r="W86" s="23">
        <v>0</v>
      </c>
    </row>
    <row r="87" spans="1:23">
      <c r="A87" s="29" t="s">
        <v>118</v>
      </c>
      <c r="B87" s="29"/>
      <c r="C87" s="28">
        <v>0</v>
      </c>
      <c r="D87" s="28">
        <v>0</v>
      </c>
      <c r="E87" s="28">
        <v>0</v>
      </c>
      <c r="F87" s="28">
        <v>0</v>
      </c>
      <c r="G87" s="28">
        <v>0</v>
      </c>
      <c r="H87" s="28">
        <v>0</v>
      </c>
      <c r="I87" s="28">
        <v>0</v>
      </c>
      <c r="J87" s="28">
        <v>0</v>
      </c>
      <c r="K87" s="28">
        <v>0</v>
      </c>
      <c r="L87" s="28">
        <v>0</v>
      </c>
      <c r="M87" s="28">
        <v>0</v>
      </c>
      <c r="N87" s="28">
        <v>0</v>
      </c>
      <c r="O87" s="28">
        <v>0</v>
      </c>
      <c r="P87" s="28">
        <v>0</v>
      </c>
      <c r="Q87" s="28">
        <v>0</v>
      </c>
      <c r="R87" s="28">
        <v>0</v>
      </c>
      <c r="S87" s="28">
        <v>0</v>
      </c>
      <c r="T87" s="28">
        <v>0</v>
      </c>
      <c r="U87" s="28">
        <v>0</v>
      </c>
      <c r="V87" s="28">
        <v>0</v>
      </c>
      <c r="W87" s="28">
        <v>0</v>
      </c>
    </row>
    <row r="89" spans="1:23" collapsed="1"/>
    <row r="90" spans="1:23">
      <c r="A90" s="7" t="s">
        <v>93</v>
      </c>
    </row>
  </sheetData>
  <sheetProtection algorithmName="SHA-512" hashValue="zBKkfK5EVTO21KTbzSydM5xWIeYw01WoMqjmP6OPbUZ7Zh88enMW8Rm+NfnCZvkbClHFyUwy82WzUOwsd+Amsw==" saltValue="p8KT34PHLs4Mu5BaAYpIMA=="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B14891"/>
  </sheetPr>
  <dimension ref="A1:W12"/>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152</v>
      </c>
      <c r="B1" s="17"/>
      <c r="C1" s="17"/>
      <c r="D1" s="17"/>
      <c r="E1" s="17"/>
      <c r="F1" s="17"/>
      <c r="G1" s="17"/>
      <c r="H1" s="17"/>
      <c r="I1" s="17"/>
      <c r="J1" s="17"/>
      <c r="K1" s="17"/>
      <c r="L1" s="17"/>
      <c r="M1" s="17"/>
      <c r="N1" s="17"/>
      <c r="O1" s="17"/>
      <c r="P1" s="17"/>
      <c r="Q1" s="17"/>
      <c r="R1" s="17"/>
      <c r="S1" s="17"/>
      <c r="T1" s="17"/>
      <c r="U1" s="17"/>
      <c r="V1" s="17"/>
      <c r="W1" s="17"/>
    </row>
    <row r="2" spans="1:23">
      <c r="A2" s="26" t="s">
        <v>139</v>
      </c>
      <c r="B2" s="16" t="s">
        <v>140</v>
      </c>
    </row>
    <row r="3" spans="1:23">
      <c r="A3" s="17" t="s">
        <v>96</v>
      </c>
      <c r="B3" s="17" t="s">
        <v>141</v>
      </c>
      <c r="C3" s="17" t="s">
        <v>75</v>
      </c>
      <c r="D3" s="17" t="s">
        <v>98</v>
      </c>
      <c r="E3" s="17" t="s">
        <v>99</v>
      </c>
      <c r="F3" s="17" t="s">
        <v>100</v>
      </c>
      <c r="G3" s="17" t="s">
        <v>101</v>
      </c>
      <c r="H3" s="17" t="s">
        <v>102</v>
      </c>
      <c r="I3" s="17" t="s">
        <v>103</v>
      </c>
      <c r="J3" s="17" t="s">
        <v>104</v>
      </c>
      <c r="K3" s="17" t="s">
        <v>105</v>
      </c>
      <c r="L3" s="17" t="s">
        <v>106</v>
      </c>
      <c r="M3" s="17" t="s">
        <v>107</v>
      </c>
      <c r="N3" s="17" t="s">
        <v>108</v>
      </c>
      <c r="O3" s="17" t="s">
        <v>109</v>
      </c>
      <c r="P3" s="17" t="s">
        <v>110</v>
      </c>
      <c r="Q3" s="17" t="s">
        <v>111</v>
      </c>
      <c r="R3" s="17" t="s">
        <v>112</v>
      </c>
      <c r="S3" s="17" t="s">
        <v>113</v>
      </c>
      <c r="T3" s="17" t="s">
        <v>114</v>
      </c>
      <c r="U3" s="17" t="s">
        <v>115</v>
      </c>
      <c r="V3" s="17" t="s">
        <v>116</v>
      </c>
      <c r="W3" s="17" t="s">
        <v>117</v>
      </c>
    </row>
    <row r="4" spans="1:23">
      <c r="A4" s="27" t="s">
        <v>119</v>
      </c>
      <c r="B4" s="27" t="s">
        <v>70</v>
      </c>
      <c r="C4" s="23">
        <v>1.4446727432357659E-4</v>
      </c>
      <c r="D4" s="23">
        <v>1.569028079315368E-4</v>
      </c>
      <c r="E4" s="23">
        <v>1.557047838932609E-4</v>
      </c>
      <c r="F4" s="23">
        <v>1.7170440752435666E-4</v>
      </c>
      <c r="G4" s="23">
        <v>1.7960736227876469E-4</v>
      </c>
      <c r="H4" s="23">
        <v>1.9737900241677248E-4</v>
      </c>
      <c r="I4" s="23">
        <v>1.8687839962987891E-4</v>
      </c>
      <c r="J4" s="23">
        <v>1.7597088614321668E-4</v>
      </c>
      <c r="K4" s="23">
        <v>1.968994363114433E-4</v>
      </c>
      <c r="L4" s="23">
        <v>1.9294002882486158E-4</v>
      </c>
      <c r="M4" s="23">
        <v>2.0126156582806701E-4</v>
      </c>
      <c r="N4" s="23">
        <v>21052.119029178106</v>
      </c>
      <c r="O4" s="23">
        <v>27161.659995614533</v>
      </c>
      <c r="P4" s="23">
        <v>25648.404142060404</v>
      </c>
      <c r="Q4" s="23">
        <v>29959.98255112709</v>
      </c>
      <c r="R4" s="23">
        <v>28942.036195324647</v>
      </c>
      <c r="S4" s="23">
        <v>29863.629080812028</v>
      </c>
      <c r="T4" s="23">
        <v>30256.052174851979</v>
      </c>
      <c r="U4" s="23">
        <v>33225.833670480308</v>
      </c>
      <c r="V4" s="23">
        <v>32192.989981401697</v>
      </c>
      <c r="W4" s="23">
        <v>45651.253340308744</v>
      </c>
    </row>
    <row r="5" spans="1:23">
      <c r="A5" s="27" t="s">
        <v>120</v>
      </c>
      <c r="B5" s="27" t="s">
        <v>70</v>
      </c>
      <c r="C5" s="23">
        <v>1.4302150420180049E-4</v>
      </c>
      <c r="D5" s="23">
        <v>1.6483922946264413E-4</v>
      </c>
      <c r="E5" s="23">
        <v>1.6929166162317971E-4</v>
      </c>
      <c r="F5" s="23">
        <v>2.0201739344465132E-4</v>
      </c>
      <c r="G5" s="23">
        <v>4.3189307830603199E-4</v>
      </c>
      <c r="H5" s="23">
        <v>6.6879555147297202E-4</v>
      </c>
      <c r="I5" s="23">
        <v>6.33215493079374E-4</v>
      </c>
      <c r="J5" s="23">
        <v>29940.616827174097</v>
      </c>
      <c r="K5" s="23">
        <v>28272.537126594041</v>
      </c>
      <c r="L5" s="23">
        <v>26697.391045369455</v>
      </c>
      <c r="M5" s="23">
        <v>35275.724464783983</v>
      </c>
      <c r="N5" s="23">
        <v>33216.789758946026</v>
      </c>
      <c r="O5" s="23">
        <v>31366.184875069928</v>
      </c>
      <c r="P5" s="23">
        <v>29618.682627716713</v>
      </c>
      <c r="Q5" s="23">
        <v>32294.363315029754</v>
      </c>
      <c r="R5" s="23">
        <v>34331.741537947768</v>
      </c>
      <c r="S5" s="23">
        <v>70342.055361026796</v>
      </c>
      <c r="T5" s="23">
        <v>66423.0928776168</v>
      </c>
      <c r="U5" s="23">
        <v>62889.370932323502</v>
      </c>
      <c r="V5" s="23">
        <v>67145.298814823007</v>
      </c>
      <c r="W5" s="23">
        <v>73484.173160343227</v>
      </c>
    </row>
    <row r="6" spans="1:23">
      <c r="A6" s="27" t="s">
        <v>121</v>
      </c>
      <c r="B6" s="27" t="s">
        <v>70</v>
      </c>
      <c r="C6" s="23">
        <v>3.305622204903981E-5</v>
      </c>
      <c r="D6" s="23">
        <v>3.1214562830856157E-5</v>
      </c>
      <c r="E6" s="23">
        <v>2.9553941784848231E-5</v>
      </c>
      <c r="F6" s="23">
        <v>2.7828969721513411E-5</v>
      </c>
      <c r="G6" s="23">
        <v>2.627853608320625E-5</v>
      </c>
      <c r="H6" s="23">
        <v>2.4814481656592889E-5</v>
      </c>
      <c r="I6" s="23">
        <v>2.3494346221475367E-5</v>
      </c>
      <c r="J6" s="23">
        <v>2.212305398663925E-5</v>
      </c>
      <c r="K6" s="23">
        <v>2.0890513672491222E-5</v>
      </c>
      <c r="L6" s="23">
        <v>1.9726641799278958E-5</v>
      </c>
      <c r="M6" s="23">
        <v>1.8677180471998769E-5</v>
      </c>
      <c r="N6" s="23">
        <v>1.7587051284812707E-5</v>
      </c>
      <c r="O6" s="23">
        <v>1.660722500365773E-5</v>
      </c>
      <c r="P6" s="23">
        <v>1.5681987722426189E-5</v>
      </c>
      <c r="Q6" s="23">
        <v>1.4847702808803942E-5</v>
      </c>
      <c r="R6" s="23">
        <v>1.398108837421046E-5</v>
      </c>
      <c r="S6" s="23">
        <v>1.320216087770446E-5</v>
      </c>
      <c r="T6" s="23">
        <v>1.2466629719779091E-5</v>
      </c>
      <c r="U6" s="23">
        <v>1.180340250120055E-5</v>
      </c>
      <c r="V6" s="23">
        <v>1.1529073763969816E-5</v>
      </c>
      <c r="W6" s="23">
        <v>1.0886755203093875E-5</v>
      </c>
    </row>
    <row r="7" spans="1:23">
      <c r="A7" s="27" t="s">
        <v>122</v>
      </c>
      <c r="B7" s="27" t="s">
        <v>70</v>
      </c>
      <c r="C7" s="23">
        <v>1.5191347316494011E-4</v>
      </c>
      <c r="D7" s="23">
        <v>1.636480110566163E-4</v>
      </c>
      <c r="E7" s="23">
        <v>1.8104678827156792E-4</v>
      </c>
      <c r="F7" s="23">
        <v>2.1690252336074368E-4</v>
      </c>
      <c r="G7" s="23">
        <v>2.387616417091404E-4</v>
      </c>
      <c r="H7" s="23">
        <v>3.1247235874777384E-4</v>
      </c>
      <c r="I7" s="23">
        <v>3.1704861249110005E-4</v>
      </c>
      <c r="J7" s="23">
        <v>5.9412571948868745E-2</v>
      </c>
      <c r="K7" s="23">
        <v>5.6119970988256641E-2</v>
      </c>
      <c r="L7" s="23">
        <v>5.3014590689592217E-2</v>
      </c>
      <c r="M7" s="23">
        <v>5.0195815158755409E-2</v>
      </c>
      <c r="N7" s="23">
        <v>3329.8618331735129</v>
      </c>
      <c r="O7" s="23">
        <v>3144.3454526341443</v>
      </c>
      <c r="P7" s="23">
        <v>2969.1647363646107</v>
      </c>
      <c r="Q7" s="23">
        <v>4638.4820915236987</v>
      </c>
      <c r="R7" s="23">
        <v>6430.6201870670602</v>
      </c>
      <c r="S7" s="23">
        <v>12016.544302040984</v>
      </c>
      <c r="T7" s="23">
        <v>11834.640627001601</v>
      </c>
      <c r="U7" s="23">
        <v>14815.005099238697</v>
      </c>
      <c r="V7" s="23">
        <v>13950.299129366158</v>
      </c>
      <c r="W7" s="23">
        <v>13173.087068746663</v>
      </c>
    </row>
    <row r="8" spans="1:23">
      <c r="A8" s="27" t="s">
        <v>123</v>
      </c>
      <c r="B8" s="27" t="s">
        <v>70</v>
      </c>
      <c r="C8" s="23">
        <v>0</v>
      </c>
      <c r="D8" s="23">
        <v>0</v>
      </c>
      <c r="E8" s="23">
        <v>0</v>
      </c>
      <c r="F8" s="23">
        <v>0</v>
      </c>
      <c r="G8" s="23">
        <v>0</v>
      </c>
      <c r="H8" s="23">
        <v>0</v>
      </c>
      <c r="I8" s="23">
        <v>7.6704462883752496E-6</v>
      </c>
      <c r="J8" s="23">
        <v>7.2227460913226602E-6</v>
      </c>
      <c r="K8" s="23">
        <v>6.8203456929967095E-6</v>
      </c>
      <c r="L8" s="23">
        <v>6.4403642027322496E-6</v>
      </c>
      <c r="M8" s="23">
        <v>6.0977355265926202E-6</v>
      </c>
      <c r="N8" s="23">
        <v>388.8177674369</v>
      </c>
      <c r="O8" s="23">
        <v>367.15558763512297</v>
      </c>
      <c r="P8" s="23">
        <v>346.70028104098702</v>
      </c>
      <c r="Q8" s="23">
        <v>328.255756077645</v>
      </c>
      <c r="R8" s="23">
        <v>309.09648409338899</v>
      </c>
      <c r="S8" s="23">
        <v>291.87581113220602</v>
      </c>
      <c r="T8" s="23">
        <v>787.21353477603293</v>
      </c>
      <c r="U8" s="23">
        <v>1314.944185886287</v>
      </c>
      <c r="V8" s="23">
        <v>1587.4763971588309</v>
      </c>
      <c r="W8" s="23">
        <v>1499.0334245729312</v>
      </c>
    </row>
    <row r="9" spans="1:23">
      <c r="A9" s="21" t="s">
        <v>36</v>
      </c>
      <c r="B9" s="21" t="s">
        <v>142</v>
      </c>
      <c r="C9" s="28">
        <v>4.7245847373935702E-4</v>
      </c>
      <c r="D9" s="28">
        <v>5.1660461128165338E-4</v>
      </c>
      <c r="E9" s="28">
        <v>5.3559717557285678E-4</v>
      </c>
      <c r="F9" s="28">
        <v>6.1845329405126504E-4</v>
      </c>
      <c r="G9" s="28">
        <v>8.7654061837714342E-4</v>
      </c>
      <c r="H9" s="28">
        <v>1.2034613942941113E-3</v>
      </c>
      <c r="I9" s="28">
        <v>1.1683072977102037E-3</v>
      </c>
      <c r="J9" s="28">
        <v>29940.676445062731</v>
      </c>
      <c r="K9" s="28">
        <v>28272.593471175325</v>
      </c>
      <c r="L9" s="28">
        <v>26697.444279067178</v>
      </c>
      <c r="M9" s="28">
        <v>35275.77488663562</v>
      </c>
      <c r="N9" s="28">
        <v>57987.588406321593</v>
      </c>
      <c r="O9" s="28">
        <v>62039.345927560957</v>
      </c>
      <c r="P9" s="28">
        <v>58582.951802864707</v>
      </c>
      <c r="Q9" s="28">
        <v>67221.083728605896</v>
      </c>
      <c r="R9" s="28">
        <v>70013.494418413946</v>
      </c>
      <c r="S9" s="28">
        <v>112514.10456821418</v>
      </c>
      <c r="T9" s="28">
        <v>109300.99922671304</v>
      </c>
      <c r="U9" s="28">
        <v>112245.15389973219</v>
      </c>
      <c r="V9" s="28">
        <v>114876.06433427877</v>
      </c>
      <c r="W9" s="28">
        <v>133807.54700485832</v>
      </c>
    </row>
    <row r="12" spans="1:23">
      <c r="A12" s="7" t="s">
        <v>93</v>
      </c>
    </row>
  </sheetData>
  <sheetProtection algorithmName="SHA-512" hashValue="CPwssf0D4fHThRHvymFzzqRlKziZYk84Hl7n0ENrRqyUM4tcAfeOf9Yyc0kWtZYfIu5gMcU2g3p1Aa/A0AfgxA==" saltValue="UpLO5al5CUDwixKu56avMQ==" spinCount="100000" sheet="1" objects="1" scenarios="1"/>
  <pageMargins left="0.7" right="0.7" top="0.75" bottom="0.75" header="0.3" footer="0.3"/>
  <pageSetup paperSize="9" orientation="portrait" horizontalDpi="300"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B14891"/>
  </sheetPr>
  <dimension ref="A1:W12"/>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153</v>
      </c>
      <c r="B1" s="17"/>
      <c r="C1" s="17"/>
      <c r="D1" s="17"/>
      <c r="E1" s="17"/>
      <c r="F1" s="17"/>
      <c r="G1" s="17"/>
      <c r="H1" s="17"/>
      <c r="I1" s="17"/>
      <c r="J1" s="17"/>
      <c r="K1" s="17"/>
      <c r="L1" s="17"/>
      <c r="M1" s="17"/>
      <c r="N1" s="17"/>
      <c r="O1" s="17"/>
      <c r="P1" s="17"/>
      <c r="Q1" s="17"/>
      <c r="R1" s="17"/>
      <c r="S1" s="17"/>
      <c r="T1" s="17"/>
      <c r="U1" s="17"/>
      <c r="V1" s="17"/>
      <c r="W1" s="17"/>
    </row>
    <row r="2" spans="1:23">
      <c r="A2" s="26" t="s">
        <v>63</v>
      </c>
      <c r="B2" s="16" t="s">
        <v>130</v>
      </c>
    </row>
    <row r="3" spans="1:23">
      <c r="A3" s="17" t="s">
        <v>96</v>
      </c>
      <c r="B3" s="17" t="s">
        <v>141</v>
      </c>
      <c r="C3" s="17" t="s">
        <v>75</v>
      </c>
      <c r="D3" s="17" t="s">
        <v>98</v>
      </c>
      <c r="E3" s="17" t="s">
        <v>99</v>
      </c>
      <c r="F3" s="17" t="s">
        <v>100</v>
      </c>
      <c r="G3" s="17" t="s">
        <v>101</v>
      </c>
      <c r="H3" s="17" t="s">
        <v>102</v>
      </c>
      <c r="I3" s="17" t="s">
        <v>103</v>
      </c>
      <c r="J3" s="17" t="s">
        <v>104</v>
      </c>
      <c r="K3" s="17" t="s">
        <v>105</v>
      </c>
      <c r="L3" s="17" t="s">
        <v>106</v>
      </c>
      <c r="M3" s="17" t="s">
        <v>107</v>
      </c>
      <c r="N3" s="17" t="s">
        <v>108</v>
      </c>
      <c r="O3" s="17" t="s">
        <v>109</v>
      </c>
      <c r="P3" s="17" t="s">
        <v>110</v>
      </c>
      <c r="Q3" s="17" t="s">
        <v>111</v>
      </c>
      <c r="R3" s="17" t="s">
        <v>112</v>
      </c>
      <c r="S3" s="17" t="s">
        <v>113</v>
      </c>
      <c r="T3" s="17" t="s">
        <v>114</v>
      </c>
      <c r="U3" s="17" t="s">
        <v>115</v>
      </c>
      <c r="V3" s="17" t="s">
        <v>116</v>
      </c>
      <c r="W3" s="17" t="s">
        <v>117</v>
      </c>
    </row>
    <row r="4" spans="1:23">
      <c r="A4" s="27" t="s">
        <v>119</v>
      </c>
      <c r="B4" s="27" t="s">
        <v>63</v>
      </c>
      <c r="C4" s="23">
        <v>3.0387675799999986E-4</v>
      </c>
      <c r="D4" s="23">
        <v>3.0432032299999992E-4</v>
      </c>
      <c r="E4" s="23">
        <v>3.0730845099999988E-4</v>
      </c>
      <c r="F4" s="23">
        <v>206.63733424095</v>
      </c>
      <c r="G4" s="23">
        <v>3.1307833400000002E-4</v>
      </c>
      <c r="H4" s="23">
        <v>43.146705200613994</v>
      </c>
      <c r="I4" s="23">
        <v>3.1336681899999996E-4</v>
      </c>
      <c r="J4" s="23">
        <v>3.1466707999999987E-4</v>
      </c>
      <c r="K4" s="23">
        <v>1429.8182300000001</v>
      </c>
      <c r="L4" s="23">
        <v>3.1550167599999989E-4</v>
      </c>
      <c r="M4" s="23">
        <v>195.82546149761004</v>
      </c>
      <c r="N4" s="23">
        <v>792.29294366761485</v>
      </c>
      <c r="O4" s="23">
        <v>22711.284858999999</v>
      </c>
      <c r="P4" s="23">
        <v>197.25361604272601</v>
      </c>
      <c r="Q4" s="23">
        <v>1296.6267718118129</v>
      </c>
      <c r="R4" s="23">
        <v>787.51612368273015</v>
      </c>
      <c r="S4" s="23">
        <v>2706.6262068094143</v>
      </c>
      <c r="T4" s="23">
        <v>3.1855696999999998E-4</v>
      </c>
      <c r="U4" s="23">
        <v>14864.592479000001</v>
      </c>
      <c r="V4" s="23">
        <v>35.745194960501998</v>
      </c>
      <c r="W4" s="23">
        <v>939.38992967439003</v>
      </c>
    </row>
    <row r="5" spans="1:23">
      <c r="A5" s="27" t="s">
        <v>120</v>
      </c>
      <c r="B5" s="27" t="s">
        <v>63</v>
      </c>
      <c r="C5" s="23">
        <v>3.5858430999999996E-4</v>
      </c>
      <c r="D5" s="23">
        <v>3.5858869000000002E-4</v>
      </c>
      <c r="E5" s="23">
        <v>3.6051322100000001E-4</v>
      </c>
      <c r="F5" s="23">
        <v>3.6658223399999999E-4</v>
      </c>
      <c r="G5" s="23">
        <v>3.3056058427420001</v>
      </c>
      <c r="H5" s="23">
        <v>3.6697198099999983E-4</v>
      </c>
      <c r="I5" s="23">
        <v>3.6860815199999991E-4</v>
      </c>
      <c r="J5" s="23">
        <v>33207.912121999994</v>
      </c>
      <c r="K5" s="23">
        <v>492.47175897148702</v>
      </c>
      <c r="L5" s="23">
        <v>17.020496365584997</v>
      </c>
      <c r="M5" s="23">
        <v>3.6929147500000005E-4</v>
      </c>
      <c r="N5" s="23">
        <v>1087.7593228538599</v>
      </c>
      <c r="O5" s="23">
        <v>5991.7529025468693</v>
      </c>
      <c r="P5" s="23">
        <v>3.6711711599999995E-4</v>
      </c>
      <c r="Q5" s="23">
        <v>348.10255980616898</v>
      </c>
      <c r="R5" s="23">
        <v>6533.2978123676703</v>
      </c>
      <c r="S5" s="23">
        <v>7357.6640537592748</v>
      </c>
      <c r="T5" s="23">
        <v>3.70595621E-4</v>
      </c>
      <c r="U5" s="23">
        <v>5927.2254731583253</v>
      </c>
      <c r="V5" s="23">
        <v>3.7173082099999999E-4</v>
      </c>
      <c r="W5" s="23">
        <v>5581.3757463626935</v>
      </c>
    </row>
    <row r="6" spans="1:23">
      <c r="A6" s="27" t="s">
        <v>121</v>
      </c>
      <c r="B6" s="27" t="s">
        <v>63</v>
      </c>
      <c r="C6" s="23">
        <v>3.1961598799999999E-4</v>
      </c>
      <c r="D6" s="23">
        <v>3.1832269800000004E-4</v>
      </c>
      <c r="E6" s="23">
        <v>18.387299728456998</v>
      </c>
      <c r="F6" s="23">
        <v>3.2854262499999986E-4</v>
      </c>
      <c r="G6" s="23">
        <v>3.2894167499999998E-4</v>
      </c>
      <c r="H6" s="23">
        <v>3.2960861299999989E-4</v>
      </c>
      <c r="I6" s="23">
        <v>3.3016285099999985E-4</v>
      </c>
      <c r="J6" s="23">
        <v>3.3173440299999999E-4</v>
      </c>
      <c r="K6" s="23">
        <v>3.3244596499999994E-4</v>
      </c>
      <c r="L6" s="23">
        <v>3.3172356199999994E-4</v>
      </c>
      <c r="M6" s="23">
        <v>3.3237797799999969E-4</v>
      </c>
      <c r="N6" s="23">
        <v>3.3502447799999994E-4</v>
      </c>
      <c r="O6" s="23">
        <v>3.3508611299999999E-4</v>
      </c>
      <c r="P6" s="23">
        <v>3.3099073499999996E-4</v>
      </c>
      <c r="Q6" s="23">
        <v>689.35029577239709</v>
      </c>
      <c r="R6" s="23">
        <v>3.3061501899999996E-4</v>
      </c>
      <c r="S6" s="23">
        <v>608.22312646080093</v>
      </c>
      <c r="T6" s="23">
        <v>3.3279210100000002E-4</v>
      </c>
      <c r="U6" s="23">
        <v>569.40504185931195</v>
      </c>
      <c r="V6" s="23">
        <v>24.764451154782996</v>
      </c>
      <c r="W6" s="23">
        <v>817.09441647522897</v>
      </c>
    </row>
    <row r="7" spans="1:23">
      <c r="A7" s="27" t="s">
        <v>122</v>
      </c>
      <c r="B7" s="27" t="s">
        <v>63</v>
      </c>
      <c r="C7" s="23">
        <v>3.0384525299999987E-4</v>
      </c>
      <c r="D7" s="23">
        <v>3.0276838999999999E-4</v>
      </c>
      <c r="E7" s="23">
        <v>15.867948844715903</v>
      </c>
      <c r="F7" s="23">
        <v>3.1336921999999991E-4</v>
      </c>
      <c r="G7" s="23">
        <v>3.1429256799999993E-4</v>
      </c>
      <c r="H7" s="23">
        <v>3.1436214500000001E-4</v>
      </c>
      <c r="I7" s="23">
        <v>3.1395221899999988E-4</v>
      </c>
      <c r="J7" s="23">
        <v>3.1471905699999997E-4</v>
      </c>
      <c r="K7" s="23">
        <v>3.1444127399999998E-4</v>
      </c>
      <c r="L7" s="23">
        <v>3.1468058100000003E-4</v>
      </c>
      <c r="M7" s="23">
        <v>3.1427218399999996E-4</v>
      </c>
      <c r="N7" s="23">
        <v>3.1774278299999978E-4</v>
      </c>
      <c r="O7" s="23">
        <v>3.1825747100000003E-4</v>
      </c>
      <c r="P7" s="23">
        <v>3.1420890300000004E-4</v>
      </c>
      <c r="Q7" s="23">
        <v>637.68611651255992</v>
      </c>
      <c r="R7" s="23">
        <v>3182.4012829999992</v>
      </c>
      <c r="S7" s="23">
        <v>886.86249612046004</v>
      </c>
      <c r="T7" s="23">
        <v>20.036212770809996</v>
      </c>
      <c r="U7" s="23">
        <v>557.67773960470993</v>
      </c>
      <c r="V7" s="23">
        <v>17.384567602552</v>
      </c>
      <c r="W7" s="23">
        <v>689.0016428239569</v>
      </c>
    </row>
    <row r="8" spans="1:23">
      <c r="A8" s="27" t="s">
        <v>123</v>
      </c>
      <c r="B8" s="27" t="s">
        <v>63</v>
      </c>
      <c r="C8" s="23">
        <v>1.78547911E-4</v>
      </c>
      <c r="D8" s="23">
        <v>1.7730933900000001E-4</v>
      </c>
      <c r="E8" s="23">
        <v>1.790821899999999E-4</v>
      </c>
      <c r="F8" s="23">
        <v>1.7842871299999998E-4</v>
      </c>
      <c r="G8" s="23">
        <v>1.77274772E-4</v>
      </c>
      <c r="H8" s="23">
        <v>1.7834356500000002E-4</v>
      </c>
      <c r="I8" s="23">
        <v>1.8060846000000002E-4</v>
      </c>
      <c r="J8" s="23">
        <v>1.8084184399999988E-4</v>
      </c>
      <c r="K8" s="23">
        <v>1.8121989399999999E-4</v>
      </c>
      <c r="L8" s="23">
        <v>1.8150561700000002E-4</v>
      </c>
      <c r="M8" s="23">
        <v>1.8090344E-4</v>
      </c>
      <c r="N8" s="23">
        <v>1.8203188099999979E-4</v>
      </c>
      <c r="O8" s="23">
        <v>1.8187851999999999E-4</v>
      </c>
      <c r="P8" s="23">
        <v>1.7964534799999997E-4</v>
      </c>
      <c r="Q8" s="23">
        <v>53.044245349082999</v>
      </c>
      <c r="R8" s="23">
        <v>1.7964910200000001E-4</v>
      </c>
      <c r="S8" s="23">
        <v>51.665031161953898</v>
      </c>
      <c r="T8" s="23">
        <v>1.7984938200000001E-4</v>
      </c>
      <c r="U8" s="23">
        <v>44.753126127950004</v>
      </c>
      <c r="V8" s="23">
        <v>1.791643209999998E-4</v>
      </c>
      <c r="W8" s="23">
        <v>52.217101739413998</v>
      </c>
    </row>
    <row r="9" spans="1:23">
      <c r="A9" s="21" t="s">
        <v>36</v>
      </c>
      <c r="B9" s="21" t="s">
        <v>142</v>
      </c>
      <c r="C9" s="28">
        <v>1.4644702199999998E-3</v>
      </c>
      <c r="D9" s="28">
        <v>1.46130944E-3</v>
      </c>
      <c r="E9" s="28">
        <v>34.256095477034904</v>
      </c>
      <c r="F9" s="28">
        <v>206.63852116374201</v>
      </c>
      <c r="G9" s="28">
        <v>3.306739430091</v>
      </c>
      <c r="H9" s="28">
        <v>43.147894486917991</v>
      </c>
      <c r="I9" s="28">
        <v>1.5066985009999996E-3</v>
      </c>
      <c r="J9" s="28">
        <v>33207.913263962379</v>
      </c>
      <c r="K9" s="28">
        <v>1922.2908170786202</v>
      </c>
      <c r="L9" s="28">
        <v>17.021639777020994</v>
      </c>
      <c r="M9" s="28">
        <v>195.82665834268704</v>
      </c>
      <c r="N9" s="28">
        <v>1880.0531013206169</v>
      </c>
      <c r="O9" s="28">
        <v>28703.038596768969</v>
      </c>
      <c r="P9" s="28">
        <v>197.25480800482802</v>
      </c>
      <c r="Q9" s="28">
        <v>3024.8099892520222</v>
      </c>
      <c r="R9" s="28">
        <v>10503.215729314521</v>
      </c>
      <c r="S9" s="28">
        <v>11611.040914311905</v>
      </c>
      <c r="T9" s="28">
        <v>20.037414564883996</v>
      </c>
      <c r="U9" s="28">
        <v>21963.653859750299</v>
      </c>
      <c r="V9" s="28">
        <v>77.894764612978989</v>
      </c>
      <c r="W9" s="28">
        <v>8079.0788370756836</v>
      </c>
    </row>
    <row r="12" spans="1:23">
      <c r="A12" s="7" t="s">
        <v>93</v>
      </c>
    </row>
  </sheetData>
  <sheetProtection algorithmName="SHA-512" hashValue="gM0BcFXZ1loTg+01bCAtgOrsHGn9Bj47Z8XhM8nVcJo9g1/wxDkGKjdko4e+kzM65voXlghUqsclKHRv9Fpe+A==" saltValue="F912K0vPJtlRFbP8YUO3Zg==" spinCount="100000" sheet="1" objects="1" scenarios="1"/>
  <pageMargins left="0.7" right="0.7" top="0.75" bottom="0.75" header="0.3" footer="0.3"/>
  <pageSetup paperSize="9" orientation="portrait" horizontalDpi="300"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B14891"/>
  </sheetPr>
  <dimension ref="A1:W8"/>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154</v>
      </c>
      <c r="B1" s="17"/>
      <c r="C1" s="17"/>
      <c r="D1" s="17"/>
      <c r="E1" s="17"/>
      <c r="F1" s="17"/>
      <c r="G1" s="17"/>
      <c r="H1" s="17"/>
      <c r="I1" s="17"/>
      <c r="J1" s="17"/>
      <c r="K1" s="17"/>
      <c r="L1" s="17"/>
      <c r="M1" s="17"/>
      <c r="N1" s="17"/>
      <c r="O1" s="17"/>
      <c r="P1" s="17"/>
      <c r="Q1" s="17"/>
      <c r="R1" s="17"/>
      <c r="S1" s="17"/>
      <c r="T1" s="17"/>
      <c r="U1" s="17"/>
      <c r="V1" s="17"/>
      <c r="W1" s="17"/>
    </row>
    <row r="2" spans="1:23">
      <c r="A2" s="26" t="s">
        <v>71</v>
      </c>
      <c r="B2" s="16" t="s">
        <v>130</v>
      </c>
    </row>
    <row r="3" spans="1:23">
      <c r="A3" s="17" t="s">
        <v>96</v>
      </c>
      <c r="B3" s="17" t="s">
        <v>141</v>
      </c>
      <c r="C3" s="17" t="s">
        <v>75</v>
      </c>
      <c r="D3" s="17" t="s">
        <v>98</v>
      </c>
      <c r="E3" s="17" t="s">
        <v>99</v>
      </c>
      <c r="F3" s="17" t="s">
        <v>100</v>
      </c>
      <c r="G3" s="17" t="s">
        <v>101</v>
      </c>
      <c r="H3" s="17" t="s">
        <v>102</v>
      </c>
      <c r="I3" s="17" t="s">
        <v>103</v>
      </c>
      <c r="J3" s="17" t="s">
        <v>104</v>
      </c>
      <c r="K3" s="17" t="s">
        <v>105</v>
      </c>
      <c r="L3" s="17" t="s">
        <v>106</v>
      </c>
      <c r="M3" s="17" t="s">
        <v>107</v>
      </c>
      <c r="N3" s="17" t="s">
        <v>108</v>
      </c>
      <c r="O3" s="17" t="s">
        <v>109</v>
      </c>
      <c r="P3" s="17" t="s">
        <v>110</v>
      </c>
      <c r="Q3" s="17" t="s">
        <v>111</v>
      </c>
      <c r="R3" s="17" t="s">
        <v>112</v>
      </c>
      <c r="S3" s="17" t="s">
        <v>113</v>
      </c>
      <c r="T3" s="17" t="s">
        <v>114</v>
      </c>
      <c r="U3" s="17" t="s">
        <v>115</v>
      </c>
      <c r="V3" s="17" t="s">
        <v>116</v>
      </c>
      <c r="W3" s="17" t="s">
        <v>117</v>
      </c>
    </row>
    <row r="4" spans="1:23">
      <c r="A4" s="27" t="s">
        <v>123</v>
      </c>
      <c r="B4" s="27" t="s">
        <v>71</v>
      </c>
      <c r="C4" s="23">
        <v>1203.5619965957201</v>
      </c>
      <c r="D4" s="23">
        <v>1101.7218065976601</v>
      </c>
      <c r="E4" s="23">
        <v>1303.0016867489701</v>
      </c>
      <c r="F4" s="23">
        <v>934.32870090000006</v>
      </c>
      <c r="G4" s="23">
        <v>810.0289325</v>
      </c>
      <c r="H4" s="23">
        <v>1149.7789599999999</v>
      </c>
      <c r="I4" s="23">
        <v>1735.2854300000001</v>
      </c>
      <c r="J4" s="23">
        <v>1788.2808400000001</v>
      </c>
      <c r="K4" s="23">
        <v>1947.2325099999998</v>
      </c>
      <c r="L4" s="23">
        <v>2459.7800000000002</v>
      </c>
      <c r="M4" s="23">
        <v>2286.6216199999999</v>
      </c>
      <c r="N4" s="23">
        <v>2364.2774199999999</v>
      </c>
      <c r="O4" s="23">
        <v>2195.2821099999996</v>
      </c>
      <c r="P4" s="23">
        <v>1762.0337</v>
      </c>
      <c r="Q4" s="23">
        <v>1680.4507800000001</v>
      </c>
      <c r="R4" s="23">
        <v>1833.88994</v>
      </c>
      <c r="S4" s="23">
        <v>1490.2629399999998</v>
      </c>
      <c r="T4" s="23">
        <v>1602.7428900000002</v>
      </c>
      <c r="U4" s="23">
        <v>1429.7825699999999</v>
      </c>
      <c r="V4" s="23">
        <v>1247.7465099999999</v>
      </c>
      <c r="W4" s="23">
        <v>1206.1314300000001</v>
      </c>
    </row>
    <row r="5" spans="1:23">
      <c r="A5" s="21" t="s">
        <v>36</v>
      </c>
      <c r="B5" s="21" t="s">
        <v>142</v>
      </c>
      <c r="C5" s="28">
        <v>1203.5619965957201</v>
      </c>
      <c r="D5" s="28">
        <v>1101.7218065976601</v>
      </c>
      <c r="E5" s="28">
        <v>1303.0016867489701</v>
      </c>
      <c r="F5" s="28">
        <v>934.32870090000006</v>
      </c>
      <c r="G5" s="28">
        <v>810.0289325</v>
      </c>
      <c r="H5" s="28">
        <v>1149.7789599999999</v>
      </c>
      <c r="I5" s="28">
        <v>1735.2854300000001</v>
      </c>
      <c r="J5" s="28">
        <v>1788.2808400000001</v>
      </c>
      <c r="K5" s="28">
        <v>1947.2325099999998</v>
      </c>
      <c r="L5" s="28">
        <v>2459.7800000000002</v>
      </c>
      <c r="M5" s="28">
        <v>2286.6216199999999</v>
      </c>
      <c r="N5" s="28">
        <v>2364.2774199999999</v>
      </c>
      <c r="O5" s="28">
        <v>2195.2821099999996</v>
      </c>
      <c r="P5" s="28">
        <v>1762.0337</v>
      </c>
      <c r="Q5" s="28">
        <v>1680.4507800000001</v>
      </c>
      <c r="R5" s="28">
        <v>1833.88994</v>
      </c>
      <c r="S5" s="28">
        <v>1490.2629399999998</v>
      </c>
      <c r="T5" s="28">
        <v>1602.7428900000002</v>
      </c>
      <c r="U5" s="28">
        <v>1429.7825699999999</v>
      </c>
      <c r="V5" s="28">
        <v>1247.7465099999999</v>
      </c>
      <c r="W5" s="28">
        <v>1206.1314300000001</v>
      </c>
    </row>
    <row r="8" spans="1:23">
      <c r="A8" s="7" t="s">
        <v>93</v>
      </c>
    </row>
  </sheetData>
  <sheetProtection algorithmName="SHA-512" hashValue="33vanaxbMhdbW1b/PoTkQKhQ6alCCiYsZgzmZPR75DIbXYshPNmipDQxtvfGeRepZe9Cuj8ACL3WYaCSQ5pq4Q==" saltValue="lYjuWGd+XHfGmE2l/rEUyQ==" spinCount="100000" sheet="1" objects="1" scenarios="1"/>
  <pageMargins left="0.7" right="0.7" top="0.75" bottom="0.75" header="0.3" footer="0.3"/>
  <pageSetup paperSize="9"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E600"/>
  </sheetPr>
  <dimension ref="A1:C33"/>
  <sheetViews>
    <sheetView showGridLines="0" zoomScale="85" zoomScaleNormal="85" workbookViewId="0"/>
  </sheetViews>
  <sheetFormatPr defaultRowHeight="15"/>
  <cols>
    <col min="1" max="1" width="11.85546875" bestFit="1" customWidth="1"/>
    <col min="2" max="2" width="4.5703125" bestFit="1" customWidth="1"/>
    <col min="3" max="3" width="42.85546875" bestFit="1" customWidth="1"/>
  </cols>
  <sheetData>
    <row r="1" spans="1:3">
      <c r="A1" s="2" t="s">
        <v>15</v>
      </c>
    </row>
    <row r="3" spans="1:3">
      <c r="A3" s="3">
        <v>44144</v>
      </c>
      <c r="B3" s="5">
        <v>1</v>
      </c>
      <c r="C3" t="s">
        <v>16</v>
      </c>
    </row>
    <row r="4" spans="1:3">
      <c r="A4" s="3"/>
      <c r="B4" s="5"/>
    </row>
    <row r="5" spans="1:3">
      <c r="A5" s="3"/>
      <c r="B5" s="5"/>
    </row>
    <row r="6" spans="1:3">
      <c r="A6" s="3"/>
      <c r="B6" s="5"/>
    </row>
    <row r="7" spans="1:3">
      <c r="A7" s="3"/>
      <c r="B7" s="5"/>
    </row>
    <row r="8" spans="1:3">
      <c r="A8" s="3"/>
      <c r="B8" s="5"/>
    </row>
    <row r="9" spans="1:3">
      <c r="A9" s="3"/>
      <c r="B9" s="5"/>
    </row>
    <row r="10" spans="1:3">
      <c r="A10" s="3"/>
      <c r="B10" s="5"/>
    </row>
    <row r="11" spans="1:3">
      <c r="A11" s="3"/>
      <c r="B11" s="5"/>
    </row>
    <row r="12" spans="1:3">
      <c r="A12" s="3"/>
      <c r="B12" s="5"/>
    </row>
    <row r="13" spans="1:3">
      <c r="A13" s="3"/>
      <c r="B13" s="3"/>
      <c r="C13" s="3"/>
    </row>
    <row r="14" spans="1:3">
      <c r="A14" s="3"/>
      <c r="B14" s="3"/>
      <c r="C14" s="3"/>
    </row>
    <row r="15" spans="1:3">
      <c r="A15" s="3"/>
      <c r="B15" s="3"/>
      <c r="C15" s="3"/>
    </row>
    <row r="16" spans="1:3">
      <c r="A16" s="3"/>
      <c r="B16" s="3"/>
      <c r="C16" s="3"/>
    </row>
    <row r="17" spans="1:3">
      <c r="A17" s="3"/>
      <c r="B17" s="3"/>
      <c r="C17" s="3"/>
    </row>
    <row r="18" spans="1:3">
      <c r="A18" s="3"/>
      <c r="B18" s="3"/>
      <c r="C18" s="3"/>
    </row>
    <row r="19" spans="1:3">
      <c r="A19" s="3"/>
      <c r="B19" s="3"/>
      <c r="C19" s="3"/>
    </row>
    <row r="20" spans="1:3">
      <c r="A20" s="3"/>
      <c r="B20" s="3"/>
      <c r="C20" s="3"/>
    </row>
    <row r="21" spans="1:3">
      <c r="A21" s="3"/>
      <c r="B21" s="3"/>
      <c r="C21" s="3"/>
    </row>
    <row r="22" spans="1:3">
      <c r="A22" s="3"/>
      <c r="B22" s="3"/>
      <c r="C22" s="3"/>
    </row>
    <row r="23" spans="1:3">
      <c r="A23" s="3"/>
      <c r="B23" s="3"/>
      <c r="C23" s="3"/>
    </row>
    <row r="24" spans="1:3">
      <c r="A24" s="3"/>
      <c r="B24" s="3"/>
      <c r="C24" s="3"/>
    </row>
    <row r="25" spans="1:3">
      <c r="A25" s="3"/>
      <c r="B25" s="3"/>
      <c r="C25" s="3"/>
    </row>
    <row r="26" spans="1:3">
      <c r="A26" s="3"/>
      <c r="B26" s="3"/>
      <c r="C26" s="3"/>
    </row>
    <row r="27" spans="1:3">
      <c r="A27" s="3"/>
      <c r="B27" s="3"/>
      <c r="C27" s="3"/>
    </row>
    <row r="28" spans="1:3">
      <c r="A28" s="3"/>
      <c r="B28" s="3"/>
      <c r="C28" s="3"/>
    </row>
    <row r="29" spans="1:3">
      <c r="A29" s="3"/>
      <c r="B29" s="3"/>
      <c r="C29" s="3"/>
    </row>
    <row r="30" spans="1:3">
      <c r="A30" s="3"/>
      <c r="B30" s="3"/>
      <c r="C30" s="3"/>
    </row>
    <row r="31" spans="1:3">
      <c r="A31" s="3"/>
      <c r="B31" s="3"/>
      <c r="C31" s="3"/>
    </row>
    <row r="32" spans="1:3">
      <c r="A32" s="3"/>
      <c r="B32" s="3"/>
      <c r="C32" s="3"/>
    </row>
    <row r="33" spans="1:3">
      <c r="A33" s="3"/>
      <c r="B33" s="3"/>
      <c r="C33" s="3"/>
    </row>
  </sheetData>
  <sheetProtection algorithmName="SHA-512" hashValue="kYs7bHYaYGhzKCAyWcr0xxssw/G22GT/Nd0nBnQdQszwp3JKtuQB6mQVZ5cxzaEZGiAYRj02o9NUtek52wHnhw==" saltValue="KJCqMnTh7UbXQnwlRwPReA==" spinCount="100000" sheet="1" objects="1" scenarios="1"/>
  <pageMargins left="0.7" right="0.7" top="0.75" bottom="0.75" header="0.3" footer="0.3"/>
  <pageSetup paperSize="9" orientation="portrait" horizontalDpi="30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E600"/>
  </sheetPr>
  <dimension ref="A1:B31"/>
  <sheetViews>
    <sheetView showGridLines="0" zoomScale="85" zoomScaleNormal="85" workbookViewId="0"/>
  </sheetViews>
  <sheetFormatPr defaultRowHeight="15"/>
  <cols>
    <col min="1" max="1" width="16" customWidth="1"/>
    <col min="2" max="2" width="4.5703125" bestFit="1" customWidth="1"/>
    <col min="3" max="3" width="42.85546875" bestFit="1" customWidth="1"/>
  </cols>
  <sheetData>
    <row r="1" spans="1:2">
      <c r="A1" s="2" t="s">
        <v>17</v>
      </c>
    </row>
    <row r="3" spans="1:2">
      <c r="A3" t="s">
        <v>18</v>
      </c>
      <c r="B3" s="5" t="s">
        <v>19</v>
      </c>
    </row>
    <row r="4" spans="1:2">
      <c r="A4" s="3" t="s">
        <v>20</v>
      </c>
      <c r="B4" t="s">
        <v>21</v>
      </c>
    </row>
    <row r="5" spans="1:2">
      <c r="A5" t="s">
        <v>22</v>
      </c>
      <c r="B5" s="5" t="s">
        <v>23</v>
      </c>
    </row>
    <row r="6" spans="1:2">
      <c r="A6" t="s">
        <v>24</v>
      </c>
      <c r="B6" s="5" t="s">
        <v>25</v>
      </c>
    </row>
    <row r="7" spans="1:2">
      <c r="A7" t="s">
        <v>26</v>
      </c>
      <c r="B7" s="5" t="s">
        <v>27</v>
      </c>
    </row>
    <row r="8" spans="1:2">
      <c r="A8" t="s">
        <v>28</v>
      </c>
      <c r="B8" t="s">
        <v>29</v>
      </c>
    </row>
    <row r="9" spans="1:2">
      <c r="A9" t="s">
        <v>30</v>
      </c>
      <c r="B9" s="5" t="s">
        <v>31</v>
      </c>
    </row>
    <row r="10" spans="1:2">
      <c r="A10" t="s">
        <v>32</v>
      </c>
      <c r="B10" s="5" t="s">
        <v>33</v>
      </c>
    </row>
    <row r="11" spans="1:2">
      <c r="A11" t="s">
        <v>34</v>
      </c>
      <c r="B11" s="5" t="s">
        <v>35</v>
      </c>
    </row>
    <row r="12" spans="1:2">
      <c r="A12" t="s">
        <v>36</v>
      </c>
      <c r="B12" s="5" t="s">
        <v>37</v>
      </c>
    </row>
    <row r="13" spans="1:2">
      <c r="A13" t="s">
        <v>38</v>
      </c>
      <c r="B13" s="5" t="s">
        <v>39</v>
      </c>
    </row>
    <row r="14" spans="1:2">
      <c r="A14" t="s">
        <v>40</v>
      </c>
      <c r="B14" s="5" t="s">
        <v>41</v>
      </c>
    </row>
    <row r="15" spans="1:2">
      <c r="A15" t="s">
        <v>42</v>
      </c>
      <c r="B15" s="5" t="s">
        <v>43</v>
      </c>
    </row>
    <row r="16" spans="1:2">
      <c r="A16" t="s">
        <v>44</v>
      </c>
      <c r="B16" s="5" t="s">
        <v>45</v>
      </c>
    </row>
    <row r="17" spans="1:2">
      <c r="A17" t="s">
        <v>46</v>
      </c>
      <c r="B17" s="5" t="s">
        <v>47</v>
      </c>
    </row>
    <row r="18" spans="1:2">
      <c r="A18" t="s">
        <v>48</v>
      </c>
      <c r="B18" s="5" t="s">
        <v>49</v>
      </c>
    </row>
    <row r="19" spans="1:2">
      <c r="A19" t="s">
        <v>50</v>
      </c>
      <c r="B19" s="5" t="s">
        <v>51</v>
      </c>
    </row>
    <row r="20" spans="1:2">
      <c r="A20" t="s">
        <v>52</v>
      </c>
      <c r="B20" s="5" t="s">
        <v>53</v>
      </c>
    </row>
    <row r="22" spans="1:2">
      <c r="A22" s="2" t="s">
        <v>54</v>
      </c>
    </row>
    <row r="24" spans="1:2">
      <c r="A24" t="s">
        <v>55</v>
      </c>
    </row>
    <row r="25" spans="1:2">
      <c r="A25" t="s">
        <v>56</v>
      </c>
    </row>
    <row r="26" spans="1:2">
      <c r="A26" t="s">
        <v>57</v>
      </c>
    </row>
    <row r="27" spans="1:2">
      <c r="A27" t="s">
        <v>58</v>
      </c>
    </row>
    <row r="28" spans="1:2">
      <c r="A28" s="6" t="s">
        <v>59</v>
      </c>
    </row>
    <row r="31" spans="1:2">
      <c r="A31" s="7"/>
    </row>
  </sheetData>
  <sheetProtection algorithmName="SHA-512" hashValue="qGvElG8z5KyPduOj8ARazpE6IHBJwvyV88aCrtuzRDzGWOgNaIkcxdChg+OUqo7QTDlqW0dfm52GIYY9zCSh0Q==" saltValue="kc3cGwG6NfTa4bb8Mw3YOQ==" spinCount="100000" sheet="1" objects="1" scenarios="1"/>
  <pageMargins left="0.7" right="0.7" top="0.75" bottom="0.75" header="0.3" footer="0.3"/>
  <pageSetup paperSize="9" orientation="portrait" horizontalDpi="30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6D00"/>
  </sheetPr>
  <dimension ref="A1:AC67"/>
  <sheetViews>
    <sheetView zoomScale="85" zoomScaleNormal="85" workbookViewId="0"/>
  </sheetViews>
  <sheetFormatPr defaultColWidth="9.140625" defaultRowHeight="15"/>
  <cols>
    <col min="1" max="1" width="12.5703125" style="7" bestFit="1" customWidth="1"/>
    <col min="2" max="2" width="9.140625" style="7"/>
    <col min="3" max="3" width="22.28515625" style="7" customWidth="1"/>
    <col min="4" max="4" width="7.7109375" style="7" customWidth="1"/>
    <col min="5" max="5" width="22.28515625" style="7" customWidth="1"/>
    <col min="6" max="6" width="8.42578125" style="7" customWidth="1"/>
    <col min="7" max="7" width="9.140625" style="7"/>
    <col min="8" max="8" width="45.5703125" style="7" bestFit="1" customWidth="1"/>
    <col min="9" max="9" width="9.5703125" style="7" customWidth="1"/>
    <col min="10" max="19" width="9.28515625" style="7" bestFit="1" customWidth="1"/>
    <col min="20" max="21" width="9.5703125" style="7" bestFit="1" customWidth="1"/>
    <col min="22" max="22" width="9.28515625" style="7" bestFit="1" customWidth="1"/>
    <col min="23" max="29" width="9.5703125" style="7" bestFit="1" customWidth="1"/>
    <col min="30" max="16384" width="9.140625" style="7"/>
  </cols>
  <sheetData>
    <row r="1" spans="1:29" ht="23.25">
      <c r="A1" s="9" t="s">
        <v>78</v>
      </c>
      <c r="B1" s="10"/>
      <c r="C1" s="11" t="s">
        <v>79</v>
      </c>
      <c r="D1" s="9" t="s">
        <v>80</v>
      </c>
      <c r="E1" s="11" t="s">
        <v>81</v>
      </c>
      <c r="I1" s="12">
        <v>0</v>
      </c>
      <c r="J1" s="12">
        <v>1</v>
      </c>
      <c r="K1" s="12">
        <v>2</v>
      </c>
      <c r="L1" s="12">
        <v>3</v>
      </c>
      <c r="M1" s="12">
        <v>4</v>
      </c>
      <c r="N1" s="12">
        <v>5</v>
      </c>
      <c r="O1" s="12">
        <v>6</v>
      </c>
      <c r="P1" s="12">
        <v>7</v>
      </c>
      <c r="Q1" s="12">
        <v>8</v>
      </c>
      <c r="R1" s="12">
        <v>9</v>
      </c>
      <c r="S1" s="12">
        <v>10</v>
      </c>
      <c r="T1" s="12">
        <v>11</v>
      </c>
      <c r="U1" s="12">
        <v>12</v>
      </c>
      <c r="V1" s="12">
        <v>13</v>
      </c>
      <c r="W1" s="12">
        <v>14</v>
      </c>
      <c r="X1" s="12">
        <v>15</v>
      </c>
      <c r="Y1" s="12">
        <v>16</v>
      </c>
      <c r="Z1" s="12">
        <v>17</v>
      </c>
      <c r="AA1" s="12">
        <v>18</v>
      </c>
      <c r="AB1" s="12">
        <v>19</v>
      </c>
      <c r="AC1" s="12">
        <v>20</v>
      </c>
    </row>
    <row r="3" spans="1:29" ht="23.25">
      <c r="A3" s="13" t="str">
        <f xml:space="preserve"> B4&amp; " discounted gross market benefits by year"</f>
        <v>NEM discounted gross market benefits by year</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row>
    <row r="4" spans="1:29">
      <c r="A4" s="15" t="s">
        <v>82</v>
      </c>
      <c r="B4" s="8" t="s">
        <v>36</v>
      </c>
    </row>
    <row r="6" spans="1:29">
      <c r="H6" s="16" t="s">
        <v>83</v>
      </c>
      <c r="I6" s="17" t="s">
        <v>75</v>
      </c>
      <c r="J6" s="17" t="str">
        <f>LEFT(I6,4)+1&amp;RIGHT(I6,3)-1</f>
        <v>2022-23</v>
      </c>
      <c r="K6" s="17" t="str">
        <f t="shared" ref="K6:AC6" si="0">LEFT(J6,4)+1&amp;RIGHT(J6,3)-1</f>
        <v>2023-24</v>
      </c>
      <c r="L6" s="17" t="str">
        <f t="shared" si="0"/>
        <v>2024-25</v>
      </c>
      <c r="M6" s="17" t="str">
        <f t="shared" si="0"/>
        <v>2025-26</v>
      </c>
      <c r="N6" s="17" t="str">
        <f t="shared" si="0"/>
        <v>2026-27</v>
      </c>
      <c r="O6" s="17" t="str">
        <f t="shared" si="0"/>
        <v>2027-28</v>
      </c>
      <c r="P6" s="17" t="str">
        <f t="shared" si="0"/>
        <v>2028-29</v>
      </c>
      <c r="Q6" s="17" t="str">
        <f t="shared" si="0"/>
        <v>2029-30</v>
      </c>
      <c r="R6" s="17" t="str">
        <f t="shared" si="0"/>
        <v>2030-31</v>
      </c>
      <c r="S6" s="17" t="str">
        <f t="shared" si="0"/>
        <v>2031-32</v>
      </c>
      <c r="T6" s="17" t="str">
        <f t="shared" si="0"/>
        <v>2032-33</v>
      </c>
      <c r="U6" s="17" t="str">
        <f t="shared" si="0"/>
        <v>2033-34</v>
      </c>
      <c r="V6" s="17" t="str">
        <f t="shared" si="0"/>
        <v>2034-35</v>
      </c>
      <c r="W6" s="17" t="str">
        <f t="shared" si="0"/>
        <v>2035-36</v>
      </c>
      <c r="X6" s="17" t="str">
        <f t="shared" si="0"/>
        <v>2036-37</v>
      </c>
      <c r="Y6" s="17" t="str">
        <f t="shared" si="0"/>
        <v>2037-38</v>
      </c>
      <c r="Z6" s="17" t="str">
        <f t="shared" si="0"/>
        <v>2038-39</v>
      </c>
      <c r="AA6" s="17" t="str">
        <f t="shared" si="0"/>
        <v>2039-40</v>
      </c>
      <c r="AB6" s="17" t="str">
        <f t="shared" si="0"/>
        <v>2040-41</v>
      </c>
      <c r="AC6" s="17" t="str">
        <f t="shared" si="0"/>
        <v>2041-42</v>
      </c>
    </row>
    <row r="7" spans="1:29">
      <c r="E7" s="18" t="s">
        <v>84</v>
      </c>
      <c r="H7" s="19" t="s">
        <v>85</v>
      </c>
      <c r="I7" s="20">
        <f t="shared" ref="I7:X14" ca="1" si="1">(SUMIFS(OFFSET(INDIRECT("'"&amp;$E$1 &amp; "_"&amp;$E7 &amp; " Cost'!C:C"), 0, I$1), INDIRECT("'"&amp;$E$1 &amp; "_"&amp;$E7 &amp; " Cost'!A:A"), $B$4)-SUMIFS(OFFSET(INDIRECT("'"&amp;$C$1 &amp; "_"&amp;$E7 &amp; " Cost'!C:C"), 0, I$1), INDIRECT("'"&amp;$C$1 &amp; "_"&amp;$E7 &amp; " Cost'!A:A"), $B$4))/1000</f>
        <v>2.7541096424101853E-5</v>
      </c>
      <c r="J7" s="20">
        <f t="shared" ca="1" si="1"/>
        <v>3.0326479260111229E-5</v>
      </c>
      <c r="K7" s="20">
        <f t="shared" ca="1" si="1"/>
        <v>3.3568769547855481E-5</v>
      </c>
      <c r="L7" s="20">
        <f t="shared" ca="1" si="1"/>
        <v>-11.317925587711944</v>
      </c>
      <c r="M7" s="20">
        <f t="shared" ca="1" si="1"/>
        <v>-12.223859426608426</v>
      </c>
      <c r="N7" s="20">
        <f t="shared" ca="1" si="1"/>
        <v>-12.211171840133495</v>
      </c>
      <c r="O7" s="20">
        <f t="shared" ca="1" si="1"/>
        <v>-1.5844414366541897</v>
      </c>
      <c r="P7" s="20">
        <f t="shared" ca="1" si="1"/>
        <v>33.065565826482256</v>
      </c>
      <c r="Q7" s="20">
        <f t="shared" ca="1" si="1"/>
        <v>43.569522097383739</v>
      </c>
      <c r="R7" s="20">
        <f t="shared" ca="1" si="1"/>
        <v>28.29940933416167</v>
      </c>
      <c r="S7" s="20">
        <f t="shared" ca="1" si="1"/>
        <v>18.741471136912239</v>
      </c>
      <c r="T7" s="20">
        <f t="shared" ca="1" si="1"/>
        <v>89.153499734594249</v>
      </c>
      <c r="U7" s="20">
        <f t="shared" ca="1" si="1"/>
        <v>90.93638888847758</v>
      </c>
      <c r="V7" s="20">
        <f t="shared" ca="1" si="1"/>
        <v>114.86306660461776</v>
      </c>
      <c r="W7" s="20">
        <f t="shared" ca="1" si="1"/>
        <v>102.35558365393919</v>
      </c>
      <c r="X7" s="20">
        <f t="shared" ca="1" si="1"/>
        <v>107.19365124718333</v>
      </c>
      <c r="Y7" s="20">
        <f t="shared" ref="Y7:AC14" ca="1" si="2">(SUMIFS(OFFSET(INDIRECT("'"&amp;$E$1 &amp; "_"&amp;$E7 &amp; " Cost'!C:C"), 0, Y$1), INDIRECT("'"&amp;$E$1 &amp; "_"&amp;$E7 &amp; " Cost'!A:A"), $B$4)-SUMIFS(OFFSET(INDIRECT("'"&amp;$C$1 &amp; "_"&amp;$E7 &amp; " Cost'!C:C"), 0, Y$1), INDIRECT("'"&amp;$C$1 &amp; "_"&amp;$E7 &amp; " Cost'!A:A"), $B$4))/1000</f>
        <v>75.608220958277812</v>
      </c>
      <c r="Z7" s="20">
        <f t="shared" ca="1" si="2"/>
        <v>74.639403201840125</v>
      </c>
      <c r="AA7" s="20">
        <f t="shared" ca="1" si="2"/>
        <v>90.708617568063318</v>
      </c>
      <c r="AB7" s="20">
        <f t="shared" ca="1" si="2"/>
        <v>112.52334868102521</v>
      </c>
      <c r="AC7" s="20">
        <f t="shared" ca="1" si="2"/>
        <v>94.744880978959387</v>
      </c>
    </row>
    <row r="8" spans="1:29">
      <c r="E8" s="18" t="str">
        <f>H8</f>
        <v>FOM</v>
      </c>
      <c r="H8" s="19" t="s">
        <v>26</v>
      </c>
      <c r="I8" s="20">
        <f t="shared" ca="1" si="1"/>
        <v>5.3464261145563793E-6</v>
      </c>
      <c r="J8" s="20">
        <f t="shared" ca="1" si="1"/>
        <v>5.9155221533728763E-6</v>
      </c>
      <c r="K8" s="20">
        <f t="shared" ca="1" si="1"/>
        <v>5.9808231053466447E-6</v>
      </c>
      <c r="L8" s="20">
        <f t="shared" ca="1" si="1"/>
        <v>-0.74944593412890392</v>
      </c>
      <c r="M8" s="20">
        <f t="shared" ca="1" si="1"/>
        <v>-3.3547779118686449</v>
      </c>
      <c r="N8" s="20">
        <f t="shared" ca="1" si="1"/>
        <v>-21.491140876227814</v>
      </c>
      <c r="O8" s="20">
        <f t="shared" ca="1" si="1"/>
        <v>6.4554415061821349</v>
      </c>
      <c r="P8" s="20">
        <f t="shared" ca="1" si="1"/>
        <v>44.800485373839649</v>
      </c>
      <c r="Q8" s="20">
        <f t="shared" ca="1" si="1"/>
        <v>16.071927468030953</v>
      </c>
      <c r="R8" s="20">
        <f t="shared" ca="1" si="1"/>
        <v>14.665630417520585</v>
      </c>
      <c r="S8" s="20">
        <f t="shared" ca="1" si="1"/>
        <v>20.907343948864145</v>
      </c>
      <c r="T8" s="20">
        <f t="shared" ca="1" si="1"/>
        <v>29.760551950050285</v>
      </c>
      <c r="U8" s="20">
        <f t="shared" ca="1" si="1"/>
        <v>29.36305063085322</v>
      </c>
      <c r="V8" s="20">
        <f t="shared" ca="1" si="1"/>
        <v>34.695439637658474</v>
      </c>
      <c r="W8" s="20">
        <f t="shared" ca="1" si="1"/>
        <v>23.950510594250051</v>
      </c>
      <c r="X8" s="20">
        <f t="shared" ca="1" si="1"/>
        <v>24.93292765850958</v>
      </c>
      <c r="Y8" s="20">
        <f t="shared" ca="1" si="2"/>
        <v>24.793217131657524</v>
      </c>
      <c r="Z8" s="20">
        <f t="shared" ca="1" si="2"/>
        <v>44.916291317127005</v>
      </c>
      <c r="AA8" s="20">
        <f t="shared" ca="1" si="2"/>
        <v>28.76631750070554</v>
      </c>
      <c r="AB8" s="20">
        <f t="shared" ca="1" si="2"/>
        <v>34.095945785388757</v>
      </c>
      <c r="AC8" s="20">
        <f t="shared" ca="1" si="2"/>
        <v>40.546255593134674</v>
      </c>
    </row>
    <row r="9" spans="1:29">
      <c r="E9" s="18" t="str">
        <f>H9</f>
        <v>Fuel</v>
      </c>
      <c r="H9" s="19" t="s">
        <v>76</v>
      </c>
      <c r="I9" s="20">
        <f t="shared" ca="1" si="1"/>
        <v>-0.22535416163760238</v>
      </c>
      <c r="J9" s="20">
        <f t="shared" ca="1" si="1"/>
        <v>-0.18741947230696679</v>
      </c>
      <c r="K9" s="20">
        <f t="shared" ca="1" si="1"/>
        <v>-0.44105415967572481</v>
      </c>
      <c r="L9" s="20">
        <f t="shared" ca="1" si="1"/>
        <v>4.3977513666942247</v>
      </c>
      <c r="M9" s="20">
        <f t="shared" ca="1" si="1"/>
        <v>-9.1616684815380729E-3</v>
      </c>
      <c r="N9" s="20">
        <f t="shared" ca="1" si="1"/>
        <v>7.2977060822071504E-2</v>
      </c>
      <c r="O9" s="20">
        <f t="shared" ca="1" si="1"/>
        <v>38.047444380858444</v>
      </c>
      <c r="P9" s="20">
        <f t="shared" ca="1" si="1"/>
        <v>11.379719486861024</v>
      </c>
      <c r="Q9" s="20">
        <f t="shared" ca="1" si="1"/>
        <v>8.4413788437905026</v>
      </c>
      <c r="R9" s="20">
        <f t="shared" ca="1" si="1"/>
        <v>32.995271111149343</v>
      </c>
      <c r="S9" s="20">
        <f t="shared" ca="1" si="1"/>
        <v>40.836761766287381</v>
      </c>
      <c r="T9" s="20">
        <f t="shared" ca="1" si="1"/>
        <v>10.710354401550605</v>
      </c>
      <c r="U9" s="20">
        <f t="shared" ca="1" si="1"/>
        <v>10.019504268094082</v>
      </c>
      <c r="V9" s="20">
        <f t="shared" ca="1" si="1"/>
        <v>1.3861579396144952</v>
      </c>
      <c r="W9" s="20">
        <f t="shared" ca="1" si="1"/>
        <v>31.393321689484175</v>
      </c>
      <c r="X9" s="20">
        <f t="shared" ca="1" si="1"/>
        <v>6.5778625438972957</v>
      </c>
      <c r="Y9" s="20">
        <f t="shared" ca="1" si="2"/>
        <v>38.760132492595119</v>
      </c>
      <c r="Z9" s="20">
        <f t="shared" ca="1" si="2"/>
        <v>25.922027044107324</v>
      </c>
      <c r="AA9" s="20">
        <f t="shared" ca="1" si="2"/>
        <v>14.72405254060874</v>
      </c>
      <c r="AB9" s="20">
        <f t="shared" ca="1" si="2"/>
        <v>21.772404755041176</v>
      </c>
      <c r="AC9" s="20">
        <f t="shared" ca="1" si="2"/>
        <v>17.47397338578466</v>
      </c>
    </row>
    <row r="10" spans="1:29">
      <c r="E10" s="18" t="str">
        <f>H10</f>
        <v>VOM</v>
      </c>
      <c r="H10" s="19" t="s">
        <v>50</v>
      </c>
      <c r="I10" s="20">
        <f t="shared" ca="1" si="1"/>
        <v>8.0878548495238647E-3</v>
      </c>
      <c r="J10" s="20">
        <f t="shared" ca="1" si="1"/>
        <v>-1.8746601841761731E-2</v>
      </c>
      <c r="K10" s="20">
        <f t="shared" ca="1" si="1"/>
        <v>1.9066441843635401E-2</v>
      </c>
      <c r="L10" s="20">
        <f t="shared" ca="1" si="1"/>
        <v>0.39768286096025257</v>
      </c>
      <c r="M10" s="20">
        <f t="shared" ca="1" si="1"/>
        <v>3.8765072293648846</v>
      </c>
      <c r="N10" s="20">
        <f t="shared" ca="1" si="1"/>
        <v>3.5216422217708314</v>
      </c>
      <c r="O10" s="20">
        <f t="shared" ca="1" si="1"/>
        <v>2.6676717152181082</v>
      </c>
      <c r="P10" s="20">
        <f t="shared" ca="1" si="1"/>
        <v>1.8853133188036737</v>
      </c>
      <c r="Q10" s="20">
        <f t="shared" ca="1" si="1"/>
        <v>2.5548155938222772</v>
      </c>
      <c r="R10" s="20">
        <f t="shared" ca="1" si="1"/>
        <v>3.0194852581831508</v>
      </c>
      <c r="S10" s="20">
        <f t="shared" ca="1" si="1"/>
        <v>-0.67517538703826718</v>
      </c>
      <c r="T10" s="20">
        <f t="shared" ca="1" si="1"/>
        <v>2.2062659555757418</v>
      </c>
      <c r="U10" s="20">
        <f t="shared" ca="1" si="1"/>
        <v>0.12715938692894996</v>
      </c>
      <c r="V10" s="20">
        <f t="shared" ca="1" si="1"/>
        <v>-3.5362245278580811</v>
      </c>
      <c r="W10" s="20">
        <f t="shared" ca="1" si="1"/>
        <v>-4.036434579245979</v>
      </c>
      <c r="X10" s="20">
        <f t="shared" ca="1" si="1"/>
        <v>-4.8320603119890144</v>
      </c>
      <c r="Y10" s="20">
        <f t="shared" ca="1" si="2"/>
        <v>-3.4601285549895837</v>
      </c>
      <c r="Z10" s="20">
        <f t="shared" ca="1" si="2"/>
        <v>-2.2183900170554116</v>
      </c>
      <c r="AA10" s="20">
        <f t="shared" ca="1" si="2"/>
        <v>-1.0145517767541752</v>
      </c>
      <c r="AB10" s="20">
        <f t="shared" ca="1" si="2"/>
        <v>-5.5047505556737306</v>
      </c>
      <c r="AC10" s="20">
        <f t="shared" ca="1" si="2"/>
        <v>-3.2195795855361795</v>
      </c>
    </row>
    <row r="11" spans="1:29">
      <c r="E11" s="18" t="str">
        <f>H11</f>
        <v>REHAB</v>
      </c>
      <c r="H11" s="19" t="s">
        <v>77</v>
      </c>
      <c r="I11" s="20">
        <f t="shared" ca="1" si="1"/>
        <v>0</v>
      </c>
      <c r="J11" s="20">
        <f t="shared" ca="1" si="1"/>
        <v>0</v>
      </c>
      <c r="K11" s="20">
        <f t="shared" ca="1" si="1"/>
        <v>0</v>
      </c>
      <c r="L11" s="20">
        <f t="shared" ca="1" si="1"/>
        <v>-3.1481901343443899</v>
      </c>
      <c r="M11" s="20">
        <f t="shared" ca="1" si="1"/>
        <v>1.6108861076324101</v>
      </c>
      <c r="N11" s="20">
        <f t="shared" ca="1" si="1"/>
        <v>0.59610678155846286</v>
      </c>
      <c r="O11" s="20">
        <f t="shared" ca="1" si="1"/>
        <v>1.9085985162997003</v>
      </c>
      <c r="P11" s="20">
        <f t="shared" ca="1" si="1"/>
        <v>-10.584426484094445</v>
      </c>
      <c r="Q11" s="20">
        <f t="shared" ca="1" si="1"/>
        <v>5.8110930151355872E-7</v>
      </c>
      <c r="R11" s="20">
        <f t="shared" ca="1" si="1"/>
        <v>-1.3355781515925693</v>
      </c>
      <c r="S11" s="20">
        <f t="shared" ca="1" si="1"/>
        <v>-0.94978072486866971</v>
      </c>
      <c r="T11" s="20">
        <f t="shared" ca="1" si="1"/>
        <v>3.7433690261766402E-9</v>
      </c>
      <c r="U11" s="20">
        <f t="shared" ca="1" si="1"/>
        <v>0</v>
      </c>
      <c r="V11" s="20">
        <f t="shared" ca="1" si="1"/>
        <v>0.30739316201695349</v>
      </c>
      <c r="W11" s="20">
        <f t="shared" ca="1" si="1"/>
        <v>0</v>
      </c>
      <c r="X11" s="20">
        <f t="shared" ca="1" si="1"/>
        <v>-1.0244446002616314E-7</v>
      </c>
      <c r="Y11" s="20">
        <f t="shared" ca="1" si="2"/>
        <v>0</v>
      </c>
      <c r="Z11" s="20">
        <f t="shared" ca="1" si="2"/>
        <v>-0.88694474160912007</v>
      </c>
      <c r="AA11" s="20">
        <f t="shared" ca="1" si="2"/>
        <v>0</v>
      </c>
      <c r="AB11" s="20">
        <f t="shared" ca="1" si="2"/>
        <v>0</v>
      </c>
      <c r="AC11" s="20">
        <f t="shared" ca="1" si="2"/>
        <v>-4.5433230349169316</v>
      </c>
    </row>
    <row r="12" spans="1:29">
      <c r="E12" s="18" t="s">
        <v>86</v>
      </c>
      <c r="H12" s="19" t="s">
        <v>87</v>
      </c>
      <c r="I12" s="20">
        <f t="shared" ca="1" si="1"/>
        <v>1.1114165917584574E-6</v>
      </c>
      <c r="J12" s="20">
        <f t="shared" ca="1" si="1"/>
        <v>1.2178254313147977E-6</v>
      </c>
      <c r="K12" s="20">
        <f t="shared" ca="1" si="1"/>
        <v>1.2615400236932638E-6</v>
      </c>
      <c r="L12" s="20">
        <f t="shared" ca="1" si="1"/>
        <v>1.4467560294201878E-6</v>
      </c>
      <c r="M12" s="20">
        <f t="shared" ca="1" si="1"/>
        <v>2.0123230149432585E-6</v>
      </c>
      <c r="N12" s="20">
        <f t="shared" ca="1" si="1"/>
        <v>5.320797896940636E-6</v>
      </c>
      <c r="O12" s="20">
        <f t="shared" ca="1" si="1"/>
        <v>5.1386631902672009E-6</v>
      </c>
      <c r="P12" s="20">
        <f t="shared" ca="1" si="1"/>
        <v>10.469648168305328</v>
      </c>
      <c r="Q12" s="20">
        <f t="shared" ca="1" si="1"/>
        <v>9.8863535022425246</v>
      </c>
      <c r="R12" s="20">
        <f t="shared" ca="1" si="1"/>
        <v>10.922099367713159</v>
      </c>
      <c r="S12" s="20">
        <f t="shared" ca="1" si="1"/>
        <v>10.533133032764322</v>
      </c>
      <c r="T12" s="20">
        <f t="shared" ca="1" si="1"/>
        <v>18.975421896158661</v>
      </c>
      <c r="U12" s="20">
        <f t="shared" ca="1" si="1"/>
        <v>18.114172456872293</v>
      </c>
      <c r="V12" s="20">
        <f t="shared" ca="1" si="1"/>
        <v>18.244200271002985</v>
      </c>
      <c r="W12" s="20">
        <f t="shared" ca="1" si="1"/>
        <v>20.253671898212897</v>
      </c>
      <c r="X12" s="20">
        <f t="shared" ca="1" si="1"/>
        <v>21.056348312532833</v>
      </c>
      <c r="Y12" s="20">
        <f t="shared" ca="1" si="2"/>
        <v>16.332124799849101</v>
      </c>
      <c r="Z12" s="20">
        <f t="shared" ca="1" si="2"/>
        <v>15.919590215786826</v>
      </c>
      <c r="AA12" s="20">
        <f t="shared" ca="1" si="2"/>
        <v>17.028312060122829</v>
      </c>
      <c r="AB12" s="20">
        <f t="shared" ca="1" si="2"/>
        <v>20.361562720336412</v>
      </c>
      <c r="AC12" s="20">
        <f t="shared" ca="1" si="2"/>
        <v>19.589283383172383</v>
      </c>
    </row>
    <row r="13" spans="1:29">
      <c r="E13" s="18" t="s">
        <v>88</v>
      </c>
      <c r="H13" s="19" t="s">
        <v>88</v>
      </c>
      <c r="I13" s="20">
        <f t="shared" ca="1" si="1"/>
        <v>3.4580750399999996E-6</v>
      </c>
      <c r="J13" s="20">
        <f t="shared" ca="1" si="1"/>
        <v>3.4506040799999992E-6</v>
      </c>
      <c r="K13" s="20">
        <f t="shared" ca="1" si="1"/>
        <v>3.4901893950944897E-6</v>
      </c>
      <c r="L13" s="20">
        <f t="shared" ca="1" si="1"/>
        <v>-4.1481745441160171E-3</v>
      </c>
      <c r="M13" s="20">
        <f t="shared" ca="1" si="1"/>
        <v>3.5315820889998407E-6</v>
      </c>
      <c r="N13" s="20">
        <f t="shared" ca="1" si="1"/>
        <v>-4.1519549093117995E-2</v>
      </c>
      <c r="O13" s="20">
        <f t="shared" ca="1" si="1"/>
        <v>3.5585554990000002E-6</v>
      </c>
      <c r="P13" s="20">
        <f t="shared" ca="1" si="1"/>
        <v>-1.3487466570883044</v>
      </c>
      <c r="Q13" s="20">
        <f t="shared" ca="1" si="1"/>
        <v>-1.5229756225122</v>
      </c>
      <c r="R13" s="20">
        <f t="shared" ca="1" si="1"/>
        <v>-1.3280439674960993E-2</v>
      </c>
      <c r="S13" s="20">
        <f t="shared" ca="1" si="1"/>
        <v>-0.19582157168074704</v>
      </c>
      <c r="T13" s="20">
        <f t="shared" ca="1" si="1"/>
        <v>-0.59347748717305693</v>
      </c>
      <c r="U13" s="20">
        <f t="shared" ca="1" si="1"/>
        <v>-12.247794407595727</v>
      </c>
      <c r="V13" s="20">
        <f t="shared" ca="1" si="1"/>
        <v>0.12866374843179199</v>
      </c>
      <c r="W13" s="20">
        <f t="shared" ca="1" si="1"/>
        <v>-0.98442834688576231</v>
      </c>
      <c r="X13" s="20">
        <f t="shared" ca="1" si="1"/>
        <v>-1.6176768781209503</v>
      </c>
      <c r="Y13" s="20">
        <f t="shared" ca="1" si="2"/>
        <v>0.50181300902526527</v>
      </c>
      <c r="Z13" s="20">
        <f t="shared" ca="1" si="2"/>
        <v>-2.0032292354693997E-2</v>
      </c>
      <c r="AA13" s="20">
        <f t="shared" ca="1" si="2"/>
        <v>-12.67581243569313</v>
      </c>
      <c r="AB13" s="20">
        <f t="shared" ca="1" si="2"/>
        <v>3.1163194446600911E-2</v>
      </c>
      <c r="AC13" s="20">
        <f t="shared" ca="1" si="2"/>
        <v>-8.1824552444923024E-2</v>
      </c>
    </row>
    <row r="14" spans="1:29">
      <c r="E14" s="18" t="str">
        <f>H14</f>
        <v>SyncCon</v>
      </c>
      <c r="H14" s="19" t="s">
        <v>71</v>
      </c>
      <c r="I14" s="20">
        <f t="shared" ca="1" si="1"/>
        <v>1.3061442741300199E-3</v>
      </c>
      <c r="J14" s="20">
        <f t="shared" ca="1" si="1"/>
        <v>7.1533842985800223E-3</v>
      </c>
      <c r="K14" s="20">
        <f t="shared" ca="1" si="1"/>
        <v>2.1707846248698389E-3</v>
      </c>
      <c r="L14" s="20">
        <f t="shared" ca="1" si="1"/>
        <v>-3.5324653000001261E-3</v>
      </c>
      <c r="M14" s="20">
        <f t="shared" ca="1" si="1"/>
        <v>-0.35247785949999999</v>
      </c>
      <c r="N14" s="20">
        <f t="shared" ca="1" si="1"/>
        <v>-0.49673242599999989</v>
      </c>
      <c r="O14" s="20">
        <f t="shared" ca="1" si="1"/>
        <v>-1.1152629510000001</v>
      </c>
      <c r="P14" s="20">
        <f t="shared" ca="1" si="1"/>
        <v>-1.0722743600000002</v>
      </c>
      <c r="Q14" s="20">
        <f t="shared" ca="1" si="1"/>
        <v>-1.1530097899999998</v>
      </c>
      <c r="R14" s="20">
        <f t="shared" ca="1" si="1"/>
        <v>-1.4030643100000002</v>
      </c>
      <c r="S14" s="20">
        <f t="shared" ca="1" si="1"/>
        <v>-0.95290425000000001</v>
      </c>
      <c r="T14" s="20">
        <f t="shared" ca="1" si="1"/>
        <v>-1.0143522899999999</v>
      </c>
      <c r="U14" s="20">
        <f t="shared" ca="1" si="1"/>
        <v>-0.82579733499999974</v>
      </c>
      <c r="V14" s="20">
        <f t="shared" ca="1" si="1"/>
        <v>-0.198924084</v>
      </c>
      <c r="W14" s="20">
        <f t="shared" ca="1" si="1"/>
        <v>-2.5082546000000094E-2</v>
      </c>
      <c r="X14" s="20">
        <f t="shared" ca="1" si="1"/>
        <v>-0.1620997500000001</v>
      </c>
      <c r="Y14" s="20">
        <f t="shared" ca="1" si="2"/>
        <v>5.055385000000024E-2</v>
      </c>
      <c r="Z14" s="20">
        <f t="shared" ca="1" si="2"/>
        <v>-7.6863600000000129E-2</v>
      </c>
      <c r="AA14" s="20">
        <f t="shared" ca="1" si="2"/>
        <v>2.5478425999999898E-2</v>
      </c>
      <c r="AB14" s="20">
        <f t="shared" ca="1" si="2"/>
        <v>0.30132861999999999</v>
      </c>
      <c r="AC14" s="20">
        <f t="shared" ca="1" si="2"/>
        <v>0.1428964800000001</v>
      </c>
    </row>
    <row r="15" spans="1:29">
      <c r="H15" s="21" t="s">
        <v>89</v>
      </c>
      <c r="I15" s="22">
        <f ca="1">SUM(I7:I14)</f>
        <v>-0.21592270549977804</v>
      </c>
      <c r="J15" s="22">
        <f ca="1">I15 + SUM(J7:J14)</f>
        <v>-0.41489448491900177</v>
      </c>
      <c r="K15" s="22">
        <f t="shared" ref="K15:AC15" ca="1" si="3">J15 + SUM(K7:K14)</f>
        <v>-0.8346671168041494</v>
      </c>
      <c r="L15" s="22">
        <f t="shared" ca="1" si="3"/>
        <v>-11.262473738422997</v>
      </c>
      <c r="M15" s="22">
        <f t="shared" ca="1" si="3"/>
        <v>-21.715351723979204</v>
      </c>
      <c r="N15" s="22">
        <f t="shared" ca="1" si="3"/>
        <v>-51.765185030484368</v>
      </c>
      <c r="O15" s="22">
        <f t="shared" ca="1" si="3"/>
        <v>-5.3857246023614849</v>
      </c>
      <c r="P15" s="22">
        <f t="shared" ca="1" si="3"/>
        <v>83.209560070747699</v>
      </c>
      <c r="Q15" s="22">
        <f t="shared" ca="1" si="3"/>
        <v>161.05757274461479</v>
      </c>
      <c r="R15" s="22">
        <f t="shared" ca="1" si="3"/>
        <v>248.20754533207514</v>
      </c>
      <c r="S15" s="22">
        <f t="shared" ca="1" si="3"/>
        <v>336.45257328331553</v>
      </c>
      <c r="T15" s="22">
        <f t="shared" ca="1" si="3"/>
        <v>485.65083744781532</v>
      </c>
      <c r="U15" s="22">
        <f t="shared" ca="1" si="3"/>
        <v>621.13752133644573</v>
      </c>
      <c r="V15" s="22">
        <f t="shared" ca="1" si="3"/>
        <v>787.02729408793016</v>
      </c>
      <c r="W15" s="22">
        <f t="shared" ca="1" si="3"/>
        <v>959.93443645168475</v>
      </c>
      <c r="X15" s="22">
        <f t="shared" ca="1" si="3"/>
        <v>1113.0833891712532</v>
      </c>
      <c r="Y15" s="22">
        <f t="shared" ca="1" si="3"/>
        <v>1265.6693228576685</v>
      </c>
      <c r="Z15" s="22">
        <f t="shared" ca="1" si="3"/>
        <v>1423.8644039855105</v>
      </c>
      <c r="AA15" s="22">
        <f t="shared" ca="1" si="3"/>
        <v>1561.4268178685636</v>
      </c>
      <c r="AB15" s="22">
        <f t="shared" ca="1" si="3"/>
        <v>1745.0078210691281</v>
      </c>
      <c r="AC15" s="22">
        <f t="shared" ca="1" si="3"/>
        <v>1909.6603837172811</v>
      </c>
    </row>
    <row r="22" spans="1:29" ht="23.25">
      <c r="A22" s="13" t="str">
        <f>B23&amp;" capacity difference by year"</f>
        <v>NEM capacity difference by year</v>
      </c>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row>
    <row r="23" spans="1:29">
      <c r="A23" s="15" t="s">
        <v>82</v>
      </c>
      <c r="B23" s="8" t="s">
        <v>36</v>
      </c>
    </row>
    <row r="25" spans="1:29">
      <c r="H25" t="s">
        <v>90</v>
      </c>
      <c r="I25" s="17" t="s">
        <v>75</v>
      </c>
      <c r="J25" s="17" t="str">
        <f>LEFT(I25,4)+1&amp;RIGHT(I25,3)-1</f>
        <v>2022-23</v>
      </c>
      <c r="K25" s="17" t="str">
        <f t="shared" ref="K25:AC25" si="4">LEFT(J25,4)+1&amp;RIGHT(J25,3)-1</f>
        <v>2023-24</v>
      </c>
      <c r="L25" s="17" t="str">
        <f t="shared" si="4"/>
        <v>2024-25</v>
      </c>
      <c r="M25" s="17" t="str">
        <f t="shared" si="4"/>
        <v>2025-26</v>
      </c>
      <c r="N25" s="17" t="str">
        <f t="shared" si="4"/>
        <v>2026-27</v>
      </c>
      <c r="O25" s="17" t="str">
        <f t="shared" si="4"/>
        <v>2027-28</v>
      </c>
      <c r="P25" s="17" t="str">
        <f t="shared" si="4"/>
        <v>2028-29</v>
      </c>
      <c r="Q25" s="17" t="str">
        <f t="shared" si="4"/>
        <v>2029-30</v>
      </c>
      <c r="R25" s="17" t="str">
        <f t="shared" si="4"/>
        <v>2030-31</v>
      </c>
      <c r="S25" s="17" t="str">
        <f t="shared" si="4"/>
        <v>2031-32</v>
      </c>
      <c r="T25" s="17" t="str">
        <f t="shared" si="4"/>
        <v>2032-33</v>
      </c>
      <c r="U25" s="17" t="str">
        <f t="shared" si="4"/>
        <v>2033-34</v>
      </c>
      <c r="V25" s="17" t="str">
        <f t="shared" si="4"/>
        <v>2034-35</v>
      </c>
      <c r="W25" s="17" t="str">
        <f t="shared" si="4"/>
        <v>2035-36</v>
      </c>
      <c r="X25" s="17" t="str">
        <f t="shared" si="4"/>
        <v>2036-37</v>
      </c>
      <c r="Y25" s="17" t="str">
        <f t="shared" si="4"/>
        <v>2037-38</v>
      </c>
      <c r="Z25" s="17" t="str">
        <f t="shared" si="4"/>
        <v>2038-39</v>
      </c>
      <c r="AA25" s="17" t="str">
        <f t="shared" si="4"/>
        <v>2039-40</v>
      </c>
      <c r="AB25" s="17" t="str">
        <f t="shared" si="4"/>
        <v>2040-41</v>
      </c>
      <c r="AC25" s="17" t="str">
        <f t="shared" si="4"/>
        <v>2041-42</v>
      </c>
    </row>
    <row r="26" spans="1:29">
      <c r="H26" s="19" t="s">
        <v>60</v>
      </c>
      <c r="I26" s="23">
        <f ca="1">-SUMIFS(OFFSET(INDIRECT("'"&amp;$E$1 &amp; "_Capacity'!C:C"), 0, I$1), INDIRECT("'"&amp;$E$1 &amp; "_Capacity'!B:B"),$H26, INDIRECT("'"&amp;$E$1 &amp; "_Capacity'!A:A"),$B$23) +SUMIFS(OFFSET(INDIRECT("'"&amp;$C$1 &amp; "_Capacity'!C:C"), 0, I$1), INDIRECT("'"&amp;$C$1 &amp; "_Capacity'!B:B"),$H26, INDIRECT("'"&amp;$C$1 &amp; "_Capacity'!A:A"),$B$23)</f>
        <v>0</v>
      </c>
      <c r="J26" s="23">
        <f t="shared" ref="J26:AC36" ca="1" si="5">-SUMIFS(OFFSET(INDIRECT("'"&amp;$E$1 &amp; "_Capacity'!C:C"), 0, J$1), INDIRECT("'"&amp;$E$1 &amp; "_Capacity'!B:B"),$H26, INDIRECT("'"&amp;$E$1 &amp; "_Capacity'!A:A"),$B$23) +SUMIFS(OFFSET(INDIRECT("'"&amp;$C$1 &amp; "_Capacity'!C:C"), 0, J$1), INDIRECT("'"&amp;$C$1 &amp; "_Capacity'!B:B"),$H26, INDIRECT("'"&amp;$C$1 &amp; "_Capacity'!A:A"),$B$23)</f>
        <v>0</v>
      </c>
      <c r="K26" s="23">
        <f t="shared" ca="1" si="5"/>
        <v>0</v>
      </c>
      <c r="L26" s="23">
        <f t="shared" ca="1" si="5"/>
        <v>-50.331133546334968</v>
      </c>
      <c r="M26" s="23">
        <f t="shared" ca="1" si="5"/>
        <v>-35.72253097939938</v>
      </c>
      <c r="N26" s="23">
        <f t="shared" ca="1" si="5"/>
        <v>-148.83657103274163</v>
      </c>
      <c r="O26" s="23">
        <f t="shared" ca="1" si="5"/>
        <v>-456.0465985094088</v>
      </c>
      <c r="P26" s="23">
        <f t="shared" ca="1" si="5"/>
        <v>-232.25177407325828</v>
      </c>
      <c r="Q26" s="23">
        <f t="shared" ca="1" si="5"/>
        <v>2.0172689484898001</v>
      </c>
      <c r="R26" s="23">
        <f t="shared" ca="1" si="5"/>
        <v>-140.3691610607566</v>
      </c>
      <c r="S26" s="23">
        <f t="shared" ca="1" si="5"/>
        <v>-379.13878705981551</v>
      </c>
      <c r="T26" s="23">
        <f t="shared" ca="1" si="5"/>
        <v>85.03371895023156</v>
      </c>
      <c r="U26" s="23">
        <f t="shared" ca="1" si="5"/>
        <v>85.033718967730238</v>
      </c>
      <c r="V26" s="23">
        <f t="shared" ca="1" si="5"/>
        <v>126.25716888561874</v>
      </c>
      <c r="W26" s="23">
        <f t="shared" ca="1" si="5"/>
        <v>126.25732898103888</v>
      </c>
      <c r="X26" s="23">
        <f t="shared" ca="1" si="5"/>
        <v>85.033709999998791</v>
      </c>
      <c r="Y26" s="23">
        <f t="shared" ca="1" si="5"/>
        <v>0</v>
      </c>
      <c r="Z26" s="23">
        <f t="shared" ca="1" si="5"/>
        <v>0</v>
      </c>
      <c r="AA26" s="23">
        <f t="shared" ca="1" si="5"/>
        <v>0</v>
      </c>
      <c r="AB26" s="23">
        <f t="shared" ca="1" si="5"/>
        <v>0</v>
      </c>
      <c r="AC26" s="23">
        <f t="shared" ca="1" si="5"/>
        <v>-98.743940009039761</v>
      </c>
    </row>
    <row r="27" spans="1:29">
      <c r="H27" s="19" t="s">
        <v>67</v>
      </c>
      <c r="I27" s="23">
        <f t="shared" ref="I27:X40" ca="1" si="6">-SUMIFS(OFFSET(INDIRECT("'"&amp;$E$1 &amp; "_Capacity'!C:C"), 0, I$1), INDIRECT("'"&amp;$E$1 &amp; "_Capacity'!B:B"),$H27, INDIRECT("'"&amp;$E$1 &amp; "_Capacity'!A:A"),$B$23) +SUMIFS(OFFSET(INDIRECT("'"&amp;$C$1 &amp; "_Capacity'!C:C"), 0, I$1), INDIRECT("'"&amp;$C$1 &amp; "_Capacity'!B:B"),$H27, INDIRECT("'"&amp;$C$1 &amp; "_Capacity'!A:A"),$B$23)</f>
        <v>0</v>
      </c>
      <c r="J27" s="23">
        <f t="shared" ca="1" si="6"/>
        <v>0</v>
      </c>
      <c r="K27" s="23">
        <f t="shared" ca="1" si="6"/>
        <v>0</v>
      </c>
      <c r="L27" s="23">
        <f t="shared" ca="1" si="6"/>
        <v>-2.0465574227305297</v>
      </c>
      <c r="M27" s="23">
        <f t="shared" ca="1" si="6"/>
        <v>20.275647645593381</v>
      </c>
      <c r="N27" s="23">
        <f t="shared" ca="1" si="6"/>
        <v>20.275647646329617</v>
      </c>
      <c r="O27" s="23">
        <f t="shared" ca="1" si="6"/>
        <v>77.582327646759495</v>
      </c>
      <c r="P27" s="23">
        <f t="shared" ca="1" si="6"/>
        <v>-82.317302352835213</v>
      </c>
      <c r="Q27" s="23">
        <f t="shared" ca="1" si="6"/>
        <v>-82.317302352160368</v>
      </c>
      <c r="R27" s="23">
        <f t="shared" ca="1" si="6"/>
        <v>-82.31719000000021</v>
      </c>
      <c r="S27" s="23">
        <f t="shared" ca="1" si="6"/>
        <v>-102.59312670332974</v>
      </c>
      <c r="T27" s="23">
        <f t="shared" ca="1" si="6"/>
        <v>-102.5928899999999</v>
      </c>
      <c r="U27" s="23">
        <f t="shared" ca="1" si="6"/>
        <v>-102.5928899999999</v>
      </c>
      <c r="V27" s="23">
        <f t="shared" ca="1" si="6"/>
        <v>-102.5928899999999</v>
      </c>
      <c r="W27" s="23">
        <f t="shared" ca="1" si="6"/>
        <v>-102.5928899999999</v>
      </c>
      <c r="X27" s="23">
        <f t="shared" ca="1" si="6"/>
        <v>-102.5928899999999</v>
      </c>
      <c r="Y27" s="23">
        <f t="shared" ca="1" si="5"/>
        <v>-102.5928899999999</v>
      </c>
      <c r="Z27" s="23">
        <f t="shared" ca="1" si="5"/>
        <v>-139.76506999999992</v>
      </c>
      <c r="AA27" s="23">
        <f t="shared" ca="1" si="5"/>
        <v>-139.76506999999992</v>
      </c>
      <c r="AB27" s="23">
        <f t="shared" ca="1" si="5"/>
        <v>-139.76506999999992</v>
      </c>
      <c r="AC27" s="23">
        <f t="shared" ca="1" si="5"/>
        <v>-139.76506999999992</v>
      </c>
    </row>
    <row r="28" spans="1:29">
      <c r="H28" s="19" t="s">
        <v>18</v>
      </c>
      <c r="I28" s="23">
        <f t="shared" ca="1" si="6"/>
        <v>0</v>
      </c>
      <c r="J28" s="23">
        <f t="shared" ca="1" si="6"/>
        <v>0</v>
      </c>
      <c r="K28" s="23">
        <f t="shared" ca="1" si="6"/>
        <v>0</v>
      </c>
      <c r="L28" s="23">
        <f t="shared" ca="1" si="6"/>
        <v>0</v>
      </c>
      <c r="M28" s="23">
        <f t="shared" ca="1" si="6"/>
        <v>0</v>
      </c>
      <c r="N28" s="23">
        <f t="shared" ca="1" si="6"/>
        <v>0</v>
      </c>
      <c r="O28" s="23">
        <f t="shared" ca="1" si="6"/>
        <v>0</v>
      </c>
      <c r="P28" s="23">
        <f t="shared" ca="1" si="6"/>
        <v>0</v>
      </c>
      <c r="Q28" s="23">
        <f t="shared" ca="1" si="6"/>
        <v>0</v>
      </c>
      <c r="R28" s="23">
        <f t="shared" ca="1" si="5"/>
        <v>0</v>
      </c>
      <c r="S28" s="23">
        <f t="shared" ca="1" si="5"/>
        <v>0</v>
      </c>
      <c r="T28" s="23">
        <f t="shared" ca="1" si="5"/>
        <v>0</v>
      </c>
      <c r="U28" s="23">
        <f t="shared" ca="1" si="5"/>
        <v>0</v>
      </c>
      <c r="V28" s="23">
        <f t="shared" ca="1" si="5"/>
        <v>0</v>
      </c>
      <c r="W28" s="23">
        <f t="shared" ca="1" si="5"/>
        <v>0</v>
      </c>
      <c r="X28" s="23">
        <f t="shared" ca="1" si="5"/>
        <v>0</v>
      </c>
      <c r="Y28" s="23">
        <f t="shared" ca="1" si="5"/>
        <v>0</v>
      </c>
      <c r="Z28" s="23">
        <f t="shared" ca="1" si="5"/>
        <v>0</v>
      </c>
      <c r="AA28" s="23">
        <f t="shared" ca="1" si="5"/>
        <v>0</v>
      </c>
      <c r="AB28" s="23">
        <f t="shared" ca="1" si="5"/>
        <v>0</v>
      </c>
      <c r="AC28" s="23">
        <f t="shared" ca="1" si="5"/>
        <v>0</v>
      </c>
    </row>
    <row r="29" spans="1:29">
      <c r="H29" s="19" t="s">
        <v>28</v>
      </c>
      <c r="I29" s="23">
        <f t="shared" ca="1" si="6"/>
        <v>0</v>
      </c>
      <c r="J29" s="23">
        <f t="shared" ca="1" si="6"/>
        <v>0</v>
      </c>
      <c r="K29" s="23">
        <f t="shared" ca="1" si="6"/>
        <v>0</v>
      </c>
      <c r="L29" s="23">
        <f t="shared" ca="1" si="6"/>
        <v>0</v>
      </c>
      <c r="M29" s="23">
        <f t="shared" ca="1" si="6"/>
        <v>0</v>
      </c>
      <c r="N29" s="23">
        <f t="shared" ca="1" si="6"/>
        <v>0</v>
      </c>
      <c r="O29" s="23">
        <f t="shared" ca="1" si="6"/>
        <v>0</v>
      </c>
      <c r="P29" s="23">
        <f t="shared" ca="1" si="6"/>
        <v>0</v>
      </c>
      <c r="Q29" s="23">
        <f t="shared" ca="1" si="6"/>
        <v>0</v>
      </c>
      <c r="R29" s="23">
        <f t="shared" ca="1" si="5"/>
        <v>0</v>
      </c>
      <c r="S29" s="23">
        <f t="shared" ca="1" si="5"/>
        <v>0</v>
      </c>
      <c r="T29" s="23">
        <f t="shared" ca="1" si="5"/>
        <v>0</v>
      </c>
      <c r="U29" s="23">
        <f t="shared" ca="1" si="5"/>
        <v>0</v>
      </c>
      <c r="V29" s="23">
        <f t="shared" ca="1" si="5"/>
        <v>0</v>
      </c>
      <c r="W29" s="23">
        <f t="shared" ca="1" si="5"/>
        <v>0</v>
      </c>
      <c r="X29" s="23">
        <f t="shared" ca="1" si="5"/>
        <v>0</v>
      </c>
      <c r="Y29" s="23">
        <f t="shared" ca="1" si="5"/>
        <v>0</v>
      </c>
      <c r="Z29" s="23">
        <f t="shared" ca="1" si="5"/>
        <v>0</v>
      </c>
      <c r="AA29" s="23">
        <f t="shared" ca="1" si="5"/>
        <v>0</v>
      </c>
      <c r="AB29" s="23">
        <f t="shared" ca="1" si="5"/>
        <v>0</v>
      </c>
      <c r="AC29" s="23">
        <f t="shared" ca="1" si="5"/>
        <v>0</v>
      </c>
    </row>
    <row r="30" spans="1:29">
      <c r="H30" s="19" t="s">
        <v>62</v>
      </c>
      <c r="I30" s="23">
        <f t="shared" ca="1" si="6"/>
        <v>0</v>
      </c>
      <c r="J30" s="23">
        <f t="shared" ca="1" si="6"/>
        <v>0</v>
      </c>
      <c r="K30" s="23">
        <f t="shared" ca="1" si="6"/>
        <v>0</v>
      </c>
      <c r="L30" s="23">
        <f t="shared" ca="1" si="6"/>
        <v>0</v>
      </c>
      <c r="M30" s="23">
        <f t="shared" ca="1" si="6"/>
        <v>0</v>
      </c>
      <c r="N30" s="23">
        <f t="shared" ca="1" si="6"/>
        <v>0</v>
      </c>
      <c r="O30" s="23">
        <f t="shared" ca="1" si="6"/>
        <v>0</v>
      </c>
      <c r="P30" s="23">
        <f t="shared" ca="1" si="6"/>
        <v>0</v>
      </c>
      <c r="Q30" s="23">
        <f t="shared" ca="1" si="6"/>
        <v>0</v>
      </c>
      <c r="R30" s="23">
        <f t="shared" ca="1" si="5"/>
        <v>0</v>
      </c>
      <c r="S30" s="23">
        <f t="shared" ca="1" si="5"/>
        <v>0</v>
      </c>
      <c r="T30" s="23">
        <f t="shared" ca="1" si="5"/>
        <v>0</v>
      </c>
      <c r="U30" s="23">
        <f t="shared" ca="1" si="5"/>
        <v>0</v>
      </c>
      <c r="V30" s="23">
        <f t="shared" ca="1" si="5"/>
        <v>0</v>
      </c>
      <c r="W30" s="23">
        <f t="shared" ca="1" si="5"/>
        <v>0</v>
      </c>
      <c r="X30" s="23">
        <f t="shared" ca="1" si="5"/>
        <v>0</v>
      </c>
      <c r="Y30" s="23">
        <f t="shared" ca="1" si="5"/>
        <v>0</v>
      </c>
      <c r="Z30" s="23">
        <f t="shared" ca="1" si="5"/>
        <v>0</v>
      </c>
      <c r="AA30" s="23">
        <f t="shared" ca="1" si="5"/>
        <v>0</v>
      </c>
      <c r="AB30" s="23">
        <f t="shared" ca="1" si="5"/>
        <v>0</v>
      </c>
      <c r="AC30" s="23">
        <f t="shared" ca="1" si="5"/>
        <v>0</v>
      </c>
    </row>
    <row r="31" spans="1:29">
      <c r="H31" s="19" t="s">
        <v>61</v>
      </c>
      <c r="I31" s="23">
        <f t="shared" ca="1" si="6"/>
        <v>0</v>
      </c>
      <c r="J31" s="23">
        <f t="shared" ca="1" si="6"/>
        <v>0</v>
      </c>
      <c r="K31" s="23">
        <f t="shared" ca="1" si="6"/>
        <v>0</v>
      </c>
      <c r="L31" s="23">
        <f t="shared" ca="1" si="6"/>
        <v>0</v>
      </c>
      <c r="M31" s="23">
        <f t="shared" ca="1" si="6"/>
        <v>0</v>
      </c>
      <c r="N31" s="23">
        <f t="shared" ca="1" si="6"/>
        <v>0</v>
      </c>
      <c r="O31" s="23">
        <f t="shared" ca="1" si="6"/>
        <v>250</v>
      </c>
      <c r="P31" s="23">
        <f t="shared" ca="1" si="6"/>
        <v>250</v>
      </c>
      <c r="Q31" s="23">
        <f t="shared" ca="1" si="6"/>
        <v>250</v>
      </c>
      <c r="R31" s="23">
        <f t="shared" ca="1" si="5"/>
        <v>250</v>
      </c>
      <c r="S31" s="23">
        <f t="shared" ca="1" si="5"/>
        <v>250</v>
      </c>
      <c r="T31" s="23">
        <f t="shared" ca="1" si="5"/>
        <v>250</v>
      </c>
      <c r="U31" s="23">
        <f t="shared" ca="1" si="5"/>
        <v>250</v>
      </c>
      <c r="V31" s="23">
        <f t="shared" ca="1" si="5"/>
        <v>250</v>
      </c>
      <c r="W31" s="23">
        <f t="shared" ca="1" si="5"/>
        <v>250</v>
      </c>
      <c r="X31" s="23">
        <f t="shared" ca="1" si="5"/>
        <v>250</v>
      </c>
      <c r="Y31" s="23">
        <f t="shared" ca="1" si="5"/>
        <v>250</v>
      </c>
      <c r="Z31" s="23">
        <f t="shared" ca="1" si="5"/>
        <v>250</v>
      </c>
      <c r="AA31" s="23">
        <f t="shared" ca="1" si="5"/>
        <v>250</v>
      </c>
      <c r="AB31" s="23">
        <f t="shared" ca="1" si="5"/>
        <v>250</v>
      </c>
      <c r="AC31" s="23">
        <f t="shared" ca="1" si="5"/>
        <v>250</v>
      </c>
    </row>
    <row r="32" spans="1:29">
      <c r="H32" s="19" t="s">
        <v>65</v>
      </c>
      <c r="I32" s="23">
        <f t="shared" ca="1" si="6"/>
        <v>0</v>
      </c>
      <c r="J32" s="23">
        <f t="shared" ca="1" si="6"/>
        <v>0</v>
      </c>
      <c r="K32" s="23">
        <f t="shared" ca="1" si="6"/>
        <v>3.7999998312443495E-5</v>
      </c>
      <c r="L32" s="23">
        <f t="shared" ca="1" si="6"/>
        <v>103.67192780659934</v>
      </c>
      <c r="M32" s="23">
        <f t="shared" ca="1" si="6"/>
        <v>21.138717399999223</v>
      </c>
      <c r="N32" s="23">
        <f t="shared" ca="1" si="6"/>
        <v>46.559929901883152</v>
      </c>
      <c r="O32" s="23">
        <f t="shared" ca="1" si="6"/>
        <v>-71.82359601376811</v>
      </c>
      <c r="P32" s="23">
        <f t="shared" ca="1" si="6"/>
        <v>-463.99207323263181</v>
      </c>
      <c r="Q32" s="23">
        <f t="shared" ca="1" si="6"/>
        <v>-482.61569732220232</v>
      </c>
      <c r="R32" s="23">
        <f t="shared" ca="1" si="5"/>
        <v>-167.7158273228597</v>
      </c>
      <c r="S32" s="23">
        <f t="shared" ca="1" si="5"/>
        <v>-276.70853885822362</v>
      </c>
      <c r="T32" s="23">
        <f t="shared" ca="1" si="5"/>
        <v>-1584.10302498073</v>
      </c>
      <c r="U32" s="23">
        <f t="shared" ca="1" si="5"/>
        <v>-1592.489411413706</v>
      </c>
      <c r="V32" s="23">
        <f t="shared" ca="1" si="5"/>
        <v>-2108.5836279893301</v>
      </c>
      <c r="W32" s="23">
        <f t="shared" ca="1" si="5"/>
        <v>-1152.0146091055867</v>
      </c>
      <c r="X32" s="23">
        <f t="shared" ca="1" si="5"/>
        <v>-1142.0087567952723</v>
      </c>
      <c r="Y32" s="23">
        <f t="shared" ca="1" si="5"/>
        <v>-1454.605818968932</v>
      </c>
      <c r="Z32" s="23">
        <f t="shared" ca="1" si="5"/>
        <v>-1729.1350791685072</v>
      </c>
      <c r="AA32" s="23">
        <f t="shared" ca="1" si="5"/>
        <v>-2087.6359983757684</v>
      </c>
      <c r="AB32" s="23">
        <f t="shared" ca="1" si="5"/>
        <v>-2359.389251286706</v>
      </c>
      <c r="AC32" s="23">
        <f t="shared" ca="1" si="5"/>
        <v>-2088.5735370514922</v>
      </c>
    </row>
    <row r="33" spans="1:29">
      <c r="H33" s="19" t="s">
        <v>64</v>
      </c>
      <c r="I33" s="23">
        <f t="shared" ca="1" si="6"/>
        <v>0</v>
      </c>
      <c r="J33" s="23">
        <f t="shared" ca="1" si="6"/>
        <v>0</v>
      </c>
      <c r="K33" s="23">
        <f t="shared" ca="1" si="6"/>
        <v>0</v>
      </c>
      <c r="L33" s="23">
        <f t="shared" ca="1" si="6"/>
        <v>0</v>
      </c>
      <c r="M33" s="23">
        <f t="shared" ca="1" si="6"/>
        <v>167.84240000000045</v>
      </c>
      <c r="N33" s="23">
        <f t="shared" ca="1" si="6"/>
        <v>177.47499574488029</v>
      </c>
      <c r="O33" s="23">
        <f t="shared" ca="1" si="6"/>
        <v>394.27685978141199</v>
      </c>
      <c r="P33" s="23">
        <f t="shared" ca="1" si="6"/>
        <v>394.27685973970074</v>
      </c>
      <c r="Q33" s="23">
        <f t="shared" ca="1" si="6"/>
        <v>258.75799031823954</v>
      </c>
      <c r="R33" s="23">
        <f t="shared" ca="1" si="5"/>
        <v>-86.285685790446223</v>
      </c>
      <c r="S33" s="23">
        <f t="shared" ca="1" si="5"/>
        <v>217.01835049546753</v>
      </c>
      <c r="T33" s="23">
        <f t="shared" ca="1" si="5"/>
        <v>707.21721044482911</v>
      </c>
      <c r="U33" s="23">
        <f t="shared" ca="1" si="5"/>
        <v>537.19269440477001</v>
      </c>
      <c r="V33" s="23">
        <f t="shared" ca="1" si="5"/>
        <v>537.19269439941127</v>
      </c>
      <c r="W33" s="23">
        <f t="shared" ca="1" si="5"/>
        <v>-155.34540522285715</v>
      </c>
      <c r="X33" s="23">
        <f t="shared" ca="1" si="5"/>
        <v>-332.87311038017288</v>
      </c>
      <c r="Y33" s="23">
        <f t="shared" ca="1" si="5"/>
        <v>-138.89832252385531</v>
      </c>
      <c r="Z33" s="23">
        <f t="shared" ca="1" si="5"/>
        <v>117.10866585632903</v>
      </c>
      <c r="AA33" s="23">
        <f t="shared" ca="1" si="5"/>
        <v>441.19256562593</v>
      </c>
      <c r="AB33" s="23">
        <f t="shared" ca="1" si="5"/>
        <v>-427.41925972620811</v>
      </c>
      <c r="AC33" s="23">
        <f t="shared" ca="1" si="5"/>
        <v>-215.97425610835853</v>
      </c>
    </row>
    <row r="34" spans="1:29">
      <c r="H34" s="19" t="s">
        <v>32</v>
      </c>
      <c r="I34" s="23">
        <f t="shared" ca="1" si="6"/>
        <v>0</v>
      </c>
      <c r="J34" s="23">
        <f t="shared" ca="1" si="6"/>
        <v>0</v>
      </c>
      <c r="K34" s="23">
        <f t="shared" ca="1" si="6"/>
        <v>0</v>
      </c>
      <c r="L34" s="23">
        <f t="shared" ca="1" si="6"/>
        <v>0</v>
      </c>
      <c r="M34" s="23">
        <f t="shared" ca="1" si="6"/>
        <v>0</v>
      </c>
      <c r="N34" s="23">
        <f t="shared" ca="1" si="6"/>
        <v>0</v>
      </c>
      <c r="O34" s="23">
        <f t="shared" ca="1" si="6"/>
        <v>0</v>
      </c>
      <c r="P34" s="23">
        <f t="shared" ca="1" si="6"/>
        <v>-72.236100000000022</v>
      </c>
      <c r="Q34" s="23">
        <f t="shared" ca="1" si="6"/>
        <v>-72.236100000000022</v>
      </c>
      <c r="R34" s="23">
        <f t="shared" ca="1" si="5"/>
        <v>-45.048783802260118</v>
      </c>
      <c r="S34" s="23">
        <f t="shared" ca="1" si="5"/>
        <v>7.943360009813091</v>
      </c>
      <c r="T34" s="23">
        <f t="shared" ca="1" si="5"/>
        <v>7.9433600090890195</v>
      </c>
      <c r="U34" s="23">
        <f t="shared" ca="1" si="5"/>
        <v>-4.560809991879978</v>
      </c>
      <c r="V34" s="23">
        <f t="shared" ca="1" si="5"/>
        <v>-4.5608099937900306</v>
      </c>
      <c r="W34" s="23">
        <f t="shared" ca="1" si="5"/>
        <v>-93.817271430149958</v>
      </c>
      <c r="X34" s="23">
        <f t="shared" ca="1" si="5"/>
        <v>61.703730557239624</v>
      </c>
      <c r="Y34" s="23">
        <f t="shared" ca="1" si="5"/>
        <v>61.703730550469572</v>
      </c>
      <c r="Z34" s="23">
        <f t="shared" ca="1" si="5"/>
        <v>61.703730543849588</v>
      </c>
      <c r="AA34" s="23">
        <f t="shared" ca="1" si="5"/>
        <v>-922.79424019700082</v>
      </c>
      <c r="AB34" s="23">
        <f t="shared" ca="1" si="5"/>
        <v>-922.79424020560054</v>
      </c>
      <c r="AC34" s="23">
        <f t="shared" ca="1" si="5"/>
        <v>86.869597441000224</v>
      </c>
    </row>
    <row r="35" spans="1:29">
      <c r="H35" s="19" t="s">
        <v>69</v>
      </c>
      <c r="I35" s="23">
        <f t="shared" ca="1" si="6"/>
        <v>0</v>
      </c>
      <c r="J35" s="23">
        <f t="shared" ca="1" si="6"/>
        <v>0</v>
      </c>
      <c r="K35" s="23">
        <f t="shared" ca="1" si="6"/>
        <v>0</v>
      </c>
      <c r="L35" s="23">
        <f t="shared" ca="1" si="6"/>
        <v>-0.21632472999999663</v>
      </c>
      <c r="M35" s="23">
        <f t="shared" ca="1" si="6"/>
        <v>-0.21632472999999663</v>
      </c>
      <c r="N35" s="23">
        <f t="shared" ca="1" si="6"/>
        <v>-16.519707000000381</v>
      </c>
      <c r="O35" s="23">
        <f t="shared" ca="1" si="6"/>
        <v>-93.682199999999739</v>
      </c>
      <c r="P35" s="23">
        <f t="shared" ca="1" si="6"/>
        <v>-55.479539999999815</v>
      </c>
      <c r="Q35" s="23">
        <f t="shared" ca="1" si="6"/>
        <v>-94.959300000000439</v>
      </c>
      <c r="R35" s="23">
        <f t="shared" ca="1" si="5"/>
        <v>-94.959300000000439</v>
      </c>
      <c r="S35" s="23">
        <f t="shared" ca="1" si="5"/>
        <v>-77.454550000000381</v>
      </c>
      <c r="T35" s="23">
        <f t="shared" ca="1" si="5"/>
        <v>-88.92009999999982</v>
      </c>
      <c r="U35" s="23">
        <f t="shared" ca="1" si="5"/>
        <v>-88.92009999999982</v>
      </c>
      <c r="V35" s="23">
        <f t="shared" ca="1" si="5"/>
        <v>-88.92009999999982</v>
      </c>
      <c r="W35" s="23">
        <f t="shared" ca="1" si="5"/>
        <v>-355.99645257855991</v>
      </c>
      <c r="X35" s="23">
        <f t="shared" ca="1" si="5"/>
        <v>-505.97492959507053</v>
      </c>
      <c r="Y35" s="23">
        <f t="shared" ca="1" si="5"/>
        <v>1.717281767080749</v>
      </c>
      <c r="Z35" s="23">
        <f t="shared" ca="1" si="5"/>
        <v>1.7172817685604969</v>
      </c>
      <c r="AA35" s="23">
        <f t="shared" ca="1" si="5"/>
        <v>436.44810000000052</v>
      </c>
      <c r="AB35" s="23">
        <f t="shared" ca="1" si="5"/>
        <v>436.44810000000052</v>
      </c>
      <c r="AC35" s="23">
        <f t="shared" ca="1" si="5"/>
        <v>-28.361909999999625</v>
      </c>
    </row>
    <row r="36" spans="1:29">
      <c r="H36" s="19" t="s">
        <v>52</v>
      </c>
      <c r="I36" s="23">
        <f t="shared" ca="1" si="6"/>
        <v>0</v>
      </c>
      <c r="J36" s="23">
        <f t="shared" ca="1" si="6"/>
        <v>0</v>
      </c>
      <c r="K36" s="23">
        <f t="shared" ca="1" si="6"/>
        <v>0</v>
      </c>
      <c r="L36" s="23">
        <f t="shared" ca="1" si="6"/>
        <v>0</v>
      </c>
      <c r="M36" s="23">
        <f t="shared" ca="1" si="6"/>
        <v>0</v>
      </c>
      <c r="N36" s="23">
        <f t="shared" ca="1" si="6"/>
        <v>0</v>
      </c>
      <c r="O36" s="23">
        <f t="shared" ca="1" si="6"/>
        <v>0</v>
      </c>
      <c r="P36" s="23">
        <f t="shared" ca="1" si="6"/>
        <v>0</v>
      </c>
      <c r="Q36" s="23">
        <f t="shared" ca="1" si="6"/>
        <v>0</v>
      </c>
      <c r="R36" s="23">
        <f t="shared" ca="1" si="5"/>
        <v>0</v>
      </c>
      <c r="S36" s="23">
        <f t="shared" ca="1" si="5"/>
        <v>0</v>
      </c>
      <c r="T36" s="23">
        <f t="shared" ca="1" si="5"/>
        <v>0</v>
      </c>
      <c r="U36" s="23">
        <f t="shared" ca="1" si="5"/>
        <v>0</v>
      </c>
      <c r="V36" s="23">
        <f t="shared" ca="1" si="5"/>
        <v>0</v>
      </c>
      <c r="W36" s="23">
        <f t="shared" ca="1" si="5"/>
        <v>0</v>
      </c>
      <c r="X36" s="23">
        <f t="shared" ca="1" si="5"/>
        <v>0</v>
      </c>
      <c r="Y36" s="23">
        <f t="shared" ca="1" si="5"/>
        <v>0</v>
      </c>
      <c r="Z36" s="23">
        <f t="shared" ca="1" si="5"/>
        <v>0</v>
      </c>
      <c r="AA36" s="23">
        <f t="shared" ca="1" si="5"/>
        <v>0</v>
      </c>
      <c r="AB36" s="23">
        <f t="shared" ca="1" si="5"/>
        <v>0</v>
      </c>
      <c r="AC36" s="23">
        <f t="shared" ca="1" si="5"/>
        <v>0</v>
      </c>
    </row>
    <row r="38" spans="1:29">
      <c r="H38" s="19" t="s">
        <v>66</v>
      </c>
      <c r="I38" s="23">
        <f t="shared" ca="1" si="6"/>
        <v>0</v>
      </c>
      <c r="J38" s="23">
        <f t="shared" ca="1" si="6"/>
        <v>0</v>
      </c>
      <c r="K38" s="23">
        <f t="shared" ca="1" si="6"/>
        <v>0</v>
      </c>
      <c r="L38" s="23">
        <f t="shared" ca="1" si="6"/>
        <v>0</v>
      </c>
      <c r="M38" s="23">
        <f t="shared" ca="1" si="6"/>
        <v>0</v>
      </c>
      <c r="N38" s="23">
        <f t="shared" ca="1" si="6"/>
        <v>0</v>
      </c>
      <c r="O38" s="23">
        <f t="shared" ca="1" si="6"/>
        <v>0</v>
      </c>
      <c r="P38" s="23">
        <f t="shared" ca="1" si="6"/>
        <v>-72.236100000000022</v>
      </c>
      <c r="Q38" s="23">
        <f t="shared" ca="1" si="6"/>
        <v>-72.236100000000022</v>
      </c>
      <c r="R38" s="23">
        <f t="shared" ca="1" si="6"/>
        <v>-45.048783802260118</v>
      </c>
      <c r="S38" s="23">
        <f t="shared" ca="1" si="6"/>
        <v>7.943360009813091</v>
      </c>
      <c r="T38" s="23">
        <f t="shared" ca="1" si="6"/>
        <v>7.9433600090890195</v>
      </c>
      <c r="U38" s="23">
        <f t="shared" ca="1" si="6"/>
        <v>-4.560809991879978</v>
      </c>
      <c r="V38" s="23">
        <f t="shared" ca="1" si="6"/>
        <v>-4.5608099937900306</v>
      </c>
      <c r="W38" s="23">
        <f t="shared" ca="1" si="6"/>
        <v>-93.817271430149958</v>
      </c>
      <c r="X38" s="23">
        <f t="shared" ca="1" si="6"/>
        <v>61.703730557239624</v>
      </c>
      <c r="Y38" s="23">
        <f t="shared" ref="Y38:AC40" ca="1" si="7">-SUMIFS(OFFSET(INDIRECT("'"&amp;$E$1 &amp; "_Capacity'!C:C"), 0, Y$1), INDIRECT("'"&amp;$E$1 &amp; "_Capacity'!B:B"),$H38, INDIRECT("'"&amp;$E$1 &amp; "_Capacity'!A:A"),$B$23) +SUMIFS(OFFSET(INDIRECT("'"&amp;$C$1 &amp; "_Capacity'!C:C"), 0, Y$1), INDIRECT("'"&amp;$C$1 &amp; "_Capacity'!B:B"),$H38, INDIRECT("'"&amp;$C$1 &amp; "_Capacity'!A:A"),$B$23)</f>
        <v>61.703730550469572</v>
      </c>
      <c r="Z38" s="23">
        <f t="shared" ca="1" si="7"/>
        <v>61.703730543849588</v>
      </c>
      <c r="AA38" s="23">
        <f t="shared" ca="1" si="7"/>
        <v>-922.79424019700082</v>
      </c>
      <c r="AB38" s="23">
        <f t="shared" ca="1" si="7"/>
        <v>-922.79424020560054</v>
      </c>
      <c r="AC38" s="23">
        <f t="shared" ca="1" si="7"/>
        <v>86.869597441000224</v>
      </c>
    </row>
    <row r="39" spans="1:29">
      <c r="H39" s="19" t="s">
        <v>68</v>
      </c>
      <c r="I39" s="23">
        <f t="shared" ca="1" si="6"/>
        <v>0</v>
      </c>
      <c r="J39" s="23">
        <f t="shared" ca="1" si="6"/>
        <v>0</v>
      </c>
      <c r="K39" s="23">
        <f t="shared" ca="1" si="6"/>
        <v>0</v>
      </c>
      <c r="L39" s="23">
        <f t="shared" ca="1" si="6"/>
        <v>-0.21632472999999663</v>
      </c>
      <c r="M39" s="23">
        <f t="shared" ca="1" si="6"/>
        <v>-0.21632472999999663</v>
      </c>
      <c r="N39" s="23">
        <f t="shared" ca="1" si="6"/>
        <v>-16.519707000000381</v>
      </c>
      <c r="O39" s="23">
        <f t="shared" ca="1" si="6"/>
        <v>-93.682199999999739</v>
      </c>
      <c r="P39" s="23">
        <f t="shared" ca="1" si="6"/>
        <v>-55.479539999999815</v>
      </c>
      <c r="Q39" s="23">
        <f t="shared" ca="1" si="6"/>
        <v>-94.959300000000439</v>
      </c>
      <c r="R39" s="23">
        <f t="shared" ca="1" si="6"/>
        <v>-94.959300000000439</v>
      </c>
      <c r="S39" s="23">
        <f t="shared" ca="1" si="6"/>
        <v>-77.454550000000381</v>
      </c>
      <c r="T39" s="23">
        <f t="shared" ca="1" si="6"/>
        <v>-88.920099999999366</v>
      </c>
      <c r="U39" s="23">
        <f t="shared" ca="1" si="6"/>
        <v>-88.920099999999366</v>
      </c>
      <c r="V39" s="23">
        <f t="shared" ca="1" si="6"/>
        <v>-88.920099999999366</v>
      </c>
      <c r="W39" s="23">
        <f t="shared" ca="1" si="6"/>
        <v>-355.99645257855991</v>
      </c>
      <c r="X39" s="23">
        <f t="shared" ca="1" si="6"/>
        <v>-505.97492959506872</v>
      </c>
      <c r="Y39" s="23">
        <f t="shared" ca="1" si="7"/>
        <v>1.717281767080749</v>
      </c>
      <c r="Z39" s="23">
        <f t="shared" ca="1" si="7"/>
        <v>1.7172817685604969</v>
      </c>
      <c r="AA39" s="23">
        <f t="shared" ca="1" si="7"/>
        <v>436.44810000000052</v>
      </c>
      <c r="AB39" s="23">
        <f t="shared" ca="1" si="7"/>
        <v>436.44810000000052</v>
      </c>
      <c r="AC39" s="23">
        <f t="shared" ca="1" si="7"/>
        <v>-28.361909999999625</v>
      </c>
    </row>
    <row r="40" spans="1:29">
      <c r="H40" s="19" t="s">
        <v>72</v>
      </c>
      <c r="I40" s="23">
        <f t="shared" ca="1" si="6"/>
        <v>0</v>
      </c>
      <c r="J40" s="23">
        <f t="shared" ca="1" si="6"/>
        <v>0</v>
      </c>
      <c r="K40" s="23">
        <f t="shared" ca="1" si="6"/>
        <v>0</v>
      </c>
      <c r="L40" s="23">
        <f t="shared" ca="1" si="6"/>
        <v>0</v>
      </c>
      <c r="M40" s="23">
        <f t="shared" ca="1" si="6"/>
        <v>0</v>
      </c>
      <c r="N40" s="23">
        <f t="shared" ca="1" si="6"/>
        <v>0</v>
      </c>
      <c r="O40" s="23">
        <f t="shared" ca="1" si="6"/>
        <v>0</v>
      </c>
      <c r="P40" s="23">
        <f t="shared" ca="1" si="6"/>
        <v>0</v>
      </c>
      <c r="Q40" s="23">
        <f t="shared" ca="1" si="6"/>
        <v>0</v>
      </c>
      <c r="R40" s="23">
        <f t="shared" ca="1" si="6"/>
        <v>0</v>
      </c>
      <c r="S40" s="23">
        <f t="shared" ca="1" si="6"/>
        <v>0</v>
      </c>
      <c r="T40" s="23">
        <f t="shared" ca="1" si="6"/>
        <v>0</v>
      </c>
      <c r="U40" s="23">
        <f t="shared" ca="1" si="6"/>
        <v>0</v>
      </c>
      <c r="V40" s="23">
        <f t="shared" ca="1" si="6"/>
        <v>0</v>
      </c>
      <c r="W40" s="23">
        <f t="shared" ca="1" si="6"/>
        <v>0</v>
      </c>
      <c r="X40" s="23">
        <f t="shared" ca="1" si="6"/>
        <v>0</v>
      </c>
      <c r="Y40" s="23">
        <f t="shared" ca="1" si="7"/>
        <v>0</v>
      </c>
      <c r="Z40" s="23">
        <f t="shared" ca="1" si="7"/>
        <v>0</v>
      </c>
      <c r="AA40" s="23">
        <f t="shared" ca="1" si="7"/>
        <v>0</v>
      </c>
      <c r="AB40" s="23">
        <f t="shared" ca="1" si="7"/>
        <v>0</v>
      </c>
      <c r="AC40" s="23">
        <f t="shared" ca="1" si="7"/>
        <v>0</v>
      </c>
    </row>
    <row r="43" spans="1:29" ht="23.25">
      <c r="A43" s="13" t="str">
        <f>B44&amp;" generation difference by year"</f>
        <v>NEM generation difference by year</v>
      </c>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row>
    <row r="44" spans="1:29">
      <c r="A44" s="15" t="s">
        <v>82</v>
      </c>
      <c r="B44" s="8" t="s">
        <v>36</v>
      </c>
    </row>
    <row r="46" spans="1:29">
      <c r="H46" t="s">
        <v>91</v>
      </c>
      <c r="I46" s="17" t="s">
        <v>75</v>
      </c>
      <c r="J46" s="17" t="str">
        <f>LEFT(I46,4)+1&amp;RIGHT(I46,3)-1</f>
        <v>2022-23</v>
      </c>
      <c r="K46" s="17" t="str">
        <f t="shared" ref="K46:AC46" si="8">LEFT(J46,4)+1&amp;RIGHT(J46,3)-1</f>
        <v>2023-24</v>
      </c>
      <c r="L46" s="17" t="str">
        <f t="shared" si="8"/>
        <v>2024-25</v>
      </c>
      <c r="M46" s="17" t="str">
        <f t="shared" si="8"/>
        <v>2025-26</v>
      </c>
      <c r="N46" s="17" t="str">
        <f t="shared" si="8"/>
        <v>2026-27</v>
      </c>
      <c r="O46" s="17" t="str">
        <f t="shared" si="8"/>
        <v>2027-28</v>
      </c>
      <c r="P46" s="17" t="str">
        <f t="shared" si="8"/>
        <v>2028-29</v>
      </c>
      <c r="Q46" s="17" t="str">
        <f t="shared" si="8"/>
        <v>2029-30</v>
      </c>
      <c r="R46" s="17" t="str">
        <f t="shared" si="8"/>
        <v>2030-31</v>
      </c>
      <c r="S46" s="17" t="str">
        <f t="shared" si="8"/>
        <v>2031-32</v>
      </c>
      <c r="T46" s="17" t="str">
        <f t="shared" si="8"/>
        <v>2032-33</v>
      </c>
      <c r="U46" s="17" t="str">
        <f t="shared" si="8"/>
        <v>2033-34</v>
      </c>
      <c r="V46" s="17" t="str">
        <f t="shared" si="8"/>
        <v>2034-35</v>
      </c>
      <c r="W46" s="17" t="str">
        <f t="shared" si="8"/>
        <v>2035-36</v>
      </c>
      <c r="X46" s="17" t="str">
        <f t="shared" si="8"/>
        <v>2036-37</v>
      </c>
      <c r="Y46" s="17" t="str">
        <f t="shared" si="8"/>
        <v>2037-38</v>
      </c>
      <c r="Z46" s="17" t="str">
        <f t="shared" si="8"/>
        <v>2038-39</v>
      </c>
      <c r="AA46" s="17" t="str">
        <f t="shared" si="8"/>
        <v>2039-40</v>
      </c>
      <c r="AB46" s="17" t="str">
        <f t="shared" si="8"/>
        <v>2040-41</v>
      </c>
      <c r="AC46" s="17" t="str">
        <f t="shared" si="8"/>
        <v>2041-42</v>
      </c>
    </row>
    <row r="47" spans="1:29">
      <c r="H47" s="19" t="s">
        <v>60</v>
      </c>
      <c r="I47" s="23">
        <f ca="1">-SUMIFS(OFFSET(INDIRECT("'"&amp;$E$1 &amp; "_Generation'!C:C"), 0, I$1), INDIRECT("'"&amp;$E$1 &amp; "_Generation'!B:B"),$H47, INDIRECT("'"&amp;$E$1 &amp; "_Generation'!A:A"),$B$44) + SUMIFS(OFFSET(INDIRECT("'"&amp;$C$1 &amp; "_Generation'!C:C"), 0, I$1), INDIRECT("'"&amp;$C$1 &amp; "_Generation'!B:B"),$H47, INDIRECT("'"&amp;$C$1 &amp; "_Generation'!A:A"),$B$44)</f>
        <v>13.97137999998813</v>
      </c>
      <c r="J47" s="23">
        <f t="shared" ref="J47:Y57" ca="1" si="9">-SUMIFS(OFFSET(INDIRECT("'"&amp;$E$1 &amp; "_Generation'!C:C"), 0, J$1), INDIRECT("'"&amp;$E$1 &amp; "_Generation'!B:B"),$H47, INDIRECT("'"&amp;$E$1 &amp; "_Generation'!A:A"),$B$44) + SUMIFS(OFFSET(INDIRECT("'"&amp;$C$1 &amp; "_Generation'!C:C"), 0, J$1), INDIRECT("'"&amp;$C$1 &amp; "_Generation'!B:B"),$H47, INDIRECT("'"&amp;$C$1 &amp; "_Generation'!A:A"),$B$44)</f>
        <v>13.424759999994421</v>
      </c>
      <c r="K47" s="23">
        <f t="shared" ca="1" si="9"/>
        <v>20.646000000022468</v>
      </c>
      <c r="L47" s="23">
        <f t="shared" ca="1" si="9"/>
        <v>-320.78909359009413</v>
      </c>
      <c r="M47" s="23">
        <f t="shared" ca="1" si="9"/>
        <v>-191.66842512629228</v>
      </c>
      <c r="N47" s="23">
        <f t="shared" ca="1" si="9"/>
        <v>-224.09639653150225</v>
      </c>
      <c r="O47" s="23">
        <f t="shared" ca="1" si="9"/>
        <v>-2228.9425475882599</v>
      </c>
      <c r="P47" s="23">
        <f t="shared" ca="1" si="9"/>
        <v>-272.73329218419531</v>
      </c>
      <c r="Q47" s="23">
        <f t="shared" ca="1" si="9"/>
        <v>870.99505153233622</v>
      </c>
      <c r="R47" s="23">
        <f t="shared" ca="1" si="9"/>
        <v>-15.224057313971571</v>
      </c>
      <c r="S47" s="23">
        <f t="shared" ca="1" si="9"/>
        <v>-1324.5503127697157</v>
      </c>
      <c r="T47" s="23">
        <f t="shared" ca="1" si="9"/>
        <v>1449.5936260646704</v>
      </c>
      <c r="U47" s="23">
        <f t="shared" ca="1" si="9"/>
        <v>1583.2894560414716</v>
      </c>
      <c r="V47" s="23">
        <f t="shared" ca="1" si="9"/>
        <v>1446.2751375369771</v>
      </c>
      <c r="W47" s="23">
        <f t="shared" ca="1" si="9"/>
        <v>591.36940688844334</v>
      </c>
      <c r="X47" s="23">
        <f t="shared" ca="1" si="9"/>
        <v>856.81343372540869</v>
      </c>
      <c r="Y47" s="23">
        <f t="shared" ca="1" si="9"/>
        <v>581.54409999999189</v>
      </c>
      <c r="Z47" s="23">
        <f t="shared" ref="Z47:AC57" ca="1" si="10">-SUMIFS(OFFSET(INDIRECT("'"&amp;$E$1 &amp; "_Generation'!C:C"), 0, Z$1), INDIRECT("'"&amp;$E$1 &amp; "_Generation'!B:B"),$H47, INDIRECT("'"&amp;$E$1 &amp; "_Generation'!A:A"),$B$44) + SUMIFS(OFFSET(INDIRECT("'"&amp;$C$1 &amp; "_Generation'!C:C"), 0, Z$1), INDIRECT("'"&amp;$C$1 &amp; "_Generation'!B:B"),$H47, INDIRECT("'"&amp;$C$1 &amp; "_Generation'!A:A"),$B$44)</f>
        <v>1189.5315000000046</v>
      </c>
      <c r="AA47" s="23">
        <f t="shared" ca="1" si="10"/>
        <v>1501.3075999999783</v>
      </c>
      <c r="AB47" s="23">
        <f t="shared" ca="1" si="10"/>
        <v>1168.0314999999828</v>
      </c>
      <c r="AC47" s="23">
        <f t="shared" ca="1" si="10"/>
        <v>234.83232891692751</v>
      </c>
    </row>
    <row r="48" spans="1:29">
      <c r="H48" s="19" t="s">
        <v>67</v>
      </c>
      <c r="I48" s="23">
        <f t="shared" ref="I48:I57" ca="1" si="11">-SUMIFS(OFFSET(INDIRECT("'"&amp;$E$1 &amp; "_Generation'!C:C"), 0, I$1), INDIRECT("'"&amp;$E$1 &amp; "_Generation'!B:B"),$H48, INDIRECT("'"&amp;$E$1 &amp; "_Generation'!A:A"),$B$44) + SUMIFS(OFFSET(INDIRECT("'"&amp;$C$1 &amp; "_Generation'!C:C"), 0, I$1), INDIRECT("'"&amp;$C$1 &amp; "_Generation'!B:B"),$H48, INDIRECT("'"&amp;$C$1 &amp; "_Generation'!A:A"),$B$44)</f>
        <v>-15.921000000005733</v>
      </c>
      <c r="J48" s="23">
        <f t="shared" ca="1" si="9"/>
        <v>-27.369099999992613</v>
      </c>
      <c r="K48" s="23">
        <f t="shared" ca="1" si="9"/>
        <v>-12.719999999993888</v>
      </c>
      <c r="L48" s="23">
        <f t="shared" ca="1" si="9"/>
        <v>-23.524437779098662</v>
      </c>
      <c r="M48" s="23">
        <f t="shared" ca="1" si="9"/>
        <v>858.26788356572069</v>
      </c>
      <c r="N48" s="23">
        <f t="shared" ca="1" si="9"/>
        <v>1046.6590971863116</v>
      </c>
      <c r="O48" s="23">
        <f t="shared" ca="1" si="9"/>
        <v>558.99144338297992</v>
      </c>
      <c r="P48" s="23">
        <f t="shared" ca="1" si="9"/>
        <v>171.41899404238939</v>
      </c>
      <c r="Q48" s="23">
        <f t="shared" ca="1" si="9"/>
        <v>32.51678069270929</v>
      </c>
      <c r="R48" s="23">
        <f t="shared" ca="1" si="9"/>
        <v>14.773590000000695</v>
      </c>
      <c r="S48" s="23">
        <f t="shared" ca="1" si="9"/>
        <v>-463.20023829140155</v>
      </c>
      <c r="T48" s="23">
        <f t="shared" ca="1" si="9"/>
        <v>-243.52960000000894</v>
      </c>
      <c r="U48" s="23">
        <f t="shared" ca="1" si="9"/>
        <v>-205.64859999998771</v>
      </c>
      <c r="V48" s="23">
        <f t="shared" ca="1" si="9"/>
        <v>-253.79804999999942</v>
      </c>
      <c r="W48" s="23">
        <f t="shared" ca="1" si="9"/>
        <v>-433.44726000000082</v>
      </c>
      <c r="X48" s="23">
        <f t="shared" ca="1" si="9"/>
        <v>-254.50390000000152</v>
      </c>
      <c r="Y48" s="23">
        <f t="shared" ca="1" si="9"/>
        <v>-387.78180000000248</v>
      </c>
      <c r="Z48" s="23">
        <f t="shared" ca="1" si="10"/>
        <v>-235.83380000000216</v>
      </c>
      <c r="AA48" s="23">
        <f t="shared" ca="1" si="10"/>
        <v>-29.311650000001464</v>
      </c>
      <c r="AB48" s="23">
        <f t="shared" ca="1" si="10"/>
        <v>-165.63630000000012</v>
      </c>
      <c r="AC48" s="23">
        <f t="shared" ca="1" si="10"/>
        <v>18.301500000001397</v>
      </c>
    </row>
    <row r="49" spans="8:29">
      <c r="H49" s="19" t="s">
        <v>18</v>
      </c>
      <c r="I49" s="23">
        <f t="shared" ca="1" si="11"/>
        <v>-3.8143545225466369E-5</v>
      </c>
      <c r="J49" s="23">
        <f t="shared" ca="1" si="9"/>
        <v>-3.7418956708279438E-5</v>
      </c>
      <c r="K49" s="23">
        <f t="shared" ca="1" si="9"/>
        <v>2.3000350542815795E-2</v>
      </c>
      <c r="L49" s="23">
        <f t="shared" ca="1" si="9"/>
        <v>19.119071964951218</v>
      </c>
      <c r="M49" s="23">
        <f t="shared" ca="1" si="9"/>
        <v>24.781090119175133</v>
      </c>
      <c r="N49" s="23">
        <f t="shared" ca="1" si="9"/>
        <v>69.725824762669163</v>
      </c>
      <c r="O49" s="23">
        <f t="shared" ca="1" si="9"/>
        <v>-26.733291251513947</v>
      </c>
      <c r="P49" s="23">
        <f t="shared" ca="1" si="9"/>
        <v>-21.299569247298223</v>
      </c>
      <c r="Q49" s="23">
        <f t="shared" ca="1" si="9"/>
        <v>-399.98647195184549</v>
      </c>
      <c r="R49" s="23">
        <f t="shared" ca="1" si="9"/>
        <v>-535.66422236005701</v>
      </c>
      <c r="S49" s="23">
        <f t="shared" ca="1" si="9"/>
        <v>-223.23317536286231</v>
      </c>
      <c r="T49" s="23">
        <f t="shared" ca="1" si="9"/>
        <v>-591.64908775055937</v>
      </c>
      <c r="U49" s="23">
        <f t="shared" ca="1" si="9"/>
        <v>-668.06908116551313</v>
      </c>
      <c r="V49" s="23">
        <f t="shared" ca="1" si="9"/>
        <v>-358.76243175630611</v>
      </c>
      <c r="W49" s="23">
        <f t="shared" ca="1" si="9"/>
        <v>-867.2180475711566</v>
      </c>
      <c r="X49" s="23">
        <f t="shared" ca="1" si="9"/>
        <v>-221.07776899204964</v>
      </c>
      <c r="Y49" s="23">
        <f t="shared" ca="1" si="9"/>
        <v>-731.85671540589692</v>
      </c>
      <c r="Z49" s="23">
        <f t="shared" ca="1" si="10"/>
        <v>-918.64294064309115</v>
      </c>
      <c r="AA49" s="23">
        <f t="shared" ca="1" si="10"/>
        <v>-556.05268153582665</v>
      </c>
      <c r="AB49" s="23">
        <f t="shared" ca="1" si="10"/>
        <v>-368.34887454549516</v>
      </c>
      <c r="AC49" s="23">
        <f t="shared" ca="1" si="10"/>
        <v>-234.51051759665961</v>
      </c>
    </row>
    <row r="50" spans="8:29">
      <c r="H50" s="19" t="s">
        <v>28</v>
      </c>
      <c r="I50" s="23">
        <f t="shared" ca="1" si="11"/>
        <v>-2.8999999130974174E-6</v>
      </c>
      <c r="J50" s="23">
        <f t="shared" ca="1" si="9"/>
        <v>-2.9999999924257281E-6</v>
      </c>
      <c r="K50" s="23">
        <f t="shared" ca="1" si="9"/>
        <v>-1.4999999393694452E-6</v>
      </c>
      <c r="L50" s="23">
        <f t="shared" ca="1" si="9"/>
        <v>1.499739999999008</v>
      </c>
      <c r="M50" s="23">
        <f t="shared" ca="1" si="9"/>
        <v>1.3816360000009809</v>
      </c>
      <c r="N50" s="23">
        <f t="shared" ca="1" si="9"/>
        <v>1.7909250000000725</v>
      </c>
      <c r="O50" s="23">
        <f t="shared" ca="1" si="9"/>
        <v>-9.4030825000000391</v>
      </c>
      <c r="P50" s="23">
        <f t="shared" ca="1" si="9"/>
        <v>-9.0238079999999172</v>
      </c>
      <c r="Q50" s="23">
        <f t="shared" ca="1" si="9"/>
        <v>-18.412681000000021</v>
      </c>
      <c r="R50" s="23">
        <f t="shared" ca="1" si="9"/>
        <v>-40.443246000000102</v>
      </c>
      <c r="S50" s="23">
        <f t="shared" ca="1" si="9"/>
        <v>-30.178832200000045</v>
      </c>
      <c r="T50" s="23">
        <f t="shared" ca="1" si="9"/>
        <v>-8.2496229999999287</v>
      </c>
      <c r="U50" s="23">
        <f t="shared" ca="1" si="9"/>
        <v>-11.206414999999993</v>
      </c>
      <c r="V50" s="23">
        <f t="shared" ca="1" si="9"/>
        <v>-29.534239999999897</v>
      </c>
      <c r="W50" s="23">
        <f t="shared" ca="1" si="9"/>
        <v>-97.017555999999956</v>
      </c>
      <c r="X50" s="23">
        <f t="shared" ca="1" si="9"/>
        <v>-58.024259999999998</v>
      </c>
      <c r="Y50" s="23">
        <f t="shared" ca="1" si="9"/>
        <v>-169.07461999999902</v>
      </c>
      <c r="Z50" s="23">
        <f t="shared" ca="1" si="10"/>
        <v>-73.732613000000015</v>
      </c>
      <c r="AA50" s="23">
        <f t="shared" ca="1" si="10"/>
        <v>-1.1770500000000084</v>
      </c>
      <c r="AB50" s="23">
        <f t="shared" ca="1" si="10"/>
        <v>2.9251700000000085</v>
      </c>
      <c r="AC50" s="23">
        <f t="shared" ca="1" si="10"/>
        <v>-9.7415599999999927</v>
      </c>
    </row>
    <row r="51" spans="8:29">
      <c r="H51" s="19" t="s">
        <v>62</v>
      </c>
      <c r="I51" s="23">
        <f t="shared" ca="1" si="11"/>
        <v>-3.9947172702170519E-5</v>
      </c>
      <c r="J51" s="23">
        <f t="shared" ca="1" si="9"/>
        <v>-3.7828798831185395E-5</v>
      </c>
      <c r="K51" s="23">
        <f t="shared" ca="1" si="9"/>
        <v>-4.201549465676635E-5</v>
      </c>
      <c r="L51" s="23">
        <f t="shared" ca="1" si="9"/>
        <v>7.2324692212770287</v>
      </c>
      <c r="M51" s="23">
        <f t="shared" ca="1" si="9"/>
        <v>-5.640519690295946</v>
      </c>
      <c r="N51" s="23">
        <f t="shared" ca="1" si="9"/>
        <v>16.351633687887471</v>
      </c>
      <c r="O51" s="23">
        <f t="shared" ca="1" si="9"/>
        <v>9.8612115039881871</v>
      </c>
      <c r="P51" s="23">
        <f t="shared" ca="1" si="9"/>
        <v>-5.2617446872440894</v>
      </c>
      <c r="Q51" s="23">
        <f t="shared" ca="1" si="9"/>
        <v>10.538982618806742</v>
      </c>
      <c r="R51" s="23">
        <f t="shared" ca="1" si="9"/>
        <v>-30.954038946136137</v>
      </c>
      <c r="S51" s="23">
        <f t="shared" ca="1" si="9"/>
        <v>-4.2232773454093291</v>
      </c>
      <c r="T51" s="23">
        <f t="shared" ca="1" si="9"/>
        <v>-23.445446803139077</v>
      </c>
      <c r="U51" s="23">
        <f t="shared" ca="1" si="9"/>
        <v>-21.407377114100584</v>
      </c>
      <c r="V51" s="23">
        <f t="shared" ca="1" si="9"/>
        <v>-35.846996639713431</v>
      </c>
      <c r="W51" s="23">
        <f t="shared" ca="1" si="9"/>
        <v>-74.898056227957966</v>
      </c>
      <c r="X51" s="23">
        <f t="shared" ca="1" si="9"/>
        <v>-67.178246982127263</v>
      </c>
      <c r="Y51" s="23">
        <f t="shared" ca="1" si="9"/>
        <v>-326.54441321558829</v>
      </c>
      <c r="Z51" s="23">
        <f t="shared" ca="1" si="10"/>
        <v>-193.9007417468105</v>
      </c>
      <c r="AA51" s="23">
        <f t="shared" ca="1" si="10"/>
        <v>-305.47722432080593</v>
      </c>
      <c r="AB51" s="23">
        <f t="shared" ca="1" si="10"/>
        <v>-535.21058501203379</v>
      </c>
      <c r="AC51" s="23">
        <f t="shared" ca="1" si="10"/>
        <v>-413.44599690602047</v>
      </c>
    </row>
    <row r="52" spans="8:29">
      <c r="H52" s="19" t="s">
        <v>61</v>
      </c>
      <c r="I52" s="23">
        <f t="shared" ca="1" si="11"/>
        <v>-1.4296320000012201</v>
      </c>
      <c r="J52" s="23">
        <f t="shared" ca="1" si="9"/>
        <v>7.8495029999994586</v>
      </c>
      <c r="K52" s="23">
        <f t="shared" ca="1" si="9"/>
        <v>-12.16033399999651</v>
      </c>
      <c r="L52" s="23">
        <f t="shared" ca="1" si="9"/>
        <v>-33.574209999998857</v>
      </c>
      <c r="M52" s="23">
        <f t="shared" ca="1" si="9"/>
        <v>-1217.6319440000025</v>
      </c>
      <c r="N52" s="23">
        <f t="shared" ca="1" si="9"/>
        <v>-1402.4016150000007</v>
      </c>
      <c r="O52" s="23">
        <f t="shared" ca="1" si="9"/>
        <v>699.56209099999978</v>
      </c>
      <c r="P52" s="23">
        <f t="shared" ca="1" si="9"/>
        <v>646.52057500000228</v>
      </c>
      <c r="Q52" s="23">
        <f t="shared" ca="1" si="9"/>
        <v>519.88119000000006</v>
      </c>
      <c r="R52" s="23">
        <f t="shared" ca="1" si="9"/>
        <v>753.39103499998964</v>
      </c>
      <c r="S52" s="23">
        <f t="shared" ca="1" si="9"/>
        <v>2216.061625999997</v>
      </c>
      <c r="T52" s="23">
        <f t="shared" ca="1" si="9"/>
        <v>1771.9093250000024</v>
      </c>
      <c r="U52" s="23">
        <f t="shared" ca="1" si="9"/>
        <v>1981.6311299999998</v>
      </c>
      <c r="V52" s="23">
        <f t="shared" ca="1" si="9"/>
        <v>3615.0130250000002</v>
      </c>
      <c r="W52" s="23">
        <f t="shared" ca="1" si="9"/>
        <v>4036.9488329999967</v>
      </c>
      <c r="X52" s="23">
        <f t="shared" ca="1" si="9"/>
        <v>3191.8410949999961</v>
      </c>
      <c r="Y52" s="23">
        <f t="shared" ca="1" si="9"/>
        <v>4069.6736060000021</v>
      </c>
      <c r="Z52" s="23">
        <f t="shared" ca="1" si="10"/>
        <v>3675.8635569999988</v>
      </c>
      <c r="AA52" s="23">
        <f t="shared" ca="1" si="10"/>
        <v>2723.5097089999999</v>
      </c>
      <c r="AB52" s="23">
        <f t="shared" ca="1" si="10"/>
        <v>4742.4685530000006</v>
      </c>
      <c r="AC52" s="23">
        <f t="shared" ca="1" si="10"/>
        <v>3712.310913000003</v>
      </c>
    </row>
    <row r="53" spans="8:29">
      <c r="H53" s="19" t="s">
        <v>65</v>
      </c>
      <c r="I53" s="23">
        <f t="shared" ca="1" si="11"/>
        <v>-2.8051901608705521E-5</v>
      </c>
      <c r="J53" s="23">
        <f t="shared" ca="1" si="9"/>
        <v>-5.366608893382363E-4</v>
      </c>
      <c r="K53" s="23">
        <f t="shared" ca="1" si="9"/>
        <v>-2.6670501756598242E-4</v>
      </c>
      <c r="L53" s="23">
        <f t="shared" ca="1" si="9"/>
        <v>336.91998901648913</v>
      </c>
      <c r="M53" s="23">
        <f t="shared" ca="1" si="9"/>
        <v>52.351969009498134</v>
      </c>
      <c r="N53" s="23">
        <f t="shared" ca="1" si="9"/>
        <v>94.372832118773658</v>
      </c>
      <c r="O53" s="23">
        <f t="shared" ca="1" si="9"/>
        <v>-374.52315245461796</v>
      </c>
      <c r="P53" s="23">
        <f t="shared" ca="1" si="9"/>
        <v>-1775.5833403726647</v>
      </c>
      <c r="Q53" s="23">
        <f t="shared" ca="1" si="9"/>
        <v>-2090.28341870648</v>
      </c>
      <c r="R53" s="23">
        <f t="shared" ca="1" si="9"/>
        <v>-527.8748406259765</v>
      </c>
      <c r="S53" s="23">
        <f t="shared" ca="1" si="9"/>
        <v>-939.87719948292215</v>
      </c>
      <c r="T53" s="23">
        <f t="shared" ca="1" si="9"/>
        <v>-4647.6400990286347</v>
      </c>
      <c r="U53" s="23">
        <f t="shared" ca="1" si="9"/>
        <v>-4157.4938457898825</v>
      </c>
      <c r="V53" s="23">
        <f t="shared" ca="1" si="9"/>
        <v>-5933.0756542025192</v>
      </c>
      <c r="W53" s="23">
        <f t="shared" ca="1" si="9"/>
        <v>-3098.5555997070478</v>
      </c>
      <c r="X53" s="23">
        <f t="shared" ca="1" si="9"/>
        <v>-2977.4687367886218</v>
      </c>
      <c r="Y53" s="23">
        <f t="shared" ca="1" si="9"/>
        <v>-2828.933439022745</v>
      </c>
      <c r="Z53" s="23">
        <f t="shared" ca="1" si="10"/>
        <v>-3936.9969050357322</v>
      </c>
      <c r="AA53" s="23">
        <f t="shared" ca="1" si="10"/>
        <v>-4597.6733749096602</v>
      </c>
      <c r="AB53" s="23">
        <f t="shared" ca="1" si="10"/>
        <v>-3662.7841946130065</v>
      </c>
      <c r="AC53" s="23">
        <f t="shared" ca="1" si="10"/>
        <v>-2884.2601574138971</v>
      </c>
    </row>
    <row r="54" spans="8:29">
      <c r="H54" s="19" t="s">
        <v>64</v>
      </c>
      <c r="I54" s="23">
        <f t="shared" ca="1" si="11"/>
        <v>3.8456611946457997E-5</v>
      </c>
      <c r="J54" s="23">
        <f t="shared" ca="1" si="9"/>
        <v>-8.155523391906172E-5</v>
      </c>
      <c r="K54" s="23">
        <f t="shared" ca="1" si="9"/>
        <v>-4.0998338590725325E-5</v>
      </c>
      <c r="L54" s="23">
        <f t="shared" ca="1" si="9"/>
        <v>-1.0504833153390791E-4</v>
      </c>
      <c r="M54" s="23">
        <f t="shared" ca="1" si="9"/>
        <v>420.70546033469145</v>
      </c>
      <c r="N54" s="23">
        <f t="shared" ca="1" si="9"/>
        <v>428.07006120105507</v>
      </c>
      <c r="O54" s="23">
        <f t="shared" ca="1" si="9"/>
        <v>972.24273243954303</v>
      </c>
      <c r="P54" s="23">
        <f t="shared" ca="1" si="9"/>
        <v>910.46214963381135</v>
      </c>
      <c r="Q54" s="23">
        <f t="shared" ca="1" si="9"/>
        <v>641.02513058319528</v>
      </c>
      <c r="R54" s="23">
        <f t="shared" ca="1" si="9"/>
        <v>-221.3012369837852</v>
      </c>
      <c r="S54" s="23">
        <f t="shared" ca="1" si="9"/>
        <v>553.55171725280888</v>
      </c>
      <c r="T54" s="23">
        <f t="shared" ca="1" si="9"/>
        <v>1807.6284544406371</v>
      </c>
      <c r="U54" s="23">
        <f t="shared" ca="1" si="9"/>
        <v>1340.3346638465082</v>
      </c>
      <c r="V54" s="23">
        <f t="shared" ca="1" si="9"/>
        <v>1306.6342339595431</v>
      </c>
      <c r="W54" s="23">
        <f t="shared" ca="1" si="9"/>
        <v>-443.57051902550302</v>
      </c>
      <c r="X54" s="23">
        <f t="shared" ca="1" si="9"/>
        <v>-912.98189161487971</v>
      </c>
      <c r="Y54" s="23">
        <f t="shared" ca="1" si="9"/>
        <v>-350.72795383333141</v>
      </c>
      <c r="Z54" s="23">
        <f t="shared" ca="1" si="10"/>
        <v>290.69681478320126</v>
      </c>
      <c r="AA54" s="23">
        <f t="shared" ca="1" si="10"/>
        <v>1136.5548974241829</v>
      </c>
      <c r="AB54" s="23">
        <f t="shared" ca="1" si="10"/>
        <v>-989.19399806041474</v>
      </c>
      <c r="AC54" s="23">
        <f t="shared" ca="1" si="10"/>
        <v>-483.70945971335459</v>
      </c>
    </row>
    <row r="55" spans="8:29">
      <c r="H55" s="19" t="s">
        <v>32</v>
      </c>
      <c r="I55" s="23">
        <f t="shared" ca="1" si="11"/>
        <v>-1.4565007351702093</v>
      </c>
      <c r="J55" s="23">
        <f t="shared" ca="1" si="9"/>
        <v>-0.26435352007898416</v>
      </c>
      <c r="K55" s="23">
        <f t="shared" ca="1" si="9"/>
        <v>-0.11250951483276594</v>
      </c>
      <c r="L55" s="23">
        <f t="shared" ca="1" si="9"/>
        <v>0.28915451286360394</v>
      </c>
      <c r="M55" s="23">
        <f t="shared" ca="1" si="9"/>
        <v>-1.3506655071881823</v>
      </c>
      <c r="N55" s="23">
        <f t="shared" ca="1" si="9"/>
        <v>-0.50816122984818435</v>
      </c>
      <c r="O55" s="23">
        <f t="shared" ca="1" si="9"/>
        <v>-4.5646927653639864</v>
      </c>
      <c r="P55" s="23">
        <f t="shared" ca="1" si="9"/>
        <v>-85.770569700098861</v>
      </c>
      <c r="Q55" s="23">
        <f t="shared" ca="1" si="9"/>
        <v>-86.661480903756001</v>
      </c>
      <c r="R55" s="23">
        <f t="shared" ca="1" si="9"/>
        <v>-51.111714854659795</v>
      </c>
      <c r="S55" s="23">
        <f t="shared" ca="1" si="9"/>
        <v>9.7688318180070155</v>
      </c>
      <c r="T55" s="23">
        <f t="shared" ca="1" si="9"/>
        <v>6.6607250576531669</v>
      </c>
      <c r="U55" s="23">
        <f t="shared" ca="1" si="9"/>
        <v>-1.3405086283471519</v>
      </c>
      <c r="V55" s="23">
        <f t="shared" ca="1" si="9"/>
        <v>-6.8133124181250651</v>
      </c>
      <c r="W55" s="23">
        <f t="shared" ca="1" si="9"/>
        <v>-102.69132762197319</v>
      </c>
      <c r="X55" s="23">
        <f t="shared" ca="1" si="9"/>
        <v>67.520290399759915</v>
      </c>
      <c r="Y55" s="23">
        <f t="shared" ca="1" si="9"/>
        <v>76.537615196907836</v>
      </c>
      <c r="Z55" s="23">
        <f t="shared" ca="1" si="10"/>
        <v>77.274547554569835</v>
      </c>
      <c r="AA55" s="23">
        <f t="shared" ca="1" si="10"/>
        <v>-977.43187327223086</v>
      </c>
      <c r="AB55" s="23">
        <f t="shared" ca="1" si="10"/>
        <v>-971.43028712010391</v>
      </c>
      <c r="AC55" s="23">
        <f t="shared" ca="1" si="10"/>
        <v>212.8594406748598</v>
      </c>
    </row>
    <row r="56" spans="8:29">
      <c r="H56" s="19" t="s">
        <v>69</v>
      </c>
      <c r="I56" s="23">
        <f t="shared" ca="1" si="11"/>
        <v>1.2077536999999978</v>
      </c>
      <c r="J56" s="23">
        <f t="shared" ca="1" si="9"/>
        <v>3.4033184999999975</v>
      </c>
      <c r="K56" s="23">
        <f t="shared" ca="1" si="9"/>
        <v>0.79697397664870806</v>
      </c>
      <c r="L56" s="23">
        <f t="shared" ca="1" si="9"/>
        <v>-1.6427372426774127</v>
      </c>
      <c r="M56" s="23">
        <f t="shared" ca="1" si="9"/>
        <v>4.0453251714170619</v>
      </c>
      <c r="N56" s="23">
        <f t="shared" ca="1" si="9"/>
        <v>170.00621950745335</v>
      </c>
      <c r="O56" s="23">
        <f t="shared" ca="1" si="9"/>
        <v>-962.76535383249302</v>
      </c>
      <c r="P56" s="23">
        <f t="shared" ca="1" si="9"/>
        <v>-456.21621695041722</v>
      </c>
      <c r="Q56" s="23">
        <f t="shared" ca="1" si="9"/>
        <v>-508.57553150006515</v>
      </c>
      <c r="R56" s="23">
        <f t="shared" ca="1" si="9"/>
        <v>-784.07974915342947</v>
      </c>
      <c r="S56" s="23">
        <f t="shared" ca="1" si="9"/>
        <v>-468.1248533088492</v>
      </c>
      <c r="T56" s="23">
        <f t="shared" ca="1" si="9"/>
        <v>-435.40624622514042</v>
      </c>
      <c r="U56" s="23">
        <f t="shared" ca="1" si="9"/>
        <v>-246.98732934031977</v>
      </c>
      <c r="V56" s="23">
        <f t="shared" ca="1" si="9"/>
        <v>-403.82504568201603</v>
      </c>
      <c r="W56" s="23">
        <f t="shared" ca="1" si="9"/>
        <v>-734.91610349529037</v>
      </c>
      <c r="X56" s="23">
        <f t="shared" ca="1" si="9"/>
        <v>-1397.9758096103524</v>
      </c>
      <c r="Y56" s="23">
        <f t="shared" ca="1" si="9"/>
        <v>-14.120399720988644</v>
      </c>
      <c r="Z56" s="23">
        <f t="shared" ca="1" si="10"/>
        <v>44.837044497815441</v>
      </c>
      <c r="AA56" s="23">
        <f t="shared" ca="1" si="10"/>
        <v>1271.7249733679073</v>
      </c>
      <c r="AB56" s="23">
        <f t="shared" ca="1" si="10"/>
        <v>1214.9175729487142</v>
      </c>
      <c r="AC56" s="23">
        <f t="shared" ca="1" si="10"/>
        <v>-397.13842949644095</v>
      </c>
    </row>
    <row r="57" spans="8:29">
      <c r="H57" s="19" t="s">
        <v>52</v>
      </c>
      <c r="I57" s="23">
        <f t="shared" ca="1" si="11"/>
        <v>-1.5249736000011893E-2</v>
      </c>
      <c r="J57" s="23">
        <f t="shared" ca="1" si="9"/>
        <v>-7.2152199999898414E-2</v>
      </c>
      <c r="K57" s="23">
        <f t="shared" ca="1" si="9"/>
        <v>-9.1838985999913803E-2</v>
      </c>
      <c r="L57" s="23">
        <f t="shared" ca="1" si="9"/>
        <v>-0.28509255800003075</v>
      </c>
      <c r="M57" s="23">
        <f t="shared" ca="1" si="9"/>
        <v>-0.31254764999994222</v>
      </c>
      <c r="N57" s="23">
        <f t="shared" ca="1" si="9"/>
        <v>1.0095442699999921</v>
      </c>
      <c r="O57" s="23">
        <f t="shared" ca="1" si="9"/>
        <v>-22.836657960001048</v>
      </c>
      <c r="P57" s="23">
        <f t="shared" ca="1" si="9"/>
        <v>5.8291683699999339</v>
      </c>
      <c r="Q57" s="23">
        <f t="shared" ca="1" si="9"/>
        <v>3.1111709500008828</v>
      </c>
      <c r="R57" s="23">
        <f t="shared" ca="1" si="9"/>
        <v>17.809297000001152</v>
      </c>
      <c r="S57" s="23">
        <f t="shared" ca="1" si="9"/>
        <v>-9.6753688999988299</v>
      </c>
      <c r="T57" s="23">
        <f t="shared" ca="1" si="9"/>
        <v>-6.1647150000021611</v>
      </c>
      <c r="U57" s="23">
        <f t="shared" ca="1" si="9"/>
        <v>-0.69263360000013563</v>
      </c>
      <c r="V57" s="23">
        <f t="shared" ca="1" si="9"/>
        <v>-2.0747101999988899</v>
      </c>
      <c r="W57" s="23">
        <f t="shared" ca="1" si="9"/>
        <v>15.177522300000192</v>
      </c>
      <c r="X57" s="23">
        <f t="shared" ca="1" si="9"/>
        <v>-14.19092280000109</v>
      </c>
      <c r="Y57" s="23">
        <f t="shared" ca="1" si="9"/>
        <v>8.3333954999984599</v>
      </c>
      <c r="Z57" s="23">
        <f t="shared" ca="1" si="10"/>
        <v>5.110124999999698</v>
      </c>
      <c r="AA57" s="23">
        <f t="shared" ca="1" si="10"/>
        <v>-1.6841016999997009</v>
      </c>
      <c r="AB57" s="23">
        <f t="shared" ca="1" si="10"/>
        <v>-0.71765030000005936</v>
      </c>
      <c r="AC57" s="23">
        <f t="shared" ca="1" si="10"/>
        <v>11.016424499997356</v>
      </c>
    </row>
    <row r="59" spans="8:29">
      <c r="H59" s="19" t="s">
        <v>66</v>
      </c>
      <c r="I59" s="23">
        <f t="shared" ref="I59:X61" ca="1" si="12">-SUMIFS(OFFSET(INDIRECT("'"&amp;$E$1 &amp; "_Generation'!C:C"), 0, I$1), INDIRECT("'"&amp;$E$1 &amp; "_Generation'!B:B"),$H59, INDIRECT("'"&amp;$E$1 &amp; "_Generation'!A:A"),$B$44) + SUMIFS(OFFSET(INDIRECT("'"&amp;$C$1 &amp; "_Generation'!C:C"), 0, I$1), INDIRECT("'"&amp;$C$1 &amp; "_Generation'!B:B"),$H59, INDIRECT("'"&amp;$C$1 &amp; "_Generation'!A:A"),$B$44)</f>
        <v>-1.8344762674093147</v>
      </c>
      <c r="J59" s="23">
        <f t="shared" ca="1" si="12"/>
        <v>-0.33294633266038431</v>
      </c>
      <c r="K59" s="23">
        <f t="shared" ca="1" si="12"/>
        <v>-0.14170461178198934</v>
      </c>
      <c r="L59" s="23">
        <f t="shared" ca="1" si="12"/>
        <v>0.36419833422834813</v>
      </c>
      <c r="M59" s="23">
        <f t="shared" ca="1" si="12"/>
        <v>-1.7006515519621246</v>
      </c>
      <c r="N59" s="23">
        <f t="shared" ca="1" si="12"/>
        <v>-0.6405506730939976</v>
      </c>
      <c r="O59" s="23">
        <f t="shared" ca="1" si="12"/>
        <v>-5.7492731799670196</v>
      </c>
      <c r="P59" s="23">
        <f t="shared" ca="1" si="12"/>
        <v>-105.91151397505502</v>
      </c>
      <c r="Q59" s="23">
        <f t="shared" ca="1" si="12"/>
        <v>-107.02496094007313</v>
      </c>
      <c r="R59" s="23">
        <f t="shared" ca="1" si="12"/>
        <v>-63.136118811989036</v>
      </c>
      <c r="S59" s="23">
        <f t="shared" ca="1" si="12"/>
        <v>11.881652779825004</v>
      </c>
      <c r="T59" s="23">
        <f t="shared" ca="1" si="12"/>
        <v>8.4953444768411828</v>
      </c>
      <c r="U59" s="23">
        <f t="shared" ca="1" si="12"/>
        <v>-1.6403423587680663</v>
      </c>
      <c r="V59" s="23">
        <f t="shared" ca="1" si="12"/>
        <v>-8.4924807362890533</v>
      </c>
      <c r="W59" s="23">
        <f t="shared" ca="1" si="12"/>
        <v>-126.67092151601992</v>
      </c>
      <c r="X59" s="23">
        <f t="shared" ca="1" si="12"/>
        <v>83.336601340664856</v>
      </c>
      <c r="Y59" s="23">
        <f t="shared" ref="Y59:AC61" ca="1" si="13">-SUMIFS(OFFSET(INDIRECT("'"&amp;$E$1 &amp; "_Generation'!C:C"), 0, Y$1), INDIRECT("'"&amp;$E$1 &amp; "_Generation'!B:B"),$H59, INDIRECT("'"&amp;$E$1 &amp; "_Generation'!A:A"),$B$44) + SUMIFS(OFFSET(INDIRECT("'"&amp;$C$1 &amp; "_Generation'!C:C"), 0, Y$1), INDIRECT("'"&amp;$C$1 &amp; "_Generation'!B:B"),$H59, INDIRECT("'"&amp;$C$1 &amp; "_Generation'!A:A"),$B$44)</f>
        <v>95.066835355848525</v>
      </c>
      <c r="Z59" s="23">
        <f t="shared" ca="1" si="13"/>
        <v>94.543967297302061</v>
      </c>
      <c r="AA59" s="23">
        <f t="shared" ca="1" si="13"/>
        <v>-1206.196999508004</v>
      </c>
      <c r="AB59" s="23">
        <f t="shared" ca="1" si="13"/>
        <v>-1202.7624286333539</v>
      </c>
      <c r="AC59" s="23">
        <f t="shared" ca="1" si="13"/>
        <v>266.56112330647557</v>
      </c>
    </row>
    <row r="60" spans="8:29">
      <c r="H60" s="19" t="s">
        <v>68</v>
      </c>
      <c r="I60" s="23">
        <f t="shared" ca="1" si="12"/>
        <v>4.7956000000084487E-3</v>
      </c>
      <c r="J60" s="23">
        <f t="shared" ca="1" si="12"/>
        <v>3.0610000000592663E-3</v>
      </c>
      <c r="K60" s="23">
        <f t="shared" ca="1" si="12"/>
        <v>-1.5868027307419652E-4</v>
      </c>
      <c r="L60" s="23">
        <f t="shared" ca="1" si="12"/>
        <v>-9.5296887731269635</v>
      </c>
      <c r="M60" s="23">
        <f t="shared" ca="1" si="12"/>
        <v>13.76565614995252</v>
      </c>
      <c r="N60" s="23">
        <f t="shared" ca="1" si="12"/>
        <v>226.53257653762648</v>
      </c>
      <c r="O60" s="23">
        <f t="shared" ca="1" si="12"/>
        <v>-1364.6208067582102</v>
      </c>
      <c r="P60" s="23">
        <f t="shared" ca="1" si="12"/>
        <v>-808.73781141817744</v>
      </c>
      <c r="Q60" s="23">
        <f t="shared" ca="1" si="12"/>
        <v>-974.7278504374226</v>
      </c>
      <c r="R60" s="23">
        <f t="shared" ca="1" si="12"/>
        <v>-1446.2641636912867</v>
      </c>
      <c r="S60" s="23">
        <f t="shared" ca="1" si="12"/>
        <v>-827.69162547549604</v>
      </c>
      <c r="T60" s="23">
        <f t="shared" ca="1" si="12"/>
        <v>-1020.7218301609264</v>
      </c>
      <c r="U60" s="23">
        <f t="shared" ca="1" si="12"/>
        <v>-547.0666642162214</v>
      </c>
      <c r="V60" s="23">
        <f t="shared" ca="1" si="12"/>
        <v>-710.14998003619439</v>
      </c>
      <c r="W60" s="23">
        <f t="shared" ca="1" si="12"/>
        <v>-1281.4596516794045</v>
      </c>
      <c r="X60" s="23">
        <f t="shared" ca="1" si="12"/>
        <v>-1925.6477366618383</v>
      </c>
      <c r="Y60" s="23">
        <f t="shared" ca="1" si="13"/>
        <v>-349.05808514370801</v>
      </c>
      <c r="Z60" s="23">
        <f t="shared" ca="1" si="13"/>
        <v>-281.31988819883918</v>
      </c>
      <c r="AA60" s="23">
        <f t="shared" ca="1" si="13"/>
        <v>1204.9569868975923</v>
      </c>
      <c r="AB60" s="23">
        <f t="shared" ca="1" si="13"/>
        <v>1376.4510844987562</v>
      </c>
      <c r="AC60" s="23">
        <f t="shared" ca="1" si="13"/>
        <v>-796.24895472219941</v>
      </c>
    </row>
    <row r="61" spans="8:29">
      <c r="H61" s="19" t="s">
        <v>72</v>
      </c>
      <c r="I61" s="23">
        <f t="shared" ca="1" si="12"/>
        <v>-1.8304688000000624E-2</v>
      </c>
      <c r="J61" s="23">
        <f t="shared" ca="1" si="12"/>
        <v>-8.6419836000082739E-2</v>
      </c>
      <c r="K61" s="23">
        <f t="shared" ca="1" si="12"/>
        <v>-0.15413753199989344</v>
      </c>
      <c r="L61" s="23">
        <f t="shared" ca="1" si="12"/>
        <v>-0.29844443999999726</v>
      </c>
      <c r="M61" s="23">
        <f t="shared" ca="1" si="12"/>
        <v>-0.33894072999999025</v>
      </c>
      <c r="N61" s="23">
        <f t="shared" ca="1" si="12"/>
        <v>1.1754826900001945</v>
      </c>
      <c r="O61" s="23">
        <f t="shared" ca="1" si="12"/>
        <v>-27.409418580000079</v>
      </c>
      <c r="P61" s="23">
        <f t="shared" ca="1" si="12"/>
        <v>6.9963981000008744</v>
      </c>
      <c r="Q61" s="23">
        <f t="shared" ca="1" si="12"/>
        <v>3.5529940999989549</v>
      </c>
      <c r="R61" s="23">
        <f t="shared" ca="1" si="12"/>
        <v>21.46984109999994</v>
      </c>
      <c r="S61" s="23">
        <f t="shared" ca="1" si="12"/>
        <v>-11.534842900000513</v>
      </c>
      <c r="T61" s="23">
        <f t="shared" ca="1" si="12"/>
        <v>-7.3902650000002268</v>
      </c>
      <c r="U61" s="23">
        <f t="shared" ca="1" si="12"/>
        <v>-0.93110120000073948</v>
      </c>
      <c r="V61" s="23">
        <f t="shared" ca="1" si="12"/>
        <v>-2.8413393999985601</v>
      </c>
      <c r="W61" s="23">
        <f t="shared" ca="1" si="12"/>
        <v>18.66757060000009</v>
      </c>
      <c r="X61" s="23">
        <f t="shared" ca="1" si="12"/>
        <v>-17.032532999999603</v>
      </c>
      <c r="Y61" s="23">
        <f t="shared" ca="1" si="13"/>
        <v>10.002024300001722</v>
      </c>
      <c r="Z61" s="23">
        <f t="shared" ca="1" si="13"/>
        <v>6.0548212999983662</v>
      </c>
      <c r="AA61" s="23">
        <f t="shared" ca="1" si="13"/>
        <v>-1.9427339999988362</v>
      </c>
      <c r="AB61" s="23">
        <f t="shared" ca="1" si="13"/>
        <v>-0.68761500000118758</v>
      </c>
      <c r="AC61" s="23">
        <f t="shared" ca="1" si="13"/>
        <v>13.048573999999462</v>
      </c>
    </row>
    <row r="63" spans="8:29">
      <c r="H63" s="24" t="s">
        <v>92</v>
      </c>
    </row>
    <row r="67" spans="1:1">
      <c r="A67" s="7" t="s">
        <v>93</v>
      </c>
    </row>
  </sheetData>
  <dataConsolidate/>
  <dataValidations count="1">
    <dataValidation type="list" allowBlank="1" showInputMessage="1" showErrorMessage="1" sqref="B4 B23 B44">
      <formula1>"NEM,NSW1,QLD1,VIC1,SA1,TAS1"</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188736"/>
  </sheetPr>
  <dimension ref="A1:W154"/>
  <sheetViews>
    <sheetView zoomScale="85" zoomScaleNormal="85" workbookViewId="0"/>
  </sheetViews>
  <sheetFormatPr defaultColWidth="9.140625" defaultRowHeight="15"/>
  <cols>
    <col min="1" max="1" width="9.28515625" style="7" customWidth="1"/>
    <col min="2" max="2" width="30.5703125" style="7" customWidth="1"/>
    <col min="3" max="23" width="9.28515625" style="7" customWidth="1"/>
    <col min="24" max="16384" width="9.140625" style="7"/>
  </cols>
  <sheetData>
    <row r="1" spans="1:23" s="26" customFormat="1" ht="23.25" customHeight="1">
      <c r="A1" s="25" t="s">
        <v>94</v>
      </c>
      <c r="B1" s="17"/>
      <c r="C1" s="17"/>
      <c r="D1" s="17"/>
      <c r="E1" s="17"/>
      <c r="F1" s="17"/>
      <c r="G1" s="17"/>
      <c r="H1" s="17"/>
      <c r="I1" s="17"/>
      <c r="J1" s="17"/>
      <c r="K1" s="17"/>
      <c r="L1" s="17"/>
      <c r="M1" s="17"/>
      <c r="N1" s="17"/>
      <c r="O1" s="17"/>
      <c r="P1" s="17"/>
      <c r="Q1" s="17"/>
      <c r="R1" s="17"/>
      <c r="S1" s="17"/>
      <c r="T1" s="17"/>
      <c r="U1" s="17"/>
      <c r="V1" s="17"/>
      <c r="W1" s="17"/>
    </row>
    <row r="2" spans="1:23" s="26" customFormat="1"/>
    <row r="3" spans="1:23" s="26" customFormat="1"/>
    <row r="4" spans="1:23">
      <c r="A4" s="16" t="s">
        <v>95</v>
      </c>
      <c r="B4" s="16"/>
      <c r="C4" s="26"/>
      <c r="D4" s="26"/>
      <c r="E4" s="26"/>
      <c r="F4" s="26"/>
      <c r="G4" s="26"/>
      <c r="H4" s="26"/>
      <c r="I4" s="26"/>
      <c r="J4" s="26"/>
      <c r="K4" s="26"/>
      <c r="L4" s="26"/>
      <c r="M4" s="26"/>
      <c r="N4" s="26"/>
      <c r="O4" s="26"/>
      <c r="P4" s="26"/>
      <c r="Q4" s="26"/>
      <c r="R4" s="26"/>
      <c r="S4" s="26"/>
      <c r="T4" s="26"/>
      <c r="U4" s="26"/>
      <c r="V4" s="26"/>
      <c r="W4" s="2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86200.416059999989</v>
      </c>
      <c r="D6" s="23">
        <v>83129.46093999999</v>
      </c>
      <c r="E6" s="23">
        <v>84634.631699999969</v>
      </c>
      <c r="F6" s="23">
        <v>84908.995376862993</v>
      </c>
      <c r="G6" s="23">
        <v>71278.898365597997</v>
      </c>
      <c r="H6" s="23">
        <v>66572.164390100981</v>
      </c>
      <c r="I6" s="23">
        <v>65543.875384020997</v>
      </c>
      <c r="J6" s="23">
        <v>65475.712887251997</v>
      </c>
      <c r="K6" s="23">
        <v>63540.63469878598</v>
      </c>
      <c r="L6" s="23">
        <v>62548.511462440991</v>
      </c>
      <c r="M6" s="23">
        <v>59750.354654985997</v>
      </c>
      <c r="N6" s="23">
        <v>52348.324334721001</v>
      </c>
      <c r="O6" s="23">
        <v>53757.771080410006</v>
      </c>
      <c r="P6" s="23">
        <v>49891.246198824003</v>
      </c>
      <c r="Q6" s="23">
        <v>37084.118718993996</v>
      </c>
      <c r="R6" s="23">
        <v>31134.776794999998</v>
      </c>
      <c r="S6" s="23">
        <v>31482.613899999997</v>
      </c>
      <c r="T6" s="23">
        <v>31824.4012</v>
      </c>
      <c r="U6" s="23">
        <v>29988.561699999998</v>
      </c>
      <c r="V6" s="23">
        <v>29653.340600000003</v>
      </c>
      <c r="W6" s="23">
        <v>21256.805730817003</v>
      </c>
    </row>
    <row r="7" spans="1:23">
      <c r="A7" s="27" t="s">
        <v>36</v>
      </c>
      <c r="B7" s="27" t="s">
        <v>67</v>
      </c>
      <c r="C7" s="23">
        <v>28565.575099999998</v>
      </c>
      <c r="D7" s="23">
        <v>27545.64769999999</v>
      </c>
      <c r="E7" s="23">
        <v>28868.1947</v>
      </c>
      <c r="F7" s="23">
        <v>24104.906477065997</v>
      </c>
      <c r="G7" s="23">
        <v>21909.760436077002</v>
      </c>
      <c r="H7" s="23">
        <v>21033.921162914998</v>
      </c>
      <c r="I7" s="23">
        <v>20551.975558781989</v>
      </c>
      <c r="J7" s="23">
        <v>18047.521078122001</v>
      </c>
      <c r="K7" s="23">
        <v>17166.899075066001</v>
      </c>
      <c r="L7" s="23">
        <v>18142.839</v>
      </c>
      <c r="M7" s="23">
        <v>16111.513744935002</v>
      </c>
      <c r="N7" s="23">
        <v>16142.2716</v>
      </c>
      <c r="O7" s="23">
        <v>15949.719099999989</v>
      </c>
      <c r="P7" s="23">
        <v>14984.489600000001</v>
      </c>
      <c r="Q7" s="23">
        <v>14961.457100000001</v>
      </c>
      <c r="R7" s="23">
        <v>14557.804099999999</v>
      </c>
      <c r="S7" s="23">
        <v>14995.734600000002</v>
      </c>
      <c r="T7" s="23">
        <v>16183.3997</v>
      </c>
      <c r="U7" s="23">
        <v>14903.055200000001</v>
      </c>
      <c r="V7" s="23">
        <v>14256.465</v>
      </c>
      <c r="W7" s="23">
        <v>15206.362499999999</v>
      </c>
    </row>
    <row r="8" spans="1:23">
      <c r="A8" s="27" t="s">
        <v>36</v>
      </c>
      <c r="B8" s="27" t="s">
        <v>18</v>
      </c>
      <c r="C8" s="23">
        <v>2252.4521753196946</v>
      </c>
      <c r="D8" s="23">
        <v>2252.5547742883577</v>
      </c>
      <c r="E8" s="23">
        <v>2025.7027740743158</v>
      </c>
      <c r="F8" s="23">
        <v>3040.3120000260888</v>
      </c>
      <c r="G8" s="23">
        <v>2426.3102295910162</v>
      </c>
      <c r="H8" s="23">
        <v>2011.0280439798435</v>
      </c>
      <c r="I8" s="23">
        <v>2115.7801236384057</v>
      </c>
      <c r="J8" s="23">
        <v>2268.6970064749557</v>
      </c>
      <c r="K8" s="23">
        <v>2625.6173582722317</v>
      </c>
      <c r="L8" s="23">
        <v>2703.1661101098166</v>
      </c>
      <c r="M8" s="23">
        <v>2418.2432273911018</v>
      </c>
      <c r="N8" s="23">
        <v>3341.6737165506288</v>
      </c>
      <c r="O8" s="23">
        <v>3176.5288062202476</v>
      </c>
      <c r="P8" s="23">
        <v>2296.9691845857569</v>
      </c>
      <c r="Q8" s="23">
        <v>3513.9760741837076</v>
      </c>
      <c r="R8" s="23">
        <v>2314.3890803497493</v>
      </c>
      <c r="S8" s="23">
        <v>3779.8876899672073</v>
      </c>
      <c r="T8" s="23">
        <v>3949.3104505696424</v>
      </c>
      <c r="U8" s="23">
        <v>3365.5861035867097</v>
      </c>
      <c r="V8" s="23">
        <v>3754.002486118296</v>
      </c>
      <c r="W8" s="23">
        <v>3838.04622836812</v>
      </c>
    </row>
    <row r="9" spans="1:23">
      <c r="A9" s="27" t="s">
        <v>36</v>
      </c>
      <c r="B9" s="27" t="s">
        <v>28</v>
      </c>
      <c r="C9" s="23">
        <v>979.18504739999901</v>
      </c>
      <c r="D9" s="23">
        <v>785.84581800000001</v>
      </c>
      <c r="E9" s="23">
        <v>799.20625150000001</v>
      </c>
      <c r="F9" s="23">
        <v>224.872432</v>
      </c>
      <c r="G9" s="23">
        <v>204.01630999999901</v>
      </c>
      <c r="H9" s="23">
        <v>219.89774599999993</v>
      </c>
      <c r="I9" s="23">
        <v>215.10625700000003</v>
      </c>
      <c r="J9" s="23">
        <v>242.86832599999991</v>
      </c>
      <c r="K9" s="23">
        <v>256.92762099999999</v>
      </c>
      <c r="L9" s="23">
        <v>270.54172599999998</v>
      </c>
      <c r="M9" s="23">
        <v>280.73574300000001</v>
      </c>
      <c r="N9" s="23">
        <v>336.58487999999892</v>
      </c>
      <c r="O9" s="23">
        <v>326.56614400000001</v>
      </c>
      <c r="P9" s="23">
        <v>230.34418399999987</v>
      </c>
      <c r="Q9" s="23">
        <v>298.44561999999996</v>
      </c>
      <c r="R9" s="23">
        <v>193.23455000000001</v>
      </c>
      <c r="S9" s="23">
        <v>508.33552999999898</v>
      </c>
      <c r="T9" s="23">
        <v>333.51405599999998</v>
      </c>
      <c r="U9" s="23">
        <v>222.39107000000001</v>
      </c>
      <c r="V9" s="23">
        <v>228.71593999999999</v>
      </c>
      <c r="W9" s="23">
        <v>261.19472999999999</v>
      </c>
    </row>
    <row r="10" spans="1:23">
      <c r="A10" s="27" t="s">
        <v>36</v>
      </c>
      <c r="B10" s="27" t="s">
        <v>62</v>
      </c>
      <c r="C10" s="23">
        <v>41.747164738669198</v>
      </c>
      <c r="D10" s="23">
        <v>47.676755732596995</v>
      </c>
      <c r="E10" s="23">
        <v>111.71359503607948</v>
      </c>
      <c r="F10" s="23">
        <v>160.61646262988859</v>
      </c>
      <c r="G10" s="23">
        <v>114.32464367433688</v>
      </c>
      <c r="H10" s="23">
        <v>129.56068054840321</v>
      </c>
      <c r="I10" s="23">
        <v>124.38347804301958</v>
      </c>
      <c r="J10" s="23">
        <v>174.57462506826249</v>
      </c>
      <c r="K10" s="23">
        <v>104.48648854341177</v>
      </c>
      <c r="L10" s="23">
        <v>135.06266938982748</v>
      </c>
      <c r="M10" s="23">
        <v>92.960248285066001</v>
      </c>
      <c r="N10" s="23">
        <v>213.75835191273168</v>
      </c>
      <c r="O10" s="23">
        <v>132.87910053933797</v>
      </c>
      <c r="P10" s="23">
        <v>96.486007216295391</v>
      </c>
      <c r="Q10" s="23">
        <v>410.91662281878473</v>
      </c>
      <c r="R10" s="23">
        <v>226.04228806001618</v>
      </c>
      <c r="S10" s="23">
        <v>860.79857823000418</v>
      </c>
      <c r="T10" s="23">
        <v>440.61484061844067</v>
      </c>
      <c r="U10" s="23">
        <v>825.79406274185772</v>
      </c>
      <c r="V10" s="23">
        <v>979.56692925404968</v>
      </c>
      <c r="W10" s="23">
        <v>1106.1836297883369</v>
      </c>
    </row>
    <row r="11" spans="1:23">
      <c r="A11" s="27" t="s">
        <v>36</v>
      </c>
      <c r="B11" s="27" t="s">
        <v>61</v>
      </c>
      <c r="C11" s="23">
        <v>13358.310482999996</v>
      </c>
      <c r="D11" s="23">
        <v>13903.321507000001</v>
      </c>
      <c r="E11" s="23">
        <v>13098.584300999995</v>
      </c>
      <c r="F11" s="23">
        <v>15773.526639999996</v>
      </c>
      <c r="G11" s="23">
        <v>17165.481174</v>
      </c>
      <c r="H11" s="23">
        <v>15972.089349999998</v>
      </c>
      <c r="I11" s="23">
        <v>15661.781789999994</v>
      </c>
      <c r="J11" s="23">
        <v>17416.389090999997</v>
      </c>
      <c r="K11" s="23">
        <v>15789.734929999986</v>
      </c>
      <c r="L11" s="23">
        <v>14498.84317</v>
      </c>
      <c r="M11" s="23">
        <v>13219.327843999999</v>
      </c>
      <c r="N11" s="23">
        <v>13199.012483999997</v>
      </c>
      <c r="O11" s="23">
        <v>13786.345539999998</v>
      </c>
      <c r="P11" s="23">
        <v>13066.420963999997</v>
      </c>
      <c r="Q11" s="23">
        <v>12638.123646999988</v>
      </c>
      <c r="R11" s="23">
        <v>11795.343059999999</v>
      </c>
      <c r="S11" s="23">
        <v>13652.728058999995</v>
      </c>
      <c r="T11" s="23">
        <v>12031.054472999998</v>
      </c>
      <c r="U11" s="23">
        <v>11283.391980999999</v>
      </c>
      <c r="V11" s="23">
        <v>10456.113988999998</v>
      </c>
      <c r="W11" s="23">
        <v>10699.079918999994</v>
      </c>
    </row>
    <row r="12" spans="1:23">
      <c r="A12" s="27" t="s">
        <v>36</v>
      </c>
      <c r="B12" s="27" t="s">
        <v>65</v>
      </c>
      <c r="C12" s="23">
        <v>30948.002889739702</v>
      </c>
      <c r="D12" s="23">
        <v>33662.430708288477</v>
      </c>
      <c r="E12" s="23">
        <v>31105.397162448902</v>
      </c>
      <c r="F12" s="23">
        <v>32785.418707847253</v>
      </c>
      <c r="G12" s="23">
        <v>44241.996960379161</v>
      </c>
      <c r="H12" s="23">
        <v>48152.472996097036</v>
      </c>
      <c r="I12" s="23">
        <v>50523.908604992481</v>
      </c>
      <c r="J12" s="23">
        <v>55234.783767130481</v>
      </c>
      <c r="K12" s="23">
        <v>58302.247384914008</v>
      </c>
      <c r="L12" s="23">
        <v>58816.717131562094</v>
      </c>
      <c r="M12" s="23">
        <v>63420.451857191052</v>
      </c>
      <c r="N12" s="23">
        <v>69919.748270413562</v>
      </c>
      <c r="O12" s="23">
        <v>69774.523969033937</v>
      </c>
      <c r="P12" s="23">
        <v>79411.42014939712</v>
      </c>
      <c r="Q12" s="23">
        <v>87882.524765771479</v>
      </c>
      <c r="R12" s="23">
        <v>93739.525069559109</v>
      </c>
      <c r="S12" s="23">
        <v>95792.267766029807</v>
      </c>
      <c r="T12" s="23">
        <v>95262.236724525806</v>
      </c>
      <c r="U12" s="23">
        <v>97832.488724676063</v>
      </c>
      <c r="V12" s="23">
        <v>95502.388364176979</v>
      </c>
      <c r="W12" s="23">
        <v>97195.194988911142</v>
      </c>
    </row>
    <row r="13" spans="1:23">
      <c r="A13" s="27" t="s">
        <v>36</v>
      </c>
      <c r="B13" s="27" t="s">
        <v>64</v>
      </c>
      <c r="C13" s="23">
        <v>15292.98810422476</v>
      </c>
      <c r="D13" s="23">
        <v>15986.334981032694</v>
      </c>
      <c r="E13" s="23">
        <v>16249.844977070648</v>
      </c>
      <c r="F13" s="23">
        <v>15574.294734012467</v>
      </c>
      <c r="G13" s="23">
        <v>18885.572875791055</v>
      </c>
      <c r="H13" s="23">
        <v>22162.255227820842</v>
      </c>
      <c r="I13" s="23">
        <v>22423.364932532328</v>
      </c>
      <c r="J13" s="23">
        <v>19947.891769618524</v>
      </c>
      <c r="K13" s="23">
        <v>23310.981218057124</v>
      </c>
      <c r="L13" s="23">
        <v>26346.898508442209</v>
      </c>
      <c r="M13" s="23">
        <v>31005.693618545622</v>
      </c>
      <c r="N13" s="23">
        <v>34259.678929321111</v>
      </c>
      <c r="O13" s="23">
        <v>34945.62440058733</v>
      </c>
      <c r="P13" s="23">
        <v>33890.52979528244</v>
      </c>
      <c r="Q13" s="23">
        <v>40668.0319263532</v>
      </c>
      <c r="R13" s="23">
        <v>46183.069716735845</v>
      </c>
      <c r="S13" s="23">
        <v>41710.567508872824</v>
      </c>
      <c r="T13" s="23">
        <v>44055.582593984444</v>
      </c>
      <c r="U13" s="23">
        <v>47547.694452700591</v>
      </c>
      <c r="V13" s="23">
        <v>52912.668444452822</v>
      </c>
      <c r="W13" s="23">
        <v>60144.50881878208</v>
      </c>
    </row>
    <row r="14" spans="1:23">
      <c r="A14" s="27" t="s">
        <v>36</v>
      </c>
      <c r="B14" s="27" t="s">
        <v>32</v>
      </c>
      <c r="C14" s="23">
        <v>126.933150315246</v>
      </c>
      <c r="D14" s="23">
        <v>125.96461373751899</v>
      </c>
      <c r="E14" s="23">
        <v>138.70468423709278</v>
      </c>
      <c r="F14" s="23">
        <v>192.84284292745699</v>
      </c>
      <c r="G14" s="23">
        <v>190.28741427991679</v>
      </c>
      <c r="H14" s="23">
        <v>180.1589337832487</v>
      </c>
      <c r="I14" s="23">
        <v>172.97928717180591</v>
      </c>
      <c r="J14" s="23">
        <v>443.92247880611183</v>
      </c>
      <c r="K14" s="23">
        <v>448.61964541335294</v>
      </c>
      <c r="L14" s="23">
        <v>574.50930906616975</v>
      </c>
      <c r="M14" s="23">
        <v>757.69064352115981</v>
      </c>
      <c r="N14" s="23">
        <v>762.53441305608987</v>
      </c>
      <c r="O14" s="23">
        <v>867.1371054124852</v>
      </c>
      <c r="P14" s="23">
        <v>835.63836811656006</v>
      </c>
      <c r="Q14" s="23">
        <v>1254.137673510375</v>
      </c>
      <c r="R14" s="23">
        <v>1953.06775387479</v>
      </c>
      <c r="S14" s="23">
        <v>1934.0263718007488</v>
      </c>
      <c r="T14" s="23">
        <v>1954.488997323514</v>
      </c>
      <c r="U14" s="23">
        <v>3480.3691230658706</v>
      </c>
      <c r="V14" s="23">
        <v>3462.6288497946707</v>
      </c>
      <c r="W14" s="23">
        <v>4148.3778134997201</v>
      </c>
    </row>
    <row r="15" spans="1:23">
      <c r="A15" s="27" t="s">
        <v>36</v>
      </c>
      <c r="B15" s="27" t="s">
        <v>69</v>
      </c>
      <c r="C15" s="23">
        <v>42.590126300000001</v>
      </c>
      <c r="D15" s="23">
        <v>80.981619999999992</v>
      </c>
      <c r="E15" s="23">
        <v>58.124827462607996</v>
      </c>
      <c r="F15" s="23">
        <v>1539.6510141550659</v>
      </c>
      <c r="G15" s="23">
        <v>4429.540630145827</v>
      </c>
      <c r="H15" s="23">
        <v>5076.0807439616883</v>
      </c>
      <c r="I15" s="23">
        <v>5953.7343564194825</v>
      </c>
      <c r="J15" s="23">
        <v>7456.1591421123621</v>
      </c>
      <c r="K15" s="23">
        <v>8342.3117049699631</v>
      </c>
      <c r="L15" s="23">
        <v>8398.9691644377381</v>
      </c>
      <c r="M15" s="23">
        <v>9004.6430945390366</v>
      </c>
      <c r="N15" s="23">
        <v>9765.2612609301759</v>
      </c>
      <c r="O15" s="23">
        <v>9095.6372309635299</v>
      </c>
      <c r="P15" s="23">
        <v>8404.0161265666065</v>
      </c>
      <c r="Q15" s="23">
        <v>10557.375982412384</v>
      </c>
      <c r="R15" s="23">
        <v>13233.982502445451</v>
      </c>
      <c r="S15" s="23">
        <v>15003.77192048958</v>
      </c>
      <c r="T15" s="23">
        <v>14368.894817086459</v>
      </c>
      <c r="U15" s="23">
        <v>15288.641539435945</v>
      </c>
      <c r="V15" s="23">
        <v>15416.270113009286</v>
      </c>
      <c r="W15" s="23">
        <v>19495.492929143631</v>
      </c>
    </row>
    <row r="16" spans="1:23">
      <c r="A16" s="27" t="s">
        <v>36</v>
      </c>
      <c r="B16" s="27" t="s">
        <v>52</v>
      </c>
      <c r="C16" s="23">
        <v>30.647869971999999</v>
      </c>
      <c r="D16" s="23">
        <v>48.722862883999895</v>
      </c>
      <c r="E16" s="23">
        <v>73.73553701599991</v>
      </c>
      <c r="F16" s="23">
        <v>193.17733230599998</v>
      </c>
      <c r="G16" s="23">
        <v>279.77503530999991</v>
      </c>
      <c r="H16" s="23">
        <v>386.89942790000003</v>
      </c>
      <c r="I16" s="23">
        <v>509.62220230000003</v>
      </c>
      <c r="J16" s="23">
        <v>585.5652481300001</v>
      </c>
      <c r="K16" s="23">
        <v>758.23334484999896</v>
      </c>
      <c r="L16" s="23">
        <v>903.9910146999988</v>
      </c>
      <c r="M16" s="23">
        <v>1133.3325223999989</v>
      </c>
      <c r="N16" s="23">
        <v>1320.2461989999999</v>
      </c>
      <c r="O16" s="23">
        <v>1489.4395380000001</v>
      </c>
      <c r="P16" s="23">
        <v>1627.8688447999987</v>
      </c>
      <c r="Q16" s="23">
        <v>1783.9493436999996</v>
      </c>
      <c r="R16" s="23">
        <v>1884.061600799999</v>
      </c>
      <c r="S16" s="23">
        <v>1952.2114524999993</v>
      </c>
      <c r="T16" s="23">
        <v>2081.0397790000002</v>
      </c>
      <c r="U16" s="23">
        <v>2190.2580159999998</v>
      </c>
      <c r="V16" s="23">
        <v>2332.1572283</v>
      </c>
      <c r="W16" s="23">
        <v>2508.1190655</v>
      </c>
    </row>
    <row r="17" spans="1:23">
      <c r="A17" s="29" t="s">
        <v>118</v>
      </c>
      <c r="B17" s="29"/>
      <c r="C17" s="28">
        <v>177638.6770244228</v>
      </c>
      <c r="D17" s="28">
        <v>177313.27318434214</v>
      </c>
      <c r="E17" s="28">
        <v>176893.2754611299</v>
      </c>
      <c r="F17" s="28">
        <v>176572.94283044466</v>
      </c>
      <c r="G17" s="28">
        <v>176226.36099511056</v>
      </c>
      <c r="H17" s="28">
        <v>176253.38959746208</v>
      </c>
      <c r="I17" s="28">
        <v>177160.17612900925</v>
      </c>
      <c r="J17" s="28">
        <v>178808.43855066624</v>
      </c>
      <c r="K17" s="28">
        <v>181097.52877463875</v>
      </c>
      <c r="L17" s="28">
        <v>183462.57977794492</v>
      </c>
      <c r="M17" s="28">
        <v>186299.28093833383</v>
      </c>
      <c r="N17" s="28">
        <v>189761.05256691904</v>
      </c>
      <c r="O17" s="28">
        <v>191849.95814079087</v>
      </c>
      <c r="P17" s="28">
        <v>193867.90608330563</v>
      </c>
      <c r="Q17" s="28">
        <v>197457.59447512115</v>
      </c>
      <c r="R17" s="28">
        <v>200144.18465970474</v>
      </c>
      <c r="S17" s="28">
        <v>202782.93363209983</v>
      </c>
      <c r="T17" s="28">
        <v>204080.11403869832</v>
      </c>
      <c r="U17" s="28">
        <v>205968.96329470523</v>
      </c>
      <c r="V17" s="28">
        <v>207743.26175300212</v>
      </c>
      <c r="W17" s="28">
        <v>209707.37654566669</v>
      </c>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44723.357499999998</v>
      </c>
      <c r="D20" s="23">
        <v>40593.907440000003</v>
      </c>
      <c r="E20" s="23">
        <v>40027.2111</v>
      </c>
      <c r="F20" s="23">
        <v>43469.387699999992</v>
      </c>
      <c r="G20" s="23">
        <v>35178.531340000001</v>
      </c>
      <c r="H20" s="23">
        <v>32817.739784999991</v>
      </c>
      <c r="I20" s="23">
        <v>32927.110359999999</v>
      </c>
      <c r="J20" s="23">
        <v>33995.818090000001</v>
      </c>
      <c r="K20" s="23">
        <v>31971.411979999979</v>
      </c>
      <c r="L20" s="23">
        <v>31559.916784999994</v>
      </c>
      <c r="M20" s="23">
        <v>31499.853182561998</v>
      </c>
      <c r="N20" s="23">
        <v>22232.4355</v>
      </c>
      <c r="O20" s="23">
        <v>22309.4817</v>
      </c>
      <c r="P20" s="23">
        <v>21767.804</v>
      </c>
      <c r="Q20" s="23">
        <v>7450.8963000000003</v>
      </c>
      <c r="R20" s="23">
        <v>6502.1960999999992</v>
      </c>
      <c r="S20" s="23">
        <v>7987.0733999999993</v>
      </c>
      <c r="T20" s="23">
        <v>7807.4005999999999</v>
      </c>
      <c r="U20" s="23">
        <v>7101.6723000000002</v>
      </c>
      <c r="V20" s="23">
        <v>7181.7682000000004</v>
      </c>
      <c r="W20" s="23">
        <v>6980.5401000000002</v>
      </c>
    </row>
    <row r="21" spans="1:23" s="26" customFormat="1">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s="26" customFormat="1">
      <c r="A22" s="27" t="s">
        <v>119</v>
      </c>
      <c r="B22" s="27" t="s">
        <v>18</v>
      </c>
      <c r="C22" s="23">
        <v>33.648927405078993</v>
      </c>
      <c r="D22" s="23">
        <v>33.751527370909997</v>
      </c>
      <c r="E22" s="23">
        <v>103.17499631468399</v>
      </c>
      <c r="F22" s="23">
        <v>381.78830326830496</v>
      </c>
      <c r="G22" s="23">
        <v>156.373639652945</v>
      </c>
      <c r="H22" s="23">
        <v>66.987271839047011</v>
      </c>
      <c r="I22" s="23">
        <v>86.674338195166996</v>
      </c>
      <c r="J22" s="23">
        <v>180.323788723127</v>
      </c>
      <c r="K22" s="23">
        <v>321.13485873467698</v>
      </c>
      <c r="L22" s="23">
        <v>286.60106265839397</v>
      </c>
      <c r="M22" s="23">
        <v>138.94631359571298</v>
      </c>
      <c r="N22" s="23">
        <v>494.38907344856801</v>
      </c>
      <c r="O22" s="23">
        <v>420.36425872872002</v>
      </c>
      <c r="P22" s="23">
        <v>251.77329327300399</v>
      </c>
      <c r="Q22" s="23">
        <v>592.60411915449981</v>
      </c>
      <c r="R22" s="23">
        <v>305.21048281349101</v>
      </c>
      <c r="S22" s="23">
        <v>1136.7855301731699</v>
      </c>
      <c r="T22" s="23">
        <v>1307.9709045579059</v>
      </c>
      <c r="U22" s="23">
        <v>1125.802904176533</v>
      </c>
      <c r="V22" s="23">
        <v>1243.6593849293301</v>
      </c>
      <c r="W22" s="23">
        <v>1205.9927065179199</v>
      </c>
    </row>
    <row r="23" spans="1:23" s="26" customFormat="1">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s="26" customFormat="1">
      <c r="A24" s="27" t="s">
        <v>119</v>
      </c>
      <c r="B24" s="27" t="s">
        <v>62</v>
      </c>
      <c r="C24" s="23">
        <v>7.4541703999999897E-6</v>
      </c>
      <c r="D24" s="23">
        <v>0.1188567009432</v>
      </c>
      <c r="E24" s="23">
        <v>5.1773972915042004</v>
      </c>
      <c r="F24" s="23">
        <v>20.705534964315</v>
      </c>
      <c r="G24" s="23">
        <v>5.2804894751355</v>
      </c>
      <c r="H24" s="23">
        <v>8.8524628048939995</v>
      </c>
      <c r="I24" s="23">
        <v>6.2023821478382004</v>
      </c>
      <c r="J24" s="23">
        <v>16.237477860490898</v>
      </c>
      <c r="K24" s="23">
        <v>20.088256213483398</v>
      </c>
      <c r="L24" s="23">
        <v>8.4920872991080021</v>
      </c>
      <c r="M24" s="23">
        <v>11.8821097666901</v>
      </c>
      <c r="N24" s="23">
        <v>37.698446375896602</v>
      </c>
      <c r="O24" s="23">
        <v>21.883509881586399</v>
      </c>
      <c r="P24" s="23">
        <v>14.0774224423558</v>
      </c>
      <c r="Q24" s="23">
        <v>105.80372620720051</v>
      </c>
      <c r="R24" s="23">
        <v>39.220907153886003</v>
      </c>
      <c r="S24" s="23">
        <v>116.49831664766</v>
      </c>
      <c r="T24" s="23">
        <v>40.144933751292399</v>
      </c>
      <c r="U24" s="23">
        <v>130.89327874772792</v>
      </c>
      <c r="V24" s="23">
        <v>135.846797159576</v>
      </c>
      <c r="W24" s="23">
        <v>146.22438091405002</v>
      </c>
    </row>
    <row r="25" spans="1:23" s="26" customFormat="1">
      <c r="A25" s="27" t="s">
        <v>119</v>
      </c>
      <c r="B25" s="27" t="s">
        <v>61</v>
      </c>
      <c r="C25" s="23">
        <v>2066.2391159999979</v>
      </c>
      <c r="D25" s="23">
        <v>2014.83248</v>
      </c>
      <c r="E25" s="23">
        <v>1799.169799999999</v>
      </c>
      <c r="F25" s="23">
        <v>2529.6630899999977</v>
      </c>
      <c r="G25" s="23">
        <v>2764.0653299999999</v>
      </c>
      <c r="H25" s="23">
        <v>2627.6875799999998</v>
      </c>
      <c r="I25" s="23">
        <v>2651.306309999999</v>
      </c>
      <c r="J25" s="23">
        <v>3481.0064559999992</v>
      </c>
      <c r="K25" s="23">
        <v>3071.3309099999988</v>
      </c>
      <c r="L25" s="23">
        <v>2783.0334250000001</v>
      </c>
      <c r="M25" s="23">
        <v>2659.7630199999999</v>
      </c>
      <c r="N25" s="23">
        <v>2976.0942639999989</v>
      </c>
      <c r="O25" s="23">
        <v>3172.9826699999994</v>
      </c>
      <c r="P25" s="23">
        <v>3077.1210599999981</v>
      </c>
      <c r="Q25" s="23">
        <v>3357.5241759999999</v>
      </c>
      <c r="R25" s="23">
        <v>2960.054329999999</v>
      </c>
      <c r="S25" s="23">
        <v>4226.1700599999995</v>
      </c>
      <c r="T25" s="23">
        <v>3562.7901790000005</v>
      </c>
      <c r="U25" s="23">
        <v>3119.7068409999993</v>
      </c>
      <c r="V25" s="23">
        <v>3030.4434160000001</v>
      </c>
      <c r="W25" s="23">
        <v>3001.4548739999991</v>
      </c>
    </row>
    <row r="26" spans="1:23" s="26" customFormat="1">
      <c r="A26" s="27" t="s">
        <v>119</v>
      </c>
      <c r="B26" s="27" t="s">
        <v>65</v>
      </c>
      <c r="C26" s="23">
        <v>6057.722812860844</v>
      </c>
      <c r="D26" s="23">
        <v>7063.7979455381219</v>
      </c>
      <c r="E26" s="23">
        <v>6711.1400107935469</v>
      </c>
      <c r="F26" s="23">
        <v>6625.5463823551117</v>
      </c>
      <c r="G26" s="23">
        <v>10685.611567427732</v>
      </c>
      <c r="H26" s="23">
        <v>11205.359520947022</v>
      </c>
      <c r="I26" s="23">
        <v>11099.364145295149</v>
      </c>
      <c r="J26" s="23">
        <v>9987.3276411294373</v>
      </c>
      <c r="K26" s="23">
        <v>9386.1956741170088</v>
      </c>
      <c r="L26" s="23">
        <v>9956.7086602691616</v>
      </c>
      <c r="M26" s="23">
        <v>10721.065308924679</v>
      </c>
      <c r="N26" s="23">
        <v>17527.686847143807</v>
      </c>
      <c r="O26" s="23">
        <v>19484.746748721667</v>
      </c>
      <c r="P26" s="23">
        <v>21328.718631899228</v>
      </c>
      <c r="Q26" s="23">
        <v>22534.795895589836</v>
      </c>
      <c r="R26" s="23">
        <v>22366.787469946401</v>
      </c>
      <c r="S26" s="23">
        <v>19576.34424561722</v>
      </c>
      <c r="T26" s="23">
        <v>17597.275411487557</v>
      </c>
      <c r="U26" s="23">
        <v>19849.358627270067</v>
      </c>
      <c r="V26" s="23">
        <v>18857.225171040147</v>
      </c>
      <c r="W26" s="23">
        <v>25393.27320691376</v>
      </c>
    </row>
    <row r="27" spans="1:23" s="26" customFormat="1">
      <c r="A27" s="27" t="s">
        <v>119</v>
      </c>
      <c r="B27" s="27" t="s">
        <v>64</v>
      </c>
      <c r="C27" s="23">
        <v>5680.3348129033493</v>
      </c>
      <c r="D27" s="23">
        <v>6065.0354201173823</v>
      </c>
      <c r="E27" s="23">
        <v>6102.2597257760199</v>
      </c>
      <c r="F27" s="23">
        <v>5873.717382075869</v>
      </c>
      <c r="G27" s="23">
        <v>9486.5103043865347</v>
      </c>
      <c r="H27" s="23">
        <v>12261.490842586187</v>
      </c>
      <c r="I27" s="23">
        <v>12360.405401950555</v>
      </c>
      <c r="J27" s="23">
        <v>11081.927691590772</v>
      </c>
      <c r="K27" s="23">
        <v>13048.209838213053</v>
      </c>
      <c r="L27" s="23">
        <v>14441.575710707104</v>
      </c>
      <c r="M27" s="23">
        <v>14654.790222673522</v>
      </c>
      <c r="N27" s="23">
        <v>17197.752431617271</v>
      </c>
      <c r="O27" s="23">
        <v>16679.479142614047</v>
      </c>
      <c r="P27" s="23">
        <v>16070.157668931939</v>
      </c>
      <c r="Q27" s="23">
        <v>21436.754770238826</v>
      </c>
      <c r="R27" s="23">
        <v>26233.665743514146</v>
      </c>
      <c r="S27" s="23">
        <v>24034.567189618028</v>
      </c>
      <c r="T27" s="23">
        <v>24852.769546621992</v>
      </c>
      <c r="U27" s="23">
        <v>27742.424670417098</v>
      </c>
      <c r="V27" s="23">
        <v>29277.908201501476</v>
      </c>
      <c r="W27" s="23">
        <v>29026.031428783728</v>
      </c>
    </row>
    <row r="28" spans="1:23" s="26" customFormat="1">
      <c r="A28" s="27" t="s">
        <v>119</v>
      </c>
      <c r="B28" s="27" t="s">
        <v>32</v>
      </c>
      <c r="C28" s="23">
        <v>1.5789579999999899E-5</v>
      </c>
      <c r="D28" s="23">
        <v>1.6001135000000001E-5</v>
      </c>
      <c r="E28" s="23">
        <v>1.5947037999999999E-5</v>
      </c>
      <c r="F28" s="23">
        <v>1.600122E-5</v>
      </c>
      <c r="G28" s="23">
        <v>1.6054529999999999E-5</v>
      </c>
      <c r="H28" s="23">
        <v>2.2070517000000001E-5</v>
      </c>
      <c r="I28" s="23">
        <v>3.0980857000000003E-5</v>
      </c>
      <c r="J28" s="23">
        <v>3.807088E-5</v>
      </c>
      <c r="K28" s="23">
        <v>3.8597095999999999E-5</v>
      </c>
      <c r="L28" s="23">
        <v>6.9497315999999902E-4</v>
      </c>
      <c r="M28" s="23">
        <v>160.26802000000001</v>
      </c>
      <c r="N28" s="23">
        <v>162.28395</v>
      </c>
      <c r="O28" s="23">
        <v>303.22399999999999</v>
      </c>
      <c r="P28" s="23">
        <v>295.83089999999999</v>
      </c>
      <c r="Q28" s="23">
        <v>450.49062999999899</v>
      </c>
      <c r="R28" s="23">
        <v>643.69006000000002</v>
      </c>
      <c r="S28" s="23">
        <v>636.53656000000001</v>
      </c>
      <c r="T28" s="23">
        <v>640.52465999999902</v>
      </c>
      <c r="U28" s="23">
        <v>976.61620000000005</v>
      </c>
      <c r="V28" s="23">
        <v>960.04330000000004</v>
      </c>
      <c r="W28" s="23">
        <v>974.87459999999999</v>
      </c>
    </row>
    <row r="29" spans="1:23" s="26" customFormat="1">
      <c r="A29" s="27" t="s">
        <v>119</v>
      </c>
      <c r="B29" s="27" t="s">
        <v>69</v>
      </c>
      <c r="C29" s="23">
        <v>16.301956300000001</v>
      </c>
      <c r="D29" s="23">
        <v>29.762329999999999</v>
      </c>
      <c r="E29" s="23">
        <v>20.839979372055996</v>
      </c>
      <c r="F29" s="23">
        <v>1199.8997208161368</v>
      </c>
      <c r="G29" s="23">
        <v>4086.4095491567032</v>
      </c>
      <c r="H29" s="23">
        <v>4331.4183729041988</v>
      </c>
      <c r="I29" s="23">
        <v>4514.2322782062993</v>
      </c>
      <c r="J29" s="23">
        <v>4845.2967380711734</v>
      </c>
      <c r="K29" s="23">
        <v>5194.0329936026556</v>
      </c>
      <c r="L29" s="23">
        <v>5433.8436825224017</v>
      </c>
      <c r="M29" s="23">
        <v>5254.2483345993805</v>
      </c>
      <c r="N29" s="23">
        <v>5906.3565747050397</v>
      </c>
      <c r="O29" s="23">
        <v>5319.47559803888</v>
      </c>
      <c r="P29" s="23">
        <v>4709.3973911217499</v>
      </c>
      <c r="Q29" s="23">
        <v>6240.0441085709999</v>
      </c>
      <c r="R29" s="23">
        <v>9114.953343000001</v>
      </c>
      <c r="S29" s="23">
        <v>9848.9323399999994</v>
      </c>
      <c r="T29" s="23">
        <v>9273.8958159999911</v>
      </c>
      <c r="U29" s="23">
        <v>9523.5005799999999</v>
      </c>
      <c r="V29" s="23">
        <v>9675.6993719999991</v>
      </c>
      <c r="W29" s="23">
        <v>10579.477790000001</v>
      </c>
    </row>
    <row r="30" spans="1:23" s="26" customFormat="1">
      <c r="A30" s="27" t="s">
        <v>119</v>
      </c>
      <c r="B30" s="27" t="s">
        <v>52</v>
      </c>
      <c r="C30" s="23">
        <v>8.033467599999998</v>
      </c>
      <c r="D30" s="23">
        <v>12.830063600000001</v>
      </c>
      <c r="E30" s="23">
        <v>17.632024999999999</v>
      </c>
      <c r="F30" s="23">
        <v>76.635632999999999</v>
      </c>
      <c r="G30" s="23">
        <v>108.39014</v>
      </c>
      <c r="H30" s="23">
        <v>149.80802800000001</v>
      </c>
      <c r="I30" s="23">
        <v>194.57489099999998</v>
      </c>
      <c r="J30" s="23">
        <v>224.94717299999999</v>
      </c>
      <c r="K30" s="23">
        <v>284.149192999999</v>
      </c>
      <c r="L30" s="23">
        <v>329.25263799999999</v>
      </c>
      <c r="M30" s="23">
        <v>403.62237599999997</v>
      </c>
      <c r="N30" s="23">
        <v>460.16143</v>
      </c>
      <c r="O30" s="23">
        <v>522.65902500000004</v>
      </c>
      <c r="P30" s="23">
        <v>563.52024999999901</v>
      </c>
      <c r="Q30" s="23">
        <v>610.32348000000002</v>
      </c>
      <c r="R30" s="23">
        <v>648.00416999999902</v>
      </c>
      <c r="S30" s="23">
        <v>675.11103599999899</v>
      </c>
      <c r="T30" s="23">
        <v>715.75969999999995</v>
      </c>
      <c r="U30" s="23">
        <v>756.83244999999999</v>
      </c>
      <c r="V30" s="23">
        <v>807.97334999999998</v>
      </c>
      <c r="W30" s="23">
        <v>863.52319999999997</v>
      </c>
    </row>
    <row r="31" spans="1:23" s="26" customFormat="1">
      <c r="A31" s="29" t="s">
        <v>118</v>
      </c>
      <c r="B31" s="29"/>
      <c r="C31" s="28">
        <v>58561.303176623427</v>
      </c>
      <c r="D31" s="28">
        <v>55771.443669727356</v>
      </c>
      <c r="E31" s="28">
        <v>54748.133030175755</v>
      </c>
      <c r="F31" s="28">
        <v>58900.808392663581</v>
      </c>
      <c r="G31" s="28">
        <v>58276.37267094235</v>
      </c>
      <c r="H31" s="28">
        <v>58988.117463177136</v>
      </c>
      <c r="I31" s="28">
        <v>59131.062937588707</v>
      </c>
      <c r="J31" s="28">
        <v>58742.641145303831</v>
      </c>
      <c r="K31" s="28">
        <v>57818.371517278196</v>
      </c>
      <c r="L31" s="28">
        <v>59036.327730933765</v>
      </c>
      <c r="M31" s="28">
        <v>59686.300157522601</v>
      </c>
      <c r="N31" s="28">
        <v>60466.056562585545</v>
      </c>
      <c r="O31" s="28">
        <v>62088.938029946017</v>
      </c>
      <c r="P31" s="28">
        <v>62509.652076546525</v>
      </c>
      <c r="Q31" s="28">
        <v>55478.378987190357</v>
      </c>
      <c r="R31" s="28">
        <v>58407.135033427927</v>
      </c>
      <c r="S31" s="28">
        <v>57077.438742056082</v>
      </c>
      <c r="T31" s="28">
        <v>55168.351575418754</v>
      </c>
      <c r="U31" s="28">
        <v>59069.85862161142</v>
      </c>
      <c r="V31" s="28">
        <v>59726.851170630529</v>
      </c>
      <c r="W31" s="28">
        <v>65753.516697129453</v>
      </c>
    </row>
    <row r="32" spans="1:23" s="26" customFormat="1"/>
    <row r="33" spans="1:23" s="26" customFormat="1">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s="26" customFormat="1">
      <c r="A34" s="27" t="s">
        <v>120</v>
      </c>
      <c r="B34" s="27" t="s">
        <v>60</v>
      </c>
      <c r="C34" s="23">
        <v>41477.058559999998</v>
      </c>
      <c r="D34" s="23">
        <v>42535.553499999987</v>
      </c>
      <c r="E34" s="23">
        <v>44607.420599999976</v>
      </c>
      <c r="F34" s="23">
        <v>41439.607676862994</v>
      </c>
      <c r="G34" s="23">
        <v>36100.367025597989</v>
      </c>
      <c r="H34" s="23">
        <v>33754.424605100998</v>
      </c>
      <c r="I34" s="23">
        <v>32616.765024020999</v>
      </c>
      <c r="J34" s="23">
        <v>31479.894797251996</v>
      </c>
      <c r="K34" s="23">
        <v>31569.222718786001</v>
      </c>
      <c r="L34" s="23">
        <v>30988.594677440993</v>
      </c>
      <c r="M34" s="23">
        <v>28250.501472423999</v>
      </c>
      <c r="N34" s="23">
        <v>30115.888834721001</v>
      </c>
      <c r="O34" s="23">
        <v>31448.289380410002</v>
      </c>
      <c r="P34" s="23">
        <v>28123.442198824003</v>
      </c>
      <c r="Q34" s="23">
        <v>29633.222418993999</v>
      </c>
      <c r="R34" s="23">
        <v>24632.580695000001</v>
      </c>
      <c r="S34" s="23">
        <v>23495.540499999996</v>
      </c>
      <c r="T34" s="23">
        <v>24017.000599999999</v>
      </c>
      <c r="U34" s="23">
        <v>22886.8894</v>
      </c>
      <c r="V34" s="23">
        <v>22471.572400000001</v>
      </c>
      <c r="W34" s="23">
        <v>14276.265630817003</v>
      </c>
    </row>
    <row r="35" spans="1:23" s="26" customFormat="1">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s="26" customFormat="1">
      <c r="A36" s="27" t="s">
        <v>120</v>
      </c>
      <c r="B36" s="27" t="s">
        <v>18</v>
      </c>
      <c r="C36" s="23">
        <v>1113.0546867815156</v>
      </c>
      <c r="D36" s="23">
        <v>1113.054686745402</v>
      </c>
      <c r="E36" s="23">
        <v>1240.835613342113</v>
      </c>
      <c r="F36" s="23">
        <v>1823.6152405907608</v>
      </c>
      <c r="G36" s="23">
        <v>1434.4457083782909</v>
      </c>
      <c r="H36" s="23">
        <v>1443.0270183855589</v>
      </c>
      <c r="I36" s="23">
        <v>1566.5077668933809</v>
      </c>
      <c r="J36" s="23">
        <v>1630.2460571361439</v>
      </c>
      <c r="K36" s="23">
        <v>1675.2931072499061</v>
      </c>
      <c r="L36" s="23">
        <v>1748.0384851898939</v>
      </c>
      <c r="M36" s="23">
        <v>1780.2457202491159</v>
      </c>
      <c r="N36" s="23">
        <v>2071.1025571545256</v>
      </c>
      <c r="O36" s="23">
        <v>2055.4642818149487</v>
      </c>
      <c r="P36" s="23">
        <v>1489.910666161624</v>
      </c>
      <c r="Q36" s="23">
        <v>2247.644582989637</v>
      </c>
      <c r="R36" s="23">
        <v>1555.0425952714809</v>
      </c>
      <c r="S36" s="23">
        <v>2642.8211506110229</v>
      </c>
      <c r="T36" s="23">
        <v>2641.3394507116282</v>
      </c>
      <c r="U36" s="23">
        <v>2239.7830910000098</v>
      </c>
      <c r="V36" s="23">
        <v>2510.3429916024702</v>
      </c>
      <c r="W36" s="23">
        <v>2630.9635977173298</v>
      </c>
    </row>
    <row r="37" spans="1:23" s="26" customFormat="1">
      <c r="A37" s="27" t="s">
        <v>120</v>
      </c>
      <c r="B37" s="27" t="s">
        <v>28</v>
      </c>
      <c r="C37" s="23">
        <v>37.115769999999998</v>
      </c>
      <c r="D37" s="23">
        <v>37.115769999999998</v>
      </c>
      <c r="E37" s="23">
        <v>73.719189999999998</v>
      </c>
      <c r="F37" s="23">
        <v>135.15316999999999</v>
      </c>
      <c r="G37" s="23">
        <v>110.81558999999901</v>
      </c>
      <c r="H37" s="23">
        <v>120.04943</v>
      </c>
      <c r="I37" s="23">
        <v>124.83002500000001</v>
      </c>
      <c r="J37" s="23">
        <v>134.98723000000001</v>
      </c>
      <c r="K37" s="23">
        <v>159.17876000000001</v>
      </c>
      <c r="L37" s="23">
        <v>165.06297000000001</v>
      </c>
      <c r="M37" s="23">
        <v>186.75973999999999</v>
      </c>
      <c r="N37" s="23">
        <v>213.39338999999899</v>
      </c>
      <c r="O37" s="23">
        <v>220.55431999999999</v>
      </c>
      <c r="P37" s="23">
        <v>132.59202999999999</v>
      </c>
      <c r="Q37" s="23">
        <v>201.15325999999999</v>
      </c>
      <c r="R37" s="23">
        <v>124.80916000000001</v>
      </c>
      <c r="S37" s="23">
        <v>268.03362999999899</v>
      </c>
      <c r="T37" s="23">
        <v>251.22539</v>
      </c>
      <c r="U37" s="23">
        <v>222.39107000000001</v>
      </c>
      <c r="V37" s="23">
        <v>228.71593999999999</v>
      </c>
      <c r="W37" s="23">
        <v>261.19472999999999</v>
      </c>
    </row>
    <row r="38" spans="1:23" s="26" customFormat="1">
      <c r="A38" s="27" t="s">
        <v>120</v>
      </c>
      <c r="B38" s="27" t="s">
        <v>62</v>
      </c>
      <c r="C38" s="23">
        <v>1.2397111599999998E-5</v>
      </c>
      <c r="D38" s="23">
        <v>1.22277522E-5</v>
      </c>
      <c r="E38" s="23">
        <v>1.2858291300000002E-5</v>
      </c>
      <c r="F38" s="23">
        <v>11.942635208472801</v>
      </c>
      <c r="G38" s="23">
        <v>8.4116841817187993</v>
      </c>
      <c r="H38" s="23">
        <v>14.893245890174498</v>
      </c>
      <c r="I38" s="23">
        <v>16.573583077644905</v>
      </c>
      <c r="J38" s="23">
        <v>39.358137847165203</v>
      </c>
      <c r="K38" s="23">
        <v>17.432551035603399</v>
      </c>
      <c r="L38" s="23">
        <v>23.243187850610578</v>
      </c>
      <c r="M38" s="23">
        <v>33.263850204188486</v>
      </c>
      <c r="N38" s="23">
        <v>32.570672994461802</v>
      </c>
      <c r="O38" s="23">
        <v>32.0235543977292</v>
      </c>
      <c r="P38" s="23">
        <v>6.9442575751243005</v>
      </c>
      <c r="Q38" s="23">
        <v>85.143102516126206</v>
      </c>
      <c r="R38" s="23">
        <v>52.16778439636299</v>
      </c>
      <c r="S38" s="23">
        <v>194.22739153041741</v>
      </c>
      <c r="T38" s="23">
        <v>65.787917585646511</v>
      </c>
      <c r="U38" s="23">
        <v>203.82176895542224</v>
      </c>
      <c r="V38" s="23">
        <v>145.922297506874</v>
      </c>
      <c r="W38" s="23">
        <v>295.94403520500003</v>
      </c>
    </row>
    <row r="39" spans="1:23" s="26" customFormat="1">
      <c r="A39" s="27" t="s">
        <v>120</v>
      </c>
      <c r="B39" s="27" t="s">
        <v>61</v>
      </c>
      <c r="C39" s="23">
        <v>690.22880000000009</v>
      </c>
      <c r="D39" s="23">
        <v>688.01174000000003</v>
      </c>
      <c r="E39" s="23">
        <v>688.17409999999995</v>
      </c>
      <c r="F39" s="23">
        <v>685.23404000000005</v>
      </c>
      <c r="G39" s="23">
        <v>683.75729000000001</v>
      </c>
      <c r="H39" s="23">
        <v>683.15814</v>
      </c>
      <c r="I39" s="23">
        <v>684.64067999999907</v>
      </c>
      <c r="J39" s="23">
        <v>680.30490999999995</v>
      </c>
      <c r="K39" s="23">
        <v>678.29132000000004</v>
      </c>
      <c r="L39" s="23">
        <v>677.50242999999898</v>
      </c>
      <c r="M39" s="23">
        <v>678.80871000000002</v>
      </c>
      <c r="N39" s="23">
        <v>674.6431</v>
      </c>
      <c r="O39" s="23">
        <v>673.29867000000002</v>
      </c>
      <c r="P39" s="23">
        <v>671.77423999999996</v>
      </c>
      <c r="Q39" s="23">
        <v>672.97797999999898</v>
      </c>
      <c r="R39" s="23">
        <v>668.52678000000003</v>
      </c>
      <c r="S39" s="23">
        <v>247.25797999999901</v>
      </c>
      <c r="T39" s="23">
        <v>250.35590999999999</v>
      </c>
      <c r="U39" s="23">
        <v>245.37602000000001</v>
      </c>
      <c r="V39" s="23">
        <v>248.94390000000001</v>
      </c>
      <c r="W39" s="23">
        <v>247.64427000000001</v>
      </c>
    </row>
    <row r="40" spans="1:23" s="26" customFormat="1">
      <c r="A40" s="27" t="s">
        <v>120</v>
      </c>
      <c r="B40" s="27" t="s">
        <v>65</v>
      </c>
      <c r="C40" s="23">
        <v>5789.9001891369726</v>
      </c>
      <c r="D40" s="23">
        <v>5519.292504449133</v>
      </c>
      <c r="E40" s="23">
        <v>5209.6420800259739</v>
      </c>
      <c r="F40" s="23">
        <v>5816.9447135768751</v>
      </c>
      <c r="G40" s="23">
        <v>12460.443193946525</v>
      </c>
      <c r="H40" s="23">
        <v>13712.223261155068</v>
      </c>
      <c r="I40" s="23">
        <v>14736.53182400832</v>
      </c>
      <c r="J40" s="23">
        <v>19100.041356098234</v>
      </c>
      <c r="K40" s="23">
        <v>19172.672070599594</v>
      </c>
      <c r="L40" s="23">
        <v>19492.140731333322</v>
      </c>
      <c r="M40" s="23">
        <v>20290.173817341336</v>
      </c>
      <c r="N40" s="23">
        <v>21918.143118198823</v>
      </c>
      <c r="O40" s="23">
        <v>19485.666447662912</v>
      </c>
      <c r="P40" s="23">
        <v>25650.37927103561</v>
      </c>
      <c r="Q40" s="23">
        <v>29026.515585685935</v>
      </c>
      <c r="R40" s="23">
        <v>34515.107371209051</v>
      </c>
      <c r="S40" s="23">
        <v>36699.309385500135</v>
      </c>
      <c r="T40" s="23">
        <v>36761.715191627402</v>
      </c>
      <c r="U40" s="23">
        <v>37459.426770921549</v>
      </c>
      <c r="V40" s="23">
        <v>34670.185121453571</v>
      </c>
      <c r="W40" s="23">
        <v>34031.131825702687</v>
      </c>
    </row>
    <row r="41" spans="1:23" s="26" customFormat="1">
      <c r="A41" s="27" t="s">
        <v>120</v>
      </c>
      <c r="B41" s="27" t="s">
        <v>64</v>
      </c>
      <c r="C41" s="23">
        <v>6071.0580108272679</v>
      </c>
      <c r="D41" s="23">
        <v>6392.6710396226717</v>
      </c>
      <c r="E41" s="23">
        <v>6497.1098145223104</v>
      </c>
      <c r="F41" s="23">
        <v>6212.7848356167387</v>
      </c>
      <c r="G41" s="23">
        <v>6072.8638496392932</v>
      </c>
      <c r="H41" s="23">
        <v>6411.5052223602997</v>
      </c>
      <c r="I41" s="23">
        <v>6387.1954647202438</v>
      </c>
      <c r="J41" s="23">
        <v>5416.6812089539353</v>
      </c>
      <c r="K41" s="23">
        <v>5999.2693489252433</v>
      </c>
      <c r="L41" s="23">
        <v>6423.1441399354289</v>
      </c>
      <c r="M41" s="23">
        <v>8303.6420545253804</v>
      </c>
      <c r="N41" s="23">
        <v>8370.7111044784087</v>
      </c>
      <c r="O41" s="23">
        <v>8990.0070927849356</v>
      </c>
      <c r="P41" s="23">
        <v>8811.651343963249</v>
      </c>
      <c r="Q41" s="23">
        <v>9298.095414820209</v>
      </c>
      <c r="R41" s="23">
        <v>8950.566615202797</v>
      </c>
      <c r="S41" s="23">
        <v>7453.5085676105564</v>
      </c>
      <c r="T41" s="23">
        <v>8210.5989316437481</v>
      </c>
      <c r="U41" s="23">
        <v>8561.181004572536</v>
      </c>
      <c r="V41" s="23">
        <v>11482.492811747703</v>
      </c>
      <c r="W41" s="23">
        <v>17187.30011544934</v>
      </c>
    </row>
    <row r="42" spans="1:23" s="26" customFormat="1">
      <c r="A42" s="27" t="s">
        <v>120</v>
      </c>
      <c r="B42" s="27" t="s">
        <v>32</v>
      </c>
      <c r="C42" s="23">
        <v>16.329198531025</v>
      </c>
      <c r="D42" s="23">
        <v>14.60795379977</v>
      </c>
      <c r="E42" s="23">
        <v>14.931928912424899</v>
      </c>
      <c r="F42" s="23">
        <v>32.152616947946001</v>
      </c>
      <c r="G42" s="23">
        <v>32.318834185325905</v>
      </c>
      <c r="H42" s="23">
        <v>32.037034956845901</v>
      </c>
      <c r="I42" s="23">
        <v>31.638907717486898</v>
      </c>
      <c r="J42" s="23">
        <v>313.05928399999993</v>
      </c>
      <c r="K42" s="23">
        <v>319.60118199999999</v>
      </c>
      <c r="L42" s="23">
        <v>450.32375999999891</v>
      </c>
      <c r="M42" s="23">
        <v>474.136121</v>
      </c>
      <c r="N42" s="23">
        <v>475.86041299999999</v>
      </c>
      <c r="O42" s="23">
        <v>469.27335000000005</v>
      </c>
      <c r="P42" s="23">
        <v>464.462965</v>
      </c>
      <c r="Q42" s="23">
        <v>470.16528900000003</v>
      </c>
      <c r="R42" s="23">
        <v>836.19390599999997</v>
      </c>
      <c r="S42" s="23">
        <v>830.11150599999996</v>
      </c>
      <c r="T42" s="23">
        <v>842.57659799999999</v>
      </c>
      <c r="U42" s="23">
        <v>1315.386393</v>
      </c>
      <c r="V42" s="23">
        <v>1339.524555</v>
      </c>
      <c r="W42" s="23">
        <v>1344.6467769999999</v>
      </c>
    </row>
    <row r="43" spans="1:23" s="26" customFormat="1">
      <c r="A43" s="27" t="s">
        <v>120</v>
      </c>
      <c r="B43" s="27" t="s">
        <v>69</v>
      </c>
      <c r="C43" s="23">
        <v>26.288170000000001</v>
      </c>
      <c r="D43" s="23">
        <v>51.219290000000001</v>
      </c>
      <c r="E43" s="23">
        <v>37.284772291679005</v>
      </c>
      <c r="F43" s="23">
        <v>338.87114135029401</v>
      </c>
      <c r="G43" s="23">
        <v>342.34682238492996</v>
      </c>
      <c r="H43" s="23">
        <v>511.434725937243</v>
      </c>
      <c r="I43" s="23">
        <v>522.75289889845203</v>
      </c>
      <c r="J43" s="23">
        <v>550.03101628032994</v>
      </c>
      <c r="K43" s="23">
        <v>612.29371865106998</v>
      </c>
      <c r="L43" s="23">
        <v>589.34557773388997</v>
      </c>
      <c r="M43" s="23">
        <v>673.10212991996991</v>
      </c>
      <c r="N43" s="23">
        <v>705.51734199161001</v>
      </c>
      <c r="O43" s="23">
        <v>624.40448465080999</v>
      </c>
      <c r="P43" s="23">
        <v>538.38277867815998</v>
      </c>
      <c r="Q43" s="23">
        <v>610.16498289010997</v>
      </c>
      <c r="R43" s="23">
        <v>503.05335013473001</v>
      </c>
      <c r="S43" s="23">
        <v>1422.2558300000001</v>
      </c>
      <c r="T43" s="23">
        <v>1423.86715</v>
      </c>
      <c r="U43" s="23">
        <v>1374.97667</v>
      </c>
      <c r="V43" s="23">
        <v>1471.2960499999999</v>
      </c>
      <c r="W43" s="23">
        <v>3814.241829999999</v>
      </c>
    </row>
    <row r="44" spans="1:23" s="26" customFormat="1">
      <c r="A44" s="27" t="s">
        <v>120</v>
      </c>
      <c r="B44" s="27" t="s">
        <v>52</v>
      </c>
      <c r="C44" s="23">
        <v>6.0431347999999998</v>
      </c>
      <c r="D44" s="23">
        <v>9.4590147999999896</v>
      </c>
      <c r="E44" s="23">
        <v>14.084854099999999</v>
      </c>
      <c r="F44" s="23">
        <v>36.937052999999999</v>
      </c>
      <c r="G44" s="23">
        <v>55.578832999999896</v>
      </c>
      <c r="H44" s="23">
        <v>79.775589499999995</v>
      </c>
      <c r="I44" s="23">
        <v>105.07249400000001</v>
      </c>
      <c r="J44" s="23">
        <v>116.35883200000001</v>
      </c>
      <c r="K44" s="23">
        <v>158.33343300000001</v>
      </c>
      <c r="L44" s="23">
        <v>190.24139999999898</v>
      </c>
      <c r="M44" s="23">
        <v>242.23874999999998</v>
      </c>
      <c r="N44" s="23">
        <v>284.6955099999999</v>
      </c>
      <c r="O44" s="23">
        <v>322.31921399999993</v>
      </c>
      <c r="P44" s="23">
        <v>361.21526599999999</v>
      </c>
      <c r="Q44" s="23">
        <v>400.12250999999998</v>
      </c>
      <c r="R44" s="23">
        <v>415.86517000000003</v>
      </c>
      <c r="S44" s="23">
        <v>434.25245999999999</v>
      </c>
      <c r="T44" s="23">
        <v>466.83866</v>
      </c>
      <c r="U44" s="23">
        <v>494.62844000000001</v>
      </c>
      <c r="V44" s="23">
        <v>541.41982999999993</v>
      </c>
      <c r="W44" s="23">
        <v>569.01072999999997</v>
      </c>
    </row>
    <row r="45" spans="1:23" s="26" customFormat="1">
      <c r="A45" s="29" t="s">
        <v>118</v>
      </c>
      <c r="B45" s="29"/>
      <c r="C45" s="28">
        <v>55178.416029142856</v>
      </c>
      <c r="D45" s="28">
        <v>56285.699253044942</v>
      </c>
      <c r="E45" s="28">
        <v>58316.901410748658</v>
      </c>
      <c r="F45" s="28">
        <v>56125.282311855844</v>
      </c>
      <c r="G45" s="28">
        <v>56871.10434174382</v>
      </c>
      <c r="H45" s="28">
        <v>56139.280922892096</v>
      </c>
      <c r="I45" s="28">
        <v>56133.044367720591</v>
      </c>
      <c r="J45" s="28">
        <v>58481.513697287475</v>
      </c>
      <c r="K45" s="28">
        <v>59271.359876596354</v>
      </c>
      <c r="L45" s="28">
        <v>59517.726621750255</v>
      </c>
      <c r="M45" s="28">
        <v>59523.395364744021</v>
      </c>
      <c r="N45" s="28">
        <v>63396.452777547216</v>
      </c>
      <c r="O45" s="28">
        <v>62905.303747070539</v>
      </c>
      <c r="P45" s="28">
        <v>64886.694007559607</v>
      </c>
      <c r="Q45" s="28">
        <v>71164.752345005909</v>
      </c>
      <c r="R45" s="28">
        <v>70498.801001079686</v>
      </c>
      <c r="S45" s="28">
        <v>71000.698605252124</v>
      </c>
      <c r="T45" s="28">
        <v>72198.023391568422</v>
      </c>
      <c r="U45" s="28">
        <v>71818.869125449506</v>
      </c>
      <c r="V45" s="28">
        <v>71758.17546231061</v>
      </c>
      <c r="W45" s="28">
        <v>68930.444204891362</v>
      </c>
    </row>
    <row r="46" spans="1:23" s="26" customFormat="1"/>
    <row r="47" spans="1:23" s="26" customFormat="1">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s="26" customFormat="1">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s="26" customFormat="1">
      <c r="A49" s="27" t="s">
        <v>121</v>
      </c>
      <c r="B49" s="27" t="s">
        <v>67</v>
      </c>
      <c r="C49" s="23">
        <v>28565.575099999998</v>
      </c>
      <c r="D49" s="23">
        <v>27545.64769999999</v>
      </c>
      <c r="E49" s="23">
        <v>28868.1947</v>
      </c>
      <c r="F49" s="23">
        <v>24104.906477065997</v>
      </c>
      <c r="G49" s="23">
        <v>21909.760436077002</v>
      </c>
      <c r="H49" s="23">
        <v>21033.921162914998</v>
      </c>
      <c r="I49" s="23">
        <v>20551.975558781989</v>
      </c>
      <c r="J49" s="23">
        <v>18047.521078122001</v>
      </c>
      <c r="K49" s="23">
        <v>17166.899075066001</v>
      </c>
      <c r="L49" s="23">
        <v>18142.839</v>
      </c>
      <c r="M49" s="23">
        <v>16111.513744935002</v>
      </c>
      <c r="N49" s="23">
        <v>16142.2716</v>
      </c>
      <c r="O49" s="23">
        <v>15949.719099999989</v>
      </c>
      <c r="P49" s="23">
        <v>14984.489600000001</v>
      </c>
      <c r="Q49" s="23">
        <v>14961.457100000001</v>
      </c>
      <c r="R49" s="23">
        <v>14557.804099999999</v>
      </c>
      <c r="S49" s="23">
        <v>14995.734600000002</v>
      </c>
      <c r="T49" s="23">
        <v>16183.3997</v>
      </c>
      <c r="U49" s="23">
        <v>14903.055200000001</v>
      </c>
      <c r="V49" s="23">
        <v>14256.465</v>
      </c>
      <c r="W49" s="23">
        <v>15206.362499999999</v>
      </c>
    </row>
    <row r="50" spans="1:23" s="26" customFormat="1">
      <c r="A50" s="27" t="s">
        <v>121</v>
      </c>
      <c r="B50" s="27" t="s">
        <v>18</v>
      </c>
      <c r="C50" s="23">
        <v>9.3970289999999993E-6</v>
      </c>
      <c r="D50" s="23">
        <v>9.2567340000000003E-6</v>
      </c>
      <c r="E50" s="23">
        <v>1.0087395000000001E-5</v>
      </c>
      <c r="F50" s="23">
        <v>2.9503766000000001E-5</v>
      </c>
      <c r="G50" s="23">
        <v>2.9117728000000001E-5</v>
      </c>
      <c r="H50" s="23">
        <v>2.8515429999999899E-5</v>
      </c>
      <c r="I50" s="23">
        <v>3.2549753000000003E-5</v>
      </c>
      <c r="J50" s="23">
        <v>3.4134690000000003E-5</v>
      </c>
      <c r="K50" s="23">
        <v>3.4754069999999998E-5</v>
      </c>
      <c r="L50" s="23">
        <v>3.4583799999999999E-5</v>
      </c>
      <c r="M50" s="23">
        <v>3.4089569999999998E-5</v>
      </c>
      <c r="N50" s="23">
        <v>3.5579990000000001E-5</v>
      </c>
      <c r="O50" s="23">
        <v>3.5593200000000003E-5</v>
      </c>
      <c r="P50" s="23">
        <v>3.4500720000000001E-5</v>
      </c>
      <c r="Q50" s="23">
        <v>3.6161792999999997E-5</v>
      </c>
      <c r="R50" s="23">
        <v>3.4793679999999997E-5</v>
      </c>
      <c r="S50" s="23">
        <v>4.7415157000000002E-5</v>
      </c>
      <c r="T50" s="23">
        <v>4.7467759999999997E-5</v>
      </c>
      <c r="U50" s="23">
        <v>5.4437593999999999E-5</v>
      </c>
      <c r="V50" s="23">
        <v>5.5127787999999998E-5</v>
      </c>
      <c r="W50" s="23">
        <v>5.4997119999999997E-5</v>
      </c>
    </row>
    <row r="51" spans="1:23" s="26" customFormat="1">
      <c r="A51" s="27" t="s">
        <v>121</v>
      </c>
      <c r="B51" s="27" t="s">
        <v>28</v>
      </c>
      <c r="C51" s="23">
        <v>7.7452774</v>
      </c>
      <c r="D51" s="23">
        <v>8.0089380000000006</v>
      </c>
      <c r="E51" s="23">
        <v>12.733211499999999</v>
      </c>
      <c r="F51" s="23">
        <v>9.8280569999999994</v>
      </c>
      <c r="G51" s="23">
        <v>13.309514999999999</v>
      </c>
      <c r="H51" s="23">
        <v>19.957110999999902</v>
      </c>
      <c r="I51" s="23">
        <v>10.166152</v>
      </c>
      <c r="J51" s="23">
        <v>27.989890999999901</v>
      </c>
      <c r="K51" s="23">
        <v>17.857655999999999</v>
      </c>
      <c r="L51" s="23">
        <v>25.587551000000001</v>
      </c>
      <c r="M51" s="23">
        <v>13.865923</v>
      </c>
      <c r="N51" s="23">
        <v>43.300284999999903</v>
      </c>
      <c r="O51" s="23">
        <v>26.120619000000001</v>
      </c>
      <c r="P51" s="23">
        <v>17.860948999999898</v>
      </c>
      <c r="Q51" s="23">
        <v>97.292360000000002</v>
      </c>
      <c r="R51" s="23">
        <v>68.425389999999993</v>
      </c>
      <c r="S51" s="23">
        <v>240.30189999999999</v>
      </c>
      <c r="T51" s="23">
        <v>82.288666000000006</v>
      </c>
      <c r="U51" s="23">
        <v>0</v>
      </c>
      <c r="V51" s="23">
        <v>0</v>
      </c>
      <c r="W51" s="23">
        <v>0</v>
      </c>
    </row>
    <row r="52" spans="1:23" s="26" customFormat="1">
      <c r="A52" s="27" t="s">
        <v>121</v>
      </c>
      <c r="B52" s="27" t="s">
        <v>62</v>
      </c>
      <c r="C52" s="23">
        <v>8.0038006770869998</v>
      </c>
      <c r="D52" s="23">
        <v>7.9616891832752996</v>
      </c>
      <c r="E52" s="23">
        <v>19.248611563807703</v>
      </c>
      <c r="F52" s="23">
        <v>80.690997836280403</v>
      </c>
      <c r="G52" s="23">
        <v>57.859827552813897</v>
      </c>
      <c r="H52" s="23">
        <v>83.615203786419997</v>
      </c>
      <c r="I52" s="23">
        <v>89.92854511443629</v>
      </c>
      <c r="J52" s="23">
        <v>73.374531410949601</v>
      </c>
      <c r="K52" s="23">
        <v>47.438569383146991</v>
      </c>
      <c r="L52" s="23">
        <v>58.359800476558597</v>
      </c>
      <c r="M52" s="23">
        <v>33.460931300463997</v>
      </c>
      <c r="N52" s="23">
        <v>67.709455198864191</v>
      </c>
      <c r="O52" s="23">
        <v>34.433488589736697</v>
      </c>
      <c r="P52" s="23">
        <v>24.928784134231602</v>
      </c>
      <c r="Q52" s="23">
        <v>100.611375675785</v>
      </c>
      <c r="R52" s="23">
        <v>56.719961340014684</v>
      </c>
      <c r="S52" s="23">
        <v>218.93031215586996</v>
      </c>
      <c r="T52" s="23">
        <v>55.004976168759399</v>
      </c>
      <c r="U52" s="23">
        <v>202.19977833585841</v>
      </c>
      <c r="V52" s="23">
        <v>258.75843898046128</v>
      </c>
      <c r="W52" s="23">
        <v>302.55453054672438</v>
      </c>
    </row>
    <row r="53" spans="1:23" s="26" customFormat="1">
      <c r="A53" s="27" t="s">
        <v>121</v>
      </c>
      <c r="B53" s="27" t="s">
        <v>61</v>
      </c>
      <c r="C53" s="23">
        <v>2751.6363269999988</v>
      </c>
      <c r="D53" s="23">
        <v>2754.383167</v>
      </c>
      <c r="E53" s="23">
        <v>2506.078160999999</v>
      </c>
      <c r="F53" s="23">
        <v>3108.5186199999985</v>
      </c>
      <c r="G53" s="23">
        <v>3192.8487539999996</v>
      </c>
      <c r="H53" s="23">
        <v>3025.3521999999989</v>
      </c>
      <c r="I53" s="23">
        <v>3066.438709999999</v>
      </c>
      <c r="J53" s="23">
        <v>3864.2976250000002</v>
      </c>
      <c r="K53" s="23">
        <v>3210.4584899999995</v>
      </c>
      <c r="L53" s="23">
        <v>2735.2525350000001</v>
      </c>
      <c r="M53" s="23">
        <v>2753.9395239999994</v>
      </c>
      <c r="N53" s="23">
        <v>2485.2505499999988</v>
      </c>
      <c r="O53" s="23">
        <v>3058.4553299999993</v>
      </c>
      <c r="P53" s="23">
        <v>3148.42148</v>
      </c>
      <c r="Q53" s="23">
        <v>2990.0723349999989</v>
      </c>
      <c r="R53" s="23">
        <v>2997.7329799999998</v>
      </c>
      <c r="S53" s="23">
        <v>3781.5884149999979</v>
      </c>
      <c r="T53" s="23">
        <v>3124.9123059999997</v>
      </c>
      <c r="U53" s="23">
        <v>2696.3068609999996</v>
      </c>
      <c r="V53" s="23">
        <v>2696.3779800000002</v>
      </c>
      <c r="W53" s="23">
        <v>2445.3267739999987</v>
      </c>
    </row>
    <row r="54" spans="1:23" s="26" customFormat="1">
      <c r="A54" s="27" t="s">
        <v>121</v>
      </c>
      <c r="B54" s="27" t="s">
        <v>65</v>
      </c>
      <c r="C54" s="23">
        <v>11073.604610048176</v>
      </c>
      <c r="D54" s="23">
        <v>12478.763348741655</v>
      </c>
      <c r="E54" s="23">
        <v>10811.725895600419</v>
      </c>
      <c r="F54" s="23">
        <v>10950.551164530425</v>
      </c>
      <c r="G54" s="23">
        <v>11132.915769437092</v>
      </c>
      <c r="H54" s="23">
        <v>11588.293758791162</v>
      </c>
      <c r="I54" s="23">
        <v>12043.807682173343</v>
      </c>
      <c r="J54" s="23">
        <v>11709.499631167952</v>
      </c>
      <c r="K54" s="23">
        <v>14622.787665573369</v>
      </c>
      <c r="L54" s="23">
        <v>13963.033059949237</v>
      </c>
      <c r="M54" s="23">
        <v>15278.929155588166</v>
      </c>
      <c r="N54" s="23">
        <v>13276.65666931831</v>
      </c>
      <c r="O54" s="23">
        <v>13655.722158953589</v>
      </c>
      <c r="P54" s="23">
        <v>15167.565156143874</v>
      </c>
      <c r="Q54" s="23">
        <v>17099.343623026878</v>
      </c>
      <c r="R54" s="23">
        <v>17244.684496298218</v>
      </c>
      <c r="S54" s="23">
        <v>19336.636458039713</v>
      </c>
      <c r="T54" s="23">
        <v>20529.868479619534</v>
      </c>
      <c r="U54" s="23">
        <v>19847.008676375059</v>
      </c>
      <c r="V54" s="23">
        <v>20775.606227031727</v>
      </c>
      <c r="W54" s="23">
        <v>18225.654219718304</v>
      </c>
    </row>
    <row r="55" spans="1:23" s="26" customFormat="1">
      <c r="A55" s="27" t="s">
        <v>121</v>
      </c>
      <c r="B55" s="27" t="s">
        <v>64</v>
      </c>
      <c r="C55" s="23">
        <v>2656.3955110355955</v>
      </c>
      <c r="D55" s="23">
        <v>2640.3495374035178</v>
      </c>
      <c r="E55" s="23">
        <v>2747.7629618376582</v>
      </c>
      <c r="F55" s="23">
        <v>2627.6397909380921</v>
      </c>
      <c r="G55" s="23">
        <v>2486.8756447845644</v>
      </c>
      <c r="H55" s="23">
        <v>2629.5175575422895</v>
      </c>
      <c r="I55" s="23">
        <v>2681.765313308124</v>
      </c>
      <c r="J55" s="23">
        <v>2509.1510308994507</v>
      </c>
      <c r="K55" s="23">
        <v>3284.5537573306028</v>
      </c>
      <c r="L55" s="23">
        <v>4493.5654054931147</v>
      </c>
      <c r="M55" s="23">
        <v>7061.0689106772998</v>
      </c>
      <c r="N55" s="23">
        <v>7687.0956719151</v>
      </c>
      <c r="O55" s="23">
        <v>7897.1980922086505</v>
      </c>
      <c r="P55" s="23">
        <v>7669.2898932962262</v>
      </c>
      <c r="Q55" s="23">
        <v>8549.3256275374388</v>
      </c>
      <c r="R55" s="23">
        <v>8701.8962893828084</v>
      </c>
      <c r="S55" s="23">
        <v>8078.5457911629064</v>
      </c>
      <c r="T55" s="23">
        <v>8387.4706176776617</v>
      </c>
      <c r="U55" s="23">
        <v>8584.6714866472776</v>
      </c>
      <c r="V55" s="23">
        <v>8499.7967984702591</v>
      </c>
      <c r="W55" s="23">
        <v>10202.366636752839</v>
      </c>
    </row>
    <row r="56" spans="1:23" s="26" customFormat="1">
      <c r="A56" s="27" t="s">
        <v>121</v>
      </c>
      <c r="B56" s="27" t="s">
        <v>32</v>
      </c>
      <c r="C56" s="23">
        <v>21.32356443462999</v>
      </c>
      <c r="D56" s="23">
        <v>20.995024964065991</v>
      </c>
      <c r="E56" s="23">
        <v>22.954840441670001</v>
      </c>
      <c r="F56" s="23">
        <v>46.244652112967003</v>
      </c>
      <c r="G56" s="23">
        <v>47.2150593856339</v>
      </c>
      <c r="H56" s="23">
        <v>43.461307611447999</v>
      </c>
      <c r="I56" s="23">
        <v>40.68166264629</v>
      </c>
      <c r="J56" s="23">
        <v>36.591203014359891</v>
      </c>
      <c r="K56" s="23">
        <v>36.306132661284003</v>
      </c>
      <c r="L56" s="23">
        <v>35.5302174806449</v>
      </c>
      <c r="M56" s="23">
        <v>34.900936732709901</v>
      </c>
      <c r="N56" s="23">
        <v>35.704717317809902</v>
      </c>
      <c r="O56" s="23">
        <v>6.9089243850950002</v>
      </c>
      <c r="P56" s="23">
        <v>6.6926862768499999</v>
      </c>
      <c r="Q56" s="23">
        <v>6.8710091537599993</v>
      </c>
      <c r="R56" s="23">
        <v>6.6532691975000002</v>
      </c>
      <c r="S56" s="23">
        <v>6.3364110617499998</v>
      </c>
      <c r="T56" s="23">
        <v>6.3784540054000001</v>
      </c>
      <c r="U56" s="23">
        <v>6.0153550423999897</v>
      </c>
      <c r="V56" s="23">
        <v>5.7834618661999997</v>
      </c>
      <c r="W56" s="23">
        <v>5.90464711</v>
      </c>
    </row>
    <row r="57" spans="1:23" s="26" customFormat="1">
      <c r="A57" s="27" t="s">
        <v>121</v>
      </c>
      <c r="B57" s="27" t="s">
        <v>69</v>
      </c>
      <c r="C57" s="23">
        <v>0</v>
      </c>
      <c r="D57" s="23">
        <v>0</v>
      </c>
      <c r="E57" s="23">
        <v>1.9818567999999999E-5</v>
      </c>
      <c r="F57" s="23">
        <v>0.88009303999999999</v>
      </c>
      <c r="G57" s="23">
        <v>0.78418859999999901</v>
      </c>
      <c r="H57" s="23">
        <v>233.22756999999999</v>
      </c>
      <c r="I57" s="23">
        <v>916.7491</v>
      </c>
      <c r="J57" s="23">
        <v>2060.8312999999998</v>
      </c>
      <c r="K57" s="23">
        <v>2535.9848999999999</v>
      </c>
      <c r="L57" s="23">
        <v>2375.7797999999998</v>
      </c>
      <c r="M57" s="23">
        <v>3077.2925</v>
      </c>
      <c r="N57" s="23">
        <v>3153.3872000000001</v>
      </c>
      <c r="O57" s="23">
        <v>3151.7570000000001</v>
      </c>
      <c r="P57" s="23">
        <v>3156.2357999999999</v>
      </c>
      <c r="Q57" s="23">
        <v>3707.1667000000002</v>
      </c>
      <c r="R57" s="23">
        <v>3615.9756000000002</v>
      </c>
      <c r="S57" s="23">
        <v>3732.5835000000002</v>
      </c>
      <c r="T57" s="23">
        <v>3671.1316000000002</v>
      </c>
      <c r="U57" s="23">
        <v>4390.1639999999998</v>
      </c>
      <c r="V57" s="23">
        <v>4269.2744000000002</v>
      </c>
      <c r="W57" s="23">
        <v>5101.7730000000001</v>
      </c>
    </row>
    <row r="58" spans="1:23" s="26" customFormat="1">
      <c r="A58" s="27" t="s">
        <v>121</v>
      </c>
      <c r="B58" s="27" t="s">
        <v>52</v>
      </c>
      <c r="C58" s="23">
        <v>7.1680062599999994</v>
      </c>
      <c r="D58" s="23">
        <v>9.6751263999999999</v>
      </c>
      <c r="E58" s="23">
        <v>17.750496399999999</v>
      </c>
      <c r="F58" s="23">
        <v>46.918503700000002</v>
      </c>
      <c r="G58" s="23">
        <v>71.554700000000011</v>
      </c>
      <c r="H58" s="23">
        <v>99.057430999999994</v>
      </c>
      <c r="I58" s="23">
        <v>135.1325325</v>
      </c>
      <c r="J58" s="23">
        <v>160.12615700000001</v>
      </c>
      <c r="K58" s="23">
        <v>215.5027509999999</v>
      </c>
      <c r="L58" s="23">
        <v>265.09933999999998</v>
      </c>
      <c r="M58" s="23">
        <v>334.31499999999897</v>
      </c>
      <c r="N58" s="23">
        <v>397.31013999999999</v>
      </c>
      <c r="O58" s="23">
        <v>451.70351999999991</v>
      </c>
      <c r="P58" s="23">
        <v>488.91971999999993</v>
      </c>
      <c r="Q58" s="23">
        <v>552.31157999999994</v>
      </c>
      <c r="R58" s="23">
        <v>586.57483999999999</v>
      </c>
      <c r="S58" s="23">
        <v>604.92493000000002</v>
      </c>
      <c r="T58" s="23">
        <v>649.95387500000004</v>
      </c>
      <c r="U58" s="23">
        <v>684.59637000000009</v>
      </c>
      <c r="V58" s="23">
        <v>708.43303000000003</v>
      </c>
      <c r="W58" s="23">
        <v>787.62160999999992</v>
      </c>
    </row>
    <row r="59" spans="1:23" s="26" customFormat="1">
      <c r="A59" s="29" t="s">
        <v>118</v>
      </c>
      <c r="B59" s="29"/>
      <c r="C59" s="28">
        <v>45062.960635557894</v>
      </c>
      <c r="D59" s="28">
        <v>45435.114389585171</v>
      </c>
      <c r="E59" s="28">
        <v>44965.743551589279</v>
      </c>
      <c r="F59" s="28">
        <v>40882.135136874553</v>
      </c>
      <c r="G59" s="28">
        <v>38793.5699759692</v>
      </c>
      <c r="H59" s="28">
        <v>38380.657022550295</v>
      </c>
      <c r="I59" s="28">
        <v>38444.081993927648</v>
      </c>
      <c r="J59" s="28">
        <v>36231.833821735039</v>
      </c>
      <c r="K59" s="28">
        <v>38349.995248107196</v>
      </c>
      <c r="L59" s="28">
        <v>39418.637386502713</v>
      </c>
      <c r="M59" s="28">
        <v>41252.778223590496</v>
      </c>
      <c r="N59" s="28">
        <v>39702.284267012263</v>
      </c>
      <c r="O59" s="28">
        <v>40621.648824345168</v>
      </c>
      <c r="P59" s="28">
        <v>41012.55589707505</v>
      </c>
      <c r="Q59" s="28">
        <v>43798.102457401896</v>
      </c>
      <c r="R59" s="28">
        <v>43627.263251814722</v>
      </c>
      <c r="S59" s="28">
        <v>46651.737523773641</v>
      </c>
      <c r="T59" s="28">
        <v>48362.944792933711</v>
      </c>
      <c r="U59" s="28">
        <v>46233.242056795789</v>
      </c>
      <c r="V59" s="28">
        <v>46487.004499610237</v>
      </c>
      <c r="W59" s="28">
        <v>46382.264716014979</v>
      </c>
    </row>
    <row r="60" spans="1:23" s="26" customFormat="1"/>
    <row r="61" spans="1:23" s="26" customFormat="1">
      <c r="A61" s="17"/>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s="26" customFormat="1">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s="26" customFormat="1">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s="26" customFormat="1">
      <c r="A64" s="27" t="s">
        <v>122</v>
      </c>
      <c r="B64" s="27" t="s">
        <v>18</v>
      </c>
      <c r="C64" s="23">
        <v>1105.7485392192661</v>
      </c>
      <c r="D64" s="23">
        <v>1105.74853909536</v>
      </c>
      <c r="E64" s="23">
        <v>681.692141461456</v>
      </c>
      <c r="F64" s="23">
        <v>834.90841356032206</v>
      </c>
      <c r="G64" s="23">
        <v>834.924883496804</v>
      </c>
      <c r="H64" s="23">
        <v>501.01371333095398</v>
      </c>
      <c r="I64" s="23">
        <v>462.59797388913449</v>
      </c>
      <c r="J64" s="23">
        <v>458.12711465048596</v>
      </c>
      <c r="K64" s="23">
        <v>629.18934542666602</v>
      </c>
      <c r="L64" s="23">
        <v>668.526515512336</v>
      </c>
      <c r="M64" s="23">
        <v>499.049485456497</v>
      </c>
      <c r="N64" s="23">
        <v>774.97491699181705</v>
      </c>
      <c r="O64" s="23">
        <v>700.70021812833204</v>
      </c>
      <c r="P64" s="23">
        <v>555.28517807726598</v>
      </c>
      <c r="Q64" s="23">
        <v>673.72732262678005</v>
      </c>
      <c r="R64" s="23">
        <v>454.13595356699796</v>
      </c>
      <c r="S64" s="23">
        <v>3.0832986999999999E-5</v>
      </c>
      <c r="T64" s="23">
        <v>3.0883779999999901E-5</v>
      </c>
      <c r="U64" s="23">
        <v>3.5421028000000002E-5</v>
      </c>
      <c r="V64" s="23">
        <v>3.5561749999999999E-5</v>
      </c>
      <c r="W64" s="23">
        <v>4.1781167999999998E-5</v>
      </c>
    </row>
    <row r="65" spans="1:23" s="26" customFormat="1">
      <c r="A65" s="27" t="s">
        <v>122</v>
      </c>
      <c r="B65" s="27" t="s">
        <v>28</v>
      </c>
      <c r="C65" s="23">
        <v>934.32399999999905</v>
      </c>
      <c r="D65" s="23">
        <v>740.72111000000007</v>
      </c>
      <c r="E65" s="23">
        <v>712.75385000000006</v>
      </c>
      <c r="F65" s="23">
        <v>79.891204999999999</v>
      </c>
      <c r="G65" s="23">
        <v>79.891204999999999</v>
      </c>
      <c r="H65" s="23">
        <v>79.891204999999999</v>
      </c>
      <c r="I65" s="23">
        <v>80.110079999999996</v>
      </c>
      <c r="J65" s="23">
        <v>79.891204999999999</v>
      </c>
      <c r="K65" s="23">
        <v>79.891204999999999</v>
      </c>
      <c r="L65" s="23">
        <v>79.891204999999999</v>
      </c>
      <c r="M65" s="23">
        <v>80.110079999999996</v>
      </c>
      <c r="N65" s="23">
        <v>79.891204999999999</v>
      </c>
      <c r="O65" s="23">
        <v>79.891204999999999</v>
      </c>
      <c r="P65" s="23">
        <v>79.891204999999999</v>
      </c>
      <c r="Q65" s="23">
        <v>0</v>
      </c>
      <c r="R65" s="23">
        <v>0</v>
      </c>
      <c r="S65" s="23">
        <v>0</v>
      </c>
      <c r="T65" s="23">
        <v>0</v>
      </c>
      <c r="U65" s="23">
        <v>0</v>
      </c>
      <c r="V65" s="23">
        <v>0</v>
      </c>
      <c r="W65" s="23">
        <v>0</v>
      </c>
    </row>
    <row r="66" spans="1:23" s="26" customFormat="1">
      <c r="A66" s="27" t="s">
        <v>122</v>
      </c>
      <c r="B66" s="27" t="s">
        <v>62</v>
      </c>
      <c r="C66" s="23">
        <v>33.743338094530003</v>
      </c>
      <c r="D66" s="23">
        <v>39.596191929669196</v>
      </c>
      <c r="E66" s="23">
        <v>87.287567109031883</v>
      </c>
      <c r="F66" s="23">
        <v>47.277288001361697</v>
      </c>
      <c r="G66" s="23">
        <v>42.772636709964999</v>
      </c>
      <c r="H66" s="23">
        <v>22.199762033066992</v>
      </c>
      <c r="I66" s="23">
        <v>11.678961482603986</v>
      </c>
      <c r="J66" s="23">
        <v>45.604471918314992</v>
      </c>
      <c r="K66" s="23">
        <v>19.527105687162987</v>
      </c>
      <c r="L66" s="23">
        <v>44.967587260199601</v>
      </c>
      <c r="M66" s="23">
        <v>14.3533511539275</v>
      </c>
      <c r="N66" s="23">
        <v>75.779771155623393</v>
      </c>
      <c r="O66" s="23">
        <v>44.538541160981694</v>
      </c>
      <c r="P66" s="23">
        <v>50.535536223955994</v>
      </c>
      <c r="Q66" s="23">
        <v>119.35841109180039</v>
      </c>
      <c r="R66" s="23">
        <v>77.933627536281705</v>
      </c>
      <c r="S66" s="23">
        <v>331.14254925273673</v>
      </c>
      <c r="T66" s="23">
        <v>279.67700394401226</v>
      </c>
      <c r="U66" s="23">
        <v>288.87922704261496</v>
      </c>
      <c r="V66" s="23">
        <v>439.03938904739391</v>
      </c>
      <c r="W66" s="23">
        <v>361.46067617353697</v>
      </c>
    </row>
    <row r="67" spans="1:23" s="26" customFormat="1">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s="26" customFormat="1">
      <c r="A68" s="27" t="s">
        <v>122</v>
      </c>
      <c r="B68" s="27" t="s">
        <v>65</v>
      </c>
      <c r="C68" s="23">
        <v>6245.8807571294392</v>
      </c>
      <c r="D68" s="23">
        <v>6578.6593164691312</v>
      </c>
      <c r="E68" s="23">
        <v>5912.4731678567987</v>
      </c>
      <c r="F68" s="23">
        <v>6421.0997117184424</v>
      </c>
      <c r="G68" s="23">
        <v>6189.7604478104577</v>
      </c>
      <c r="H68" s="23">
        <v>7272.7378297461764</v>
      </c>
      <c r="I68" s="23">
        <v>7610.9337556648516</v>
      </c>
      <c r="J68" s="23">
        <v>9153.6847374146419</v>
      </c>
      <c r="K68" s="23">
        <v>9411.3683413510771</v>
      </c>
      <c r="L68" s="23">
        <v>9322.9008557438956</v>
      </c>
      <c r="M68" s="23">
        <v>10047.222994954935</v>
      </c>
      <c r="N68" s="23">
        <v>10164.080451655302</v>
      </c>
      <c r="O68" s="23">
        <v>9812.3348366151458</v>
      </c>
      <c r="P68" s="23">
        <v>9261.4180118482363</v>
      </c>
      <c r="Q68" s="23">
        <v>10866.6045844978</v>
      </c>
      <c r="R68" s="23">
        <v>10748.300759731088</v>
      </c>
      <c r="S68" s="23">
        <v>11319.421005807802</v>
      </c>
      <c r="T68" s="23">
        <v>11208.496513343896</v>
      </c>
      <c r="U68" s="23">
        <v>11635.013850300651</v>
      </c>
      <c r="V68" s="23">
        <v>11943.628889519112</v>
      </c>
      <c r="W68" s="23">
        <v>10760.334215505534</v>
      </c>
    </row>
    <row r="69" spans="1:23" s="26" customFormat="1">
      <c r="A69" s="27" t="s">
        <v>122</v>
      </c>
      <c r="B69" s="27" t="s">
        <v>64</v>
      </c>
      <c r="C69" s="23">
        <v>885.19976766131742</v>
      </c>
      <c r="D69" s="23">
        <v>888.27898015873529</v>
      </c>
      <c r="E69" s="23">
        <v>902.71247109195224</v>
      </c>
      <c r="F69" s="23">
        <v>860.15272153652018</v>
      </c>
      <c r="G69" s="23">
        <v>839.32306654240972</v>
      </c>
      <c r="H69" s="23">
        <v>859.74158653279994</v>
      </c>
      <c r="I69" s="23">
        <v>993.99872861362496</v>
      </c>
      <c r="J69" s="23">
        <v>940.13181467019194</v>
      </c>
      <c r="K69" s="23">
        <v>978.94824855913294</v>
      </c>
      <c r="L69" s="23">
        <v>988.61322819337079</v>
      </c>
      <c r="M69" s="23">
        <v>986.19239416426944</v>
      </c>
      <c r="N69" s="23">
        <v>1004.1196851320202</v>
      </c>
      <c r="O69" s="23">
        <v>1378.9400334211334</v>
      </c>
      <c r="P69" s="23">
        <v>1339.4308546165371</v>
      </c>
      <c r="Q69" s="23">
        <v>1383.8560354447</v>
      </c>
      <c r="R69" s="23">
        <v>2296.9409922176937</v>
      </c>
      <c r="S69" s="23">
        <v>2143.9458834526417</v>
      </c>
      <c r="T69" s="23">
        <v>2604.7433836177938</v>
      </c>
      <c r="U69" s="23">
        <v>2659.4171494986031</v>
      </c>
      <c r="V69" s="23">
        <v>3358.918782733384</v>
      </c>
      <c r="W69" s="23">
        <v>3431.8238777961842</v>
      </c>
    </row>
    <row r="70" spans="1:23" s="26" customFormat="1">
      <c r="A70" s="27" t="s">
        <v>122</v>
      </c>
      <c r="B70" s="27" t="s">
        <v>32</v>
      </c>
      <c r="C70" s="23">
        <v>89.280355468818001</v>
      </c>
      <c r="D70" s="23">
        <v>90.361601805675008</v>
      </c>
      <c r="E70" s="23">
        <v>100.8178822231739</v>
      </c>
      <c r="F70" s="23">
        <v>114.44554075918398</v>
      </c>
      <c r="G70" s="23">
        <v>110.753485976691</v>
      </c>
      <c r="H70" s="23">
        <v>104.66054461256979</v>
      </c>
      <c r="I70" s="23">
        <v>100.658653913276</v>
      </c>
      <c r="J70" s="23">
        <v>94.271916452766007</v>
      </c>
      <c r="K70" s="23">
        <v>92.712255181932989</v>
      </c>
      <c r="L70" s="23">
        <v>88.654576430799906</v>
      </c>
      <c r="M70" s="23">
        <v>88.385482785180002</v>
      </c>
      <c r="N70" s="23">
        <v>88.685249449219995</v>
      </c>
      <c r="O70" s="23">
        <v>87.730747272770003</v>
      </c>
      <c r="P70" s="23">
        <v>68.651732307499998</v>
      </c>
      <c r="Q70" s="23">
        <v>326.61066</v>
      </c>
      <c r="R70" s="23">
        <v>466.53043000000002</v>
      </c>
      <c r="S70" s="23">
        <v>461.04177999999899</v>
      </c>
      <c r="T70" s="23">
        <v>465.00916999999998</v>
      </c>
      <c r="U70" s="23">
        <v>1182.351028</v>
      </c>
      <c r="V70" s="23">
        <v>1157.2773850000001</v>
      </c>
      <c r="W70" s="23">
        <v>1822.9516599999999</v>
      </c>
    </row>
    <row r="71" spans="1:23" s="26" customFormat="1">
      <c r="A71" s="27" t="s">
        <v>122</v>
      </c>
      <c r="B71" s="27" t="s">
        <v>69</v>
      </c>
      <c r="C71" s="23">
        <v>0</v>
      </c>
      <c r="D71" s="23">
        <v>0</v>
      </c>
      <c r="E71" s="23">
        <v>1.5820867999999999E-5</v>
      </c>
      <c r="F71" s="23">
        <v>1.5700132E-5</v>
      </c>
      <c r="G71" s="23">
        <v>1.6868566999999999E-5</v>
      </c>
      <c r="H71" s="23">
        <v>1.9487846999999999E-5</v>
      </c>
      <c r="I71" s="23">
        <v>2.0050590999999999E-5</v>
      </c>
      <c r="J71" s="23">
        <v>2.1503267000000001E-5</v>
      </c>
      <c r="K71" s="23">
        <v>2.4127257000000001E-5</v>
      </c>
      <c r="L71" s="23">
        <v>2.7891547000000001E-5</v>
      </c>
      <c r="M71" s="23">
        <v>3.1167670000000001E-5</v>
      </c>
      <c r="N71" s="23">
        <v>3.7815185000000002E-5</v>
      </c>
      <c r="O71" s="23">
        <v>3.7047240000000003E-5</v>
      </c>
      <c r="P71" s="23">
        <v>3.6976159999999997E-5</v>
      </c>
      <c r="Q71" s="23">
        <v>6.1930084000000001E-5</v>
      </c>
      <c r="R71" s="23">
        <v>7.1657349999999898E-5</v>
      </c>
      <c r="S71" s="23">
        <v>7.3120886000000002E-5</v>
      </c>
      <c r="T71" s="23">
        <v>7.3311469999999996E-5</v>
      </c>
      <c r="U71" s="23">
        <v>8.2658120000000002E-5</v>
      </c>
      <c r="V71" s="23">
        <v>8.3331360000000004E-5</v>
      </c>
      <c r="W71" s="23">
        <v>1.02097549999999E-4</v>
      </c>
    </row>
    <row r="72" spans="1:23" s="26" customFormat="1">
      <c r="A72" s="27" t="s">
        <v>122</v>
      </c>
      <c r="B72" s="27" t="s">
        <v>52</v>
      </c>
      <c r="C72" s="23">
        <v>9.2777057299999992</v>
      </c>
      <c r="D72" s="23">
        <v>16.183193249999899</v>
      </c>
      <c r="E72" s="23">
        <v>23.783315039999902</v>
      </c>
      <c r="F72" s="23">
        <v>31.7137393</v>
      </c>
      <c r="G72" s="23">
        <v>42.3087898</v>
      </c>
      <c r="H72" s="23">
        <v>55.229098200000003</v>
      </c>
      <c r="I72" s="23">
        <v>71.017461999999995</v>
      </c>
      <c r="J72" s="23">
        <v>79.886533</v>
      </c>
      <c r="K72" s="23">
        <v>94.834733999999997</v>
      </c>
      <c r="L72" s="23">
        <v>111.1672199999999</v>
      </c>
      <c r="M72" s="23">
        <v>136.06356399999999</v>
      </c>
      <c r="N72" s="23">
        <v>156.30505200000002</v>
      </c>
      <c r="O72" s="23">
        <v>169.291741</v>
      </c>
      <c r="P72" s="23">
        <v>187.27665500000001</v>
      </c>
      <c r="Q72" s="23">
        <v>191.937467</v>
      </c>
      <c r="R72" s="23">
        <v>199.41675599999999</v>
      </c>
      <c r="S72" s="23">
        <v>207.99438999999998</v>
      </c>
      <c r="T72" s="23">
        <v>215.17393199999998</v>
      </c>
      <c r="U72" s="23">
        <v>220.93083000000001</v>
      </c>
      <c r="V72" s="23">
        <v>236.12920999999992</v>
      </c>
      <c r="W72" s="23">
        <v>244.83210700000001</v>
      </c>
    </row>
    <row r="73" spans="1:23" s="26" customFormat="1">
      <c r="A73" s="29" t="s">
        <v>118</v>
      </c>
      <c r="B73" s="29"/>
      <c r="C73" s="28">
        <v>9204.8964021045522</v>
      </c>
      <c r="D73" s="28">
        <v>9353.0041376528952</v>
      </c>
      <c r="E73" s="28">
        <v>8296.9191975192389</v>
      </c>
      <c r="F73" s="28">
        <v>8243.3293398166461</v>
      </c>
      <c r="G73" s="28">
        <v>7986.6722395596362</v>
      </c>
      <c r="H73" s="28">
        <v>8735.5840966429969</v>
      </c>
      <c r="I73" s="28">
        <v>9159.3194996502152</v>
      </c>
      <c r="J73" s="28">
        <v>10677.439343653636</v>
      </c>
      <c r="K73" s="28">
        <v>11118.924246024038</v>
      </c>
      <c r="L73" s="28">
        <v>11104.899391709803</v>
      </c>
      <c r="M73" s="28">
        <v>11626.928305729629</v>
      </c>
      <c r="N73" s="28">
        <v>12098.846029934763</v>
      </c>
      <c r="O73" s="28">
        <v>12016.404834325593</v>
      </c>
      <c r="P73" s="28">
        <v>11286.560785765996</v>
      </c>
      <c r="Q73" s="28">
        <v>13043.546353661081</v>
      </c>
      <c r="R73" s="28">
        <v>13577.311333052061</v>
      </c>
      <c r="S73" s="28">
        <v>13794.509469346167</v>
      </c>
      <c r="T73" s="28">
        <v>14092.916931789481</v>
      </c>
      <c r="U73" s="28">
        <v>14583.310262262898</v>
      </c>
      <c r="V73" s="28">
        <v>15741.58709686164</v>
      </c>
      <c r="W73" s="28">
        <v>14553.618811256423</v>
      </c>
    </row>
    <row r="74" spans="1:23" s="26" customFormat="1"/>
    <row r="75" spans="1:23" s="26" customFormat="1">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s="26" customFormat="1">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s="26" customFormat="1">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s="26" customFormat="1">
      <c r="A78" s="27" t="s">
        <v>123</v>
      </c>
      <c r="B78" s="27" t="s">
        <v>18</v>
      </c>
      <c r="C78" s="23">
        <v>1.2516804999999999E-5</v>
      </c>
      <c r="D78" s="23">
        <v>1.1819952000000001E-5</v>
      </c>
      <c r="E78" s="23">
        <v>1.2868668E-5</v>
      </c>
      <c r="F78" s="23">
        <v>1.3102934499999999E-5</v>
      </c>
      <c r="G78" s="23">
        <v>0.56596894524800001</v>
      </c>
      <c r="H78" s="23">
        <v>1.19088535E-5</v>
      </c>
      <c r="I78" s="23">
        <v>1.2110970000000001E-5</v>
      </c>
      <c r="J78" s="23">
        <v>1.1830508999999999E-5</v>
      </c>
      <c r="K78" s="23">
        <v>1.2106913E-5</v>
      </c>
      <c r="L78" s="23">
        <v>1.2165393000000001E-5</v>
      </c>
      <c r="M78" s="23">
        <v>1.6740002055E-3</v>
      </c>
      <c r="N78" s="23">
        <v>1.2071333757279998</v>
      </c>
      <c r="O78" s="23">
        <v>1.1955046999999998E-5</v>
      </c>
      <c r="P78" s="23">
        <v>1.2573143000000001E-5</v>
      </c>
      <c r="Q78" s="23">
        <v>1.325099799999999E-5</v>
      </c>
      <c r="R78" s="23">
        <v>1.39040995E-5</v>
      </c>
      <c r="S78" s="23">
        <v>0.28093093487100002</v>
      </c>
      <c r="T78" s="23">
        <v>1.6948569000000001E-5</v>
      </c>
      <c r="U78" s="23">
        <v>1.8551545E-5</v>
      </c>
      <c r="V78" s="23">
        <v>1.8896957999999902E-5</v>
      </c>
      <c r="W78" s="23">
        <v>1.0898273545819899</v>
      </c>
    </row>
    <row r="79" spans="1:23" s="26" customFormat="1">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s="26" customFormat="1">
      <c r="A80" s="27" t="s">
        <v>123</v>
      </c>
      <c r="B80" s="27" t="s">
        <v>62</v>
      </c>
      <c r="C80" s="23">
        <v>6.1157702000000003E-6</v>
      </c>
      <c r="D80" s="23">
        <v>5.6909571E-6</v>
      </c>
      <c r="E80" s="23">
        <v>6.2134443999999905E-6</v>
      </c>
      <c r="F80" s="23">
        <v>6.6194586999999996E-6</v>
      </c>
      <c r="G80" s="23">
        <v>5.7547037000000004E-6</v>
      </c>
      <c r="H80" s="23">
        <v>6.0338477000000004E-6</v>
      </c>
      <c r="I80" s="23">
        <v>6.2204961999999998E-6</v>
      </c>
      <c r="J80" s="23">
        <v>6.0313418000000002E-6</v>
      </c>
      <c r="K80" s="23">
        <v>6.2240149999999994E-6</v>
      </c>
      <c r="L80" s="23">
        <v>6.5033507000000006E-6</v>
      </c>
      <c r="M80" s="23">
        <v>5.8597959000000002E-6</v>
      </c>
      <c r="N80" s="23">
        <v>6.1878856999999999E-6</v>
      </c>
      <c r="O80" s="23">
        <v>6.5093039999999998E-6</v>
      </c>
      <c r="P80" s="23">
        <v>6.8406277000000003E-6</v>
      </c>
      <c r="Q80" s="23">
        <v>7.3278725999999995E-6</v>
      </c>
      <c r="R80" s="23">
        <v>7.6334707999999896E-6</v>
      </c>
      <c r="S80" s="23">
        <v>8.6433200000000005E-6</v>
      </c>
      <c r="T80" s="23">
        <v>9.1687300999999995E-6</v>
      </c>
      <c r="U80" s="23">
        <v>9.6602341000000007E-6</v>
      </c>
      <c r="V80" s="23">
        <v>6.5597445000000001E-6</v>
      </c>
      <c r="W80" s="23">
        <v>6.9490255999999902E-6</v>
      </c>
    </row>
    <row r="81" spans="1:23" s="26" customFormat="1">
      <c r="A81" s="27" t="s">
        <v>123</v>
      </c>
      <c r="B81" s="27" t="s">
        <v>61</v>
      </c>
      <c r="C81" s="23">
        <v>7850.2062399999995</v>
      </c>
      <c r="D81" s="23">
        <v>8446.0941199999997</v>
      </c>
      <c r="E81" s="23">
        <v>8105.1622399999969</v>
      </c>
      <c r="F81" s="23">
        <v>9450.1108899999999</v>
      </c>
      <c r="G81" s="23">
        <v>10524.809799999999</v>
      </c>
      <c r="H81" s="23">
        <v>9635.8914299999997</v>
      </c>
      <c r="I81" s="23">
        <v>9259.3960899999965</v>
      </c>
      <c r="J81" s="23">
        <v>9390.7800999999981</v>
      </c>
      <c r="K81" s="23">
        <v>8829.6542099999879</v>
      </c>
      <c r="L81" s="23">
        <v>8303.0547800000004</v>
      </c>
      <c r="M81" s="23">
        <v>7126.8165900000004</v>
      </c>
      <c r="N81" s="23">
        <v>7063.0245699999996</v>
      </c>
      <c r="O81" s="23">
        <v>6881.6088699999991</v>
      </c>
      <c r="P81" s="23">
        <v>6169.1041839999989</v>
      </c>
      <c r="Q81" s="23">
        <v>5617.54915599999</v>
      </c>
      <c r="R81" s="23">
        <v>5169.0289700000003</v>
      </c>
      <c r="S81" s="23">
        <v>5397.7116039999983</v>
      </c>
      <c r="T81" s="23">
        <v>5092.9960779999983</v>
      </c>
      <c r="U81" s="23">
        <v>5222.0022589999999</v>
      </c>
      <c r="V81" s="23">
        <v>4480.3486929999972</v>
      </c>
      <c r="W81" s="23">
        <v>5004.6540009999972</v>
      </c>
    </row>
    <row r="82" spans="1:23" s="26" customFormat="1">
      <c r="A82" s="27" t="s">
        <v>123</v>
      </c>
      <c r="B82" s="27" t="s">
        <v>65</v>
      </c>
      <c r="C82" s="23">
        <v>1780.894520564271</v>
      </c>
      <c r="D82" s="23">
        <v>2021.9175930904373</v>
      </c>
      <c r="E82" s="23">
        <v>2460.4160081721639</v>
      </c>
      <c r="F82" s="23">
        <v>2971.2767356663999</v>
      </c>
      <c r="G82" s="23">
        <v>3773.265981757359</v>
      </c>
      <c r="H82" s="23">
        <v>4373.8586254576057</v>
      </c>
      <c r="I82" s="23">
        <v>5033.2711978508196</v>
      </c>
      <c r="J82" s="23">
        <v>5284.2304013202183</v>
      </c>
      <c r="K82" s="23">
        <v>5709.2236332729508</v>
      </c>
      <c r="L82" s="23">
        <v>6081.9338242664853</v>
      </c>
      <c r="M82" s="23">
        <v>7083.0605803819326</v>
      </c>
      <c r="N82" s="23">
        <v>7033.1811840973105</v>
      </c>
      <c r="O82" s="23">
        <v>7336.0537770806186</v>
      </c>
      <c r="P82" s="23">
        <v>8003.3390784701805</v>
      </c>
      <c r="Q82" s="23">
        <v>8355.2650769710199</v>
      </c>
      <c r="R82" s="23">
        <v>8864.644972374339</v>
      </c>
      <c r="S82" s="23">
        <v>8860.5566710649455</v>
      </c>
      <c r="T82" s="23">
        <v>9164.8811284474286</v>
      </c>
      <c r="U82" s="23">
        <v>9041.6807998087406</v>
      </c>
      <c r="V82" s="23">
        <v>9255.7429551324312</v>
      </c>
      <c r="W82" s="23">
        <v>8784.8015210708691</v>
      </c>
    </row>
    <row r="83" spans="1:23" s="26" customFormat="1">
      <c r="A83" s="27" t="s">
        <v>123</v>
      </c>
      <c r="B83" s="27" t="s">
        <v>64</v>
      </c>
      <c r="C83" s="23">
        <v>1.7972295E-6</v>
      </c>
      <c r="D83" s="23">
        <v>3.7303892000000001E-6</v>
      </c>
      <c r="E83" s="23">
        <v>3.8427079999999999E-6</v>
      </c>
      <c r="F83" s="23">
        <v>3.8452475999999999E-6</v>
      </c>
      <c r="G83" s="23">
        <v>1.0438251000000001E-5</v>
      </c>
      <c r="H83" s="23">
        <v>1.8799268000000001E-5</v>
      </c>
      <c r="I83" s="23">
        <v>2.3939778000000001E-5</v>
      </c>
      <c r="J83" s="23">
        <v>2.3504171999999899E-5</v>
      </c>
      <c r="K83" s="23">
        <v>2.502909E-5</v>
      </c>
      <c r="L83" s="23">
        <v>2.4113190000000001E-5</v>
      </c>
      <c r="M83" s="23">
        <v>3.6505150000000001E-5</v>
      </c>
      <c r="N83" s="23">
        <v>3.61783059999999E-5</v>
      </c>
      <c r="O83" s="23">
        <v>3.9558567000000001E-5</v>
      </c>
      <c r="P83" s="23">
        <v>3.4474490000000003E-5</v>
      </c>
      <c r="Q83" s="23">
        <v>7.8312034000000005E-5</v>
      </c>
      <c r="R83" s="23">
        <v>7.64184E-5</v>
      </c>
      <c r="S83" s="23">
        <v>7.7028685999999897E-5</v>
      </c>
      <c r="T83" s="23">
        <v>1.1442325E-4</v>
      </c>
      <c r="U83" s="23">
        <v>1.4156508E-4</v>
      </c>
      <c r="V83" s="23">
        <v>293.55185</v>
      </c>
      <c r="W83" s="23">
        <v>296.98676</v>
      </c>
    </row>
    <row r="84" spans="1:23" s="26" customFormat="1">
      <c r="A84" s="27" t="s">
        <v>123</v>
      </c>
      <c r="B84" s="27" t="s">
        <v>32</v>
      </c>
      <c r="C84" s="23">
        <v>1.6091193E-5</v>
      </c>
      <c r="D84" s="23">
        <v>1.7166872999999999E-5</v>
      </c>
      <c r="E84" s="23">
        <v>1.6712785999999999E-5</v>
      </c>
      <c r="F84" s="23">
        <v>1.7106140000000002E-5</v>
      </c>
      <c r="G84" s="23">
        <v>1.8677736000000001E-5</v>
      </c>
      <c r="H84" s="23">
        <v>2.4531868000000001E-5</v>
      </c>
      <c r="I84" s="23">
        <v>3.1913896000000002E-5</v>
      </c>
      <c r="J84" s="23">
        <v>3.7268106E-5</v>
      </c>
      <c r="K84" s="23">
        <v>3.6973040000000003E-5</v>
      </c>
      <c r="L84" s="23">
        <v>6.0181566E-5</v>
      </c>
      <c r="M84" s="23">
        <v>8.3003269999999997E-5</v>
      </c>
      <c r="N84" s="23">
        <v>8.3289059999999904E-5</v>
      </c>
      <c r="O84" s="23">
        <v>8.3754620000000001E-5</v>
      </c>
      <c r="P84" s="23">
        <v>8.4532209999999997E-5</v>
      </c>
      <c r="Q84" s="23">
        <v>8.5356615999999897E-5</v>
      </c>
      <c r="R84" s="23">
        <v>8.8677289999999998E-5</v>
      </c>
      <c r="S84" s="23">
        <v>1.14739E-4</v>
      </c>
      <c r="T84" s="23">
        <v>1.15318115E-4</v>
      </c>
      <c r="U84" s="23">
        <v>1.4702347E-4</v>
      </c>
      <c r="V84" s="23">
        <v>1.4792846999999999E-4</v>
      </c>
      <c r="W84" s="23">
        <v>1.2938971999999999E-4</v>
      </c>
    </row>
    <row r="85" spans="1:23" s="26" customFormat="1">
      <c r="A85" s="27" t="s">
        <v>123</v>
      </c>
      <c r="B85" s="27" t="s">
        <v>69</v>
      </c>
      <c r="C85" s="23">
        <v>0</v>
      </c>
      <c r="D85" s="23">
        <v>0</v>
      </c>
      <c r="E85" s="23">
        <v>4.01594369999999E-5</v>
      </c>
      <c r="F85" s="23">
        <v>4.3248502999999999E-5</v>
      </c>
      <c r="G85" s="23">
        <v>5.3135626999999899E-5</v>
      </c>
      <c r="H85" s="23">
        <v>5.5632399000000003E-5</v>
      </c>
      <c r="I85" s="23">
        <v>5.9264139999999895E-5</v>
      </c>
      <c r="J85" s="23">
        <v>6.6257591999999897E-5</v>
      </c>
      <c r="K85" s="23">
        <v>6.8588980000000002E-5</v>
      </c>
      <c r="L85" s="23">
        <v>7.628990000000001E-5</v>
      </c>
      <c r="M85" s="23">
        <v>9.8852014999999989E-5</v>
      </c>
      <c r="N85" s="23">
        <v>1.06418342E-4</v>
      </c>
      <c r="O85" s="23">
        <v>1.1122660000000001E-4</v>
      </c>
      <c r="P85" s="23">
        <v>1.19790537E-4</v>
      </c>
      <c r="Q85" s="23">
        <v>1.2902119E-4</v>
      </c>
      <c r="R85" s="23">
        <v>1.3765336999999999E-4</v>
      </c>
      <c r="S85" s="23">
        <v>1.7736869499999989E-4</v>
      </c>
      <c r="T85" s="23">
        <v>1.7777499599999988E-4</v>
      </c>
      <c r="U85" s="23">
        <v>2.0677782399999991E-4</v>
      </c>
      <c r="V85" s="23">
        <v>2.0767792600000001E-4</v>
      </c>
      <c r="W85" s="23">
        <v>2.0704607999999888E-4</v>
      </c>
    </row>
    <row r="86" spans="1:23" s="26" customFormat="1">
      <c r="A86" s="27" t="s">
        <v>123</v>
      </c>
      <c r="B86" s="27" t="s">
        <v>52</v>
      </c>
      <c r="C86" s="23">
        <v>0.125555582</v>
      </c>
      <c r="D86" s="23">
        <v>0.57546483400000004</v>
      </c>
      <c r="E86" s="23">
        <v>0.48484647600000003</v>
      </c>
      <c r="F86" s="23">
        <v>0.97240330599999991</v>
      </c>
      <c r="G86" s="23">
        <v>1.94257251</v>
      </c>
      <c r="H86" s="23">
        <v>3.0292812000000002</v>
      </c>
      <c r="I86" s="23">
        <v>3.8248227999999997</v>
      </c>
      <c r="J86" s="23">
        <v>4.2465531299999997</v>
      </c>
      <c r="K86" s="23">
        <v>5.4132338499999895</v>
      </c>
      <c r="L86" s="23">
        <v>8.2304166999999993</v>
      </c>
      <c r="M86" s="23">
        <v>17.092832399999999</v>
      </c>
      <c r="N86" s="23">
        <v>21.774066999999988</v>
      </c>
      <c r="O86" s="23">
        <v>23.466038000000001</v>
      </c>
      <c r="P86" s="23">
        <v>26.936953799999902</v>
      </c>
      <c r="Q86" s="23">
        <v>29.254306700000001</v>
      </c>
      <c r="R86" s="23">
        <v>34.200664799999998</v>
      </c>
      <c r="S86" s="23">
        <v>29.9286365</v>
      </c>
      <c r="T86" s="23">
        <v>33.313611999999999</v>
      </c>
      <c r="U86" s="23">
        <v>33.269925999999998</v>
      </c>
      <c r="V86" s="23">
        <v>38.201808299999989</v>
      </c>
      <c r="W86" s="23">
        <v>43.131418500000002</v>
      </c>
    </row>
    <row r="87" spans="1:23" s="26" customFormat="1">
      <c r="A87" s="29" t="s">
        <v>118</v>
      </c>
      <c r="B87" s="29"/>
      <c r="C87" s="28">
        <v>9631.1007809940747</v>
      </c>
      <c r="D87" s="28">
        <v>10468.011734331734</v>
      </c>
      <c r="E87" s="28">
        <v>10565.578271096982</v>
      </c>
      <c r="F87" s="28">
        <v>12421.387649234041</v>
      </c>
      <c r="G87" s="28">
        <v>14298.64176689556</v>
      </c>
      <c r="H87" s="28">
        <v>14009.750092199574</v>
      </c>
      <c r="I87" s="28">
        <v>14292.66733012206</v>
      </c>
      <c r="J87" s="28">
        <v>14675.010542686237</v>
      </c>
      <c r="K87" s="28">
        <v>14538.877886632956</v>
      </c>
      <c r="L87" s="28">
        <v>14384.988647048418</v>
      </c>
      <c r="M87" s="28">
        <v>14209.878886747083</v>
      </c>
      <c r="N87" s="28">
        <v>14097.412929839229</v>
      </c>
      <c r="O87" s="28">
        <v>14217.662705103536</v>
      </c>
      <c r="P87" s="28">
        <v>14172.44331635844</v>
      </c>
      <c r="Q87" s="28">
        <v>13972.814331861915</v>
      </c>
      <c r="R87" s="28">
        <v>14033.67404033031</v>
      </c>
      <c r="S87" s="28">
        <v>14258.549291671821</v>
      </c>
      <c r="T87" s="28">
        <v>14257.877346987976</v>
      </c>
      <c r="U87" s="28">
        <v>14263.6832285856</v>
      </c>
      <c r="V87" s="28">
        <v>14029.643523589129</v>
      </c>
      <c r="W87" s="28">
        <v>14087.532116374474</v>
      </c>
    </row>
    <row r="88" spans="1:23" s="26" customFormat="1">
      <c r="A88" s="7"/>
      <c r="B88" s="7"/>
      <c r="C88" s="7"/>
      <c r="D88" s="7"/>
      <c r="E88" s="7"/>
      <c r="F88" s="7"/>
      <c r="G88" s="7"/>
      <c r="H88" s="7"/>
      <c r="I88" s="7"/>
      <c r="J88" s="7"/>
      <c r="K88" s="7"/>
      <c r="L88" s="7"/>
      <c r="M88" s="7"/>
      <c r="N88" s="7"/>
      <c r="O88" s="7"/>
      <c r="P88" s="7"/>
      <c r="Q88" s="7"/>
      <c r="R88" s="7"/>
      <c r="S88" s="7"/>
      <c r="T88" s="7"/>
      <c r="U88" s="7"/>
      <c r="V88" s="7"/>
      <c r="W88" s="7"/>
    </row>
    <row r="89" spans="1:23" s="26" customFormat="1">
      <c r="A89" s="7"/>
      <c r="B89" s="7"/>
      <c r="C89" s="7"/>
      <c r="D89" s="7"/>
      <c r="E89" s="7"/>
      <c r="F89" s="7"/>
      <c r="G89" s="7"/>
      <c r="H89" s="7"/>
      <c r="I89" s="7"/>
      <c r="J89" s="7"/>
      <c r="K89" s="7"/>
      <c r="L89" s="7"/>
      <c r="M89" s="7"/>
      <c r="N89" s="7"/>
      <c r="O89" s="7"/>
      <c r="P89" s="7"/>
      <c r="Q89" s="7"/>
      <c r="R89" s="7"/>
      <c r="S89" s="7"/>
      <c r="T89" s="7"/>
      <c r="U89" s="7"/>
      <c r="V89" s="7"/>
      <c r="W89" s="7"/>
    </row>
    <row r="90" spans="1:23" s="26" customFormat="1" collapsed="1">
      <c r="A90" s="16" t="s">
        <v>124</v>
      </c>
      <c r="B90" s="7"/>
      <c r="C90" s="7"/>
      <c r="D90" s="7"/>
      <c r="E90" s="7"/>
      <c r="F90" s="7"/>
      <c r="G90" s="7"/>
      <c r="H90" s="7"/>
      <c r="I90" s="7"/>
      <c r="J90" s="7"/>
      <c r="K90" s="7"/>
      <c r="L90" s="7"/>
      <c r="M90" s="7"/>
      <c r="N90" s="7"/>
      <c r="O90" s="7"/>
      <c r="P90" s="7"/>
      <c r="Q90" s="7"/>
      <c r="R90" s="7"/>
      <c r="S90" s="7"/>
      <c r="T90" s="7"/>
      <c r="U90" s="7"/>
      <c r="V90" s="7"/>
      <c r="W90" s="7"/>
    </row>
    <row r="91" spans="1:23" s="26" customFormat="1">
      <c r="A91" s="17" t="s">
        <v>96</v>
      </c>
      <c r="B91" s="17" t="s">
        <v>97</v>
      </c>
      <c r="C91" s="17" t="s">
        <v>75</v>
      </c>
      <c r="D91" s="17" t="s">
        <v>98</v>
      </c>
      <c r="E91" s="17" t="s">
        <v>99</v>
      </c>
      <c r="F91" s="17" t="s">
        <v>100</v>
      </c>
      <c r="G91" s="17" t="s">
        <v>101</v>
      </c>
      <c r="H91" s="17" t="s">
        <v>102</v>
      </c>
      <c r="I91" s="17" t="s">
        <v>103</v>
      </c>
      <c r="J91" s="17" t="s">
        <v>104</v>
      </c>
      <c r="K91" s="17" t="s">
        <v>105</v>
      </c>
      <c r="L91" s="17" t="s">
        <v>106</v>
      </c>
      <c r="M91" s="17" t="s">
        <v>107</v>
      </c>
      <c r="N91" s="17" t="s">
        <v>108</v>
      </c>
      <c r="O91" s="17" t="s">
        <v>109</v>
      </c>
      <c r="P91" s="17" t="s">
        <v>110</v>
      </c>
      <c r="Q91" s="17" t="s">
        <v>111</v>
      </c>
      <c r="R91" s="17" t="s">
        <v>112</v>
      </c>
      <c r="S91" s="17" t="s">
        <v>113</v>
      </c>
      <c r="T91" s="17" t="s">
        <v>114</v>
      </c>
      <c r="U91" s="17" t="s">
        <v>115</v>
      </c>
      <c r="V91" s="17" t="s">
        <v>116</v>
      </c>
      <c r="W91" s="17" t="s">
        <v>117</v>
      </c>
    </row>
    <row r="92" spans="1:23" s="26" customFormat="1">
      <c r="A92" s="27" t="s">
        <v>36</v>
      </c>
      <c r="B92" s="27" t="s">
        <v>66</v>
      </c>
      <c r="C92" s="23">
        <v>159.3328688623869</v>
      </c>
      <c r="D92" s="23">
        <v>159.11325456741886</v>
      </c>
      <c r="E92" s="23">
        <v>174.30884406076899</v>
      </c>
      <c r="F92" s="23">
        <v>243.1344883197799</v>
      </c>
      <c r="G92" s="23">
        <v>239.5181684453328</v>
      </c>
      <c r="H92" s="23">
        <v>226.74611739049899</v>
      </c>
      <c r="I92" s="23">
        <v>218.309697335382</v>
      </c>
      <c r="J92" s="23">
        <v>551.593363429855</v>
      </c>
      <c r="K92" s="23">
        <v>558.14728906777702</v>
      </c>
      <c r="L92" s="23">
        <v>712.81348974829996</v>
      </c>
      <c r="M92" s="23">
        <v>940.73289551617984</v>
      </c>
      <c r="N92" s="23">
        <v>943.62007211708988</v>
      </c>
      <c r="O92" s="23">
        <v>1073.616421023225</v>
      </c>
      <c r="P92" s="23">
        <v>1034.3110147657301</v>
      </c>
      <c r="Q92" s="23">
        <v>1550.80244165309</v>
      </c>
      <c r="R92" s="23">
        <v>2413.73197846631</v>
      </c>
      <c r="S92" s="23">
        <v>2395.2496956523205</v>
      </c>
      <c r="T92" s="23">
        <v>2411.9915847468301</v>
      </c>
      <c r="U92" s="23">
        <v>4297.3843863607408</v>
      </c>
      <c r="V92" s="23">
        <v>4289.4452407543004</v>
      </c>
      <c r="W92" s="23">
        <v>5111.26829696803</v>
      </c>
    </row>
    <row r="93" spans="1:23" s="26" customFormat="1">
      <c r="A93" s="27" t="s">
        <v>36</v>
      </c>
      <c r="B93" s="27" t="s">
        <v>68</v>
      </c>
      <c r="C93" s="23">
        <v>127.75011339999999</v>
      </c>
      <c r="D93" s="23">
        <v>283.58110699999986</v>
      </c>
      <c r="E93" s="23">
        <v>201.32738997105298</v>
      </c>
      <c r="F93" s="23">
        <v>2925.5702481179128</v>
      </c>
      <c r="G93" s="23">
        <v>6136.360779493747</v>
      </c>
      <c r="H93" s="23">
        <v>7360.2503747470637</v>
      </c>
      <c r="I93" s="23">
        <v>8914.2275050884709</v>
      </c>
      <c r="J93" s="23">
        <v>10568.698774736076</v>
      </c>
      <c r="K93" s="23">
        <v>12013.440675489124</v>
      </c>
      <c r="L93" s="23">
        <v>12212.629980156005</v>
      </c>
      <c r="M93" s="23">
        <v>13119.313162341779</v>
      </c>
      <c r="N93" s="23">
        <v>14634.236478685123</v>
      </c>
      <c r="O93" s="23">
        <v>13435.163030866594</v>
      </c>
      <c r="P93" s="23">
        <v>12254.915369602995</v>
      </c>
      <c r="Q93" s="23">
        <v>15350.691312163603</v>
      </c>
      <c r="R93" s="23">
        <v>18677.531821975652</v>
      </c>
      <c r="S93" s="23">
        <v>21096.879503104119</v>
      </c>
      <c r="T93" s="23">
        <v>20105.8519791033</v>
      </c>
      <c r="U93" s="23">
        <v>21413.50575154533</v>
      </c>
      <c r="V93" s="23">
        <v>21849.425074305673</v>
      </c>
      <c r="W93" s="23">
        <v>26666.647105673121</v>
      </c>
    </row>
    <row r="94" spans="1:23" s="26" customFormat="1">
      <c r="A94" s="27" t="s">
        <v>36</v>
      </c>
      <c r="B94" s="27" t="s">
        <v>72</v>
      </c>
      <c r="C94" s="23">
        <v>36.784728370000003</v>
      </c>
      <c r="D94" s="23">
        <v>58.664404055999981</v>
      </c>
      <c r="E94" s="23">
        <v>88.546674681999889</v>
      </c>
      <c r="F94" s="23">
        <v>231.71435131999999</v>
      </c>
      <c r="G94" s="23">
        <v>335.74293652</v>
      </c>
      <c r="H94" s="23">
        <v>464.33730836999979</v>
      </c>
      <c r="I94" s="23">
        <v>612.72911148000003</v>
      </c>
      <c r="J94" s="23">
        <v>701.75606229999903</v>
      </c>
      <c r="K94" s="23">
        <v>910.57806470000014</v>
      </c>
      <c r="L94" s="23">
        <v>1084.5729345</v>
      </c>
      <c r="M94" s="23">
        <v>1360.9110466000002</v>
      </c>
      <c r="N94" s="23">
        <v>1583.977815</v>
      </c>
      <c r="O94" s="23">
        <v>1787.683093599999</v>
      </c>
      <c r="P94" s="23">
        <v>1954.6556533999976</v>
      </c>
      <c r="Q94" s="23">
        <v>2140.2372079999991</v>
      </c>
      <c r="R94" s="23">
        <v>2261.4603684999997</v>
      </c>
      <c r="S94" s="23">
        <v>2346.5998936999981</v>
      </c>
      <c r="T94" s="23">
        <v>2496.9191327000003</v>
      </c>
      <c r="U94" s="23">
        <v>2626.0323369999978</v>
      </c>
      <c r="V94" s="23">
        <v>2806.8300679999988</v>
      </c>
      <c r="W94" s="23">
        <v>3002.6517219999987</v>
      </c>
    </row>
    <row r="95" spans="1:23" s="26" customFormat="1">
      <c r="A95" s="7"/>
      <c r="B95" s="7"/>
      <c r="C95" s="7"/>
      <c r="D95" s="7"/>
      <c r="E95" s="7"/>
      <c r="F95" s="7"/>
      <c r="G95" s="7"/>
      <c r="H95" s="7"/>
      <c r="I95" s="7"/>
      <c r="J95" s="7"/>
      <c r="K95" s="7"/>
      <c r="L95" s="7"/>
      <c r="M95" s="7"/>
      <c r="N95" s="7"/>
      <c r="O95" s="7"/>
      <c r="P95" s="7"/>
      <c r="Q95" s="7"/>
      <c r="R95" s="7"/>
      <c r="S95" s="7"/>
      <c r="T95" s="7"/>
      <c r="U95" s="7"/>
      <c r="V95" s="7"/>
      <c r="W95" s="7"/>
    </row>
    <row r="96" spans="1:23" s="26" customFormat="1">
      <c r="A96" s="17" t="s">
        <v>96</v>
      </c>
      <c r="B96" s="17" t="s">
        <v>97</v>
      </c>
      <c r="C96" s="17" t="s">
        <v>75</v>
      </c>
      <c r="D96" s="17" t="s">
        <v>98</v>
      </c>
      <c r="E96" s="17" t="s">
        <v>99</v>
      </c>
      <c r="F96" s="17" t="s">
        <v>100</v>
      </c>
      <c r="G96" s="17" t="s">
        <v>101</v>
      </c>
      <c r="H96" s="17" t="s">
        <v>102</v>
      </c>
      <c r="I96" s="17" t="s">
        <v>103</v>
      </c>
      <c r="J96" s="17" t="s">
        <v>104</v>
      </c>
      <c r="K96" s="17" t="s">
        <v>105</v>
      </c>
      <c r="L96" s="17" t="s">
        <v>106</v>
      </c>
      <c r="M96" s="17" t="s">
        <v>107</v>
      </c>
      <c r="N96" s="17" t="s">
        <v>108</v>
      </c>
      <c r="O96" s="17" t="s">
        <v>109</v>
      </c>
      <c r="P96" s="17" t="s">
        <v>110</v>
      </c>
      <c r="Q96" s="17" t="s">
        <v>111</v>
      </c>
      <c r="R96" s="17" t="s">
        <v>112</v>
      </c>
      <c r="S96" s="17" t="s">
        <v>113</v>
      </c>
      <c r="T96" s="17" t="s">
        <v>114</v>
      </c>
      <c r="U96" s="17" t="s">
        <v>115</v>
      </c>
      <c r="V96" s="17" t="s">
        <v>116</v>
      </c>
      <c r="W96" s="17" t="s">
        <v>117</v>
      </c>
    </row>
    <row r="97" spans="1:23" s="26" customFormat="1">
      <c r="A97" s="27" t="s">
        <v>119</v>
      </c>
      <c r="B97" s="27" t="s">
        <v>66</v>
      </c>
      <c r="C97" s="23">
        <v>1.9502106000000001E-5</v>
      </c>
      <c r="D97" s="23">
        <v>1.9757191999999999E-5</v>
      </c>
      <c r="E97" s="23">
        <v>1.9687734000000001E-5</v>
      </c>
      <c r="F97" s="23">
        <v>1.9749268E-5</v>
      </c>
      <c r="G97" s="23">
        <v>1.9825601999999899E-5</v>
      </c>
      <c r="H97" s="23">
        <v>2.7240140999999999E-5</v>
      </c>
      <c r="I97" s="23">
        <v>3.8278619999999998E-5</v>
      </c>
      <c r="J97" s="23">
        <v>4.6972145E-5</v>
      </c>
      <c r="K97" s="23">
        <v>4.7678976000000003E-5</v>
      </c>
      <c r="L97" s="23">
        <v>8.5800789999999905E-4</v>
      </c>
      <c r="M97" s="23">
        <v>197.86176</v>
      </c>
      <c r="N97" s="23">
        <v>200.35056</v>
      </c>
      <c r="O97" s="23">
        <v>374.35061999999999</v>
      </c>
      <c r="P97" s="23">
        <v>365.22332999999998</v>
      </c>
      <c r="Q97" s="23">
        <v>556.16125</v>
      </c>
      <c r="R97" s="23">
        <v>794.67909999999995</v>
      </c>
      <c r="S97" s="23">
        <v>788.06500000000005</v>
      </c>
      <c r="T97" s="23">
        <v>788.55380000000002</v>
      </c>
      <c r="U97" s="23">
        <v>1205.6991</v>
      </c>
      <c r="V97" s="23">
        <v>1188.6183000000001</v>
      </c>
      <c r="W97" s="23">
        <v>1200.1692</v>
      </c>
    </row>
    <row r="98" spans="1:23" s="26" customFormat="1">
      <c r="A98" s="27" t="s">
        <v>119</v>
      </c>
      <c r="B98" s="27" t="s">
        <v>68</v>
      </c>
      <c r="C98" s="23">
        <v>90.84073939999999</v>
      </c>
      <c r="D98" s="23">
        <v>205.74203699999998</v>
      </c>
      <c r="E98" s="23">
        <v>146.987284543979</v>
      </c>
      <c r="F98" s="23">
        <v>2433.777175246722</v>
      </c>
      <c r="G98" s="23">
        <v>5633.2432144714985</v>
      </c>
      <c r="H98" s="23">
        <v>6326.5269485708559</v>
      </c>
      <c r="I98" s="23">
        <v>7002.9750096166772</v>
      </c>
      <c r="J98" s="23">
        <v>7194.4665699755305</v>
      </c>
      <c r="K98" s="23">
        <v>7944.5468609215131</v>
      </c>
      <c r="L98" s="23">
        <v>8390.510893076731</v>
      </c>
      <c r="M98" s="23">
        <v>8282.8901493473222</v>
      </c>
      <c r="N98" s="23">
        <v>9672.0881584067611</v>
      </c>
      <c r="O98" s="23">
        <v>8586.4179149733882</v>
      </c>
      <c r="P98" s="23">
        <v>7518.2771897585408</v>
      </c>
      <c r="Q98" s="23">
        <v>9834.146545474001</v>
      </c>
      <c r="R98" s="23">
        <v>13424.08001</v>
      </c>
      <c r="S98" s="23">
        <v>14538.575790000001</v>
      </c>
      <c r="T98" s="23">
        <v>13624.164464999991</v>
      </c>
      <c r="U98" s="23">
        <v>14117.38046</v>
      </c>
      <c r="V98" s="23">
        <v>14533.11731</v>
      </c>
      <c r="W98" s="23">
        <v>15445.216680000001</v>
      </c>
    </row>
    <row r="99" spans="1:23" s="26" customFormat="1">
      <c r="A99" s="27" t="s">
        <v>119</v>
      </c>
      <c r="B99" s="27" t="s">
        <v>72</v>
      </c>
      <c r="C99" s="23">
        <v>9.6420711000000008</v>
      </c>
      <c r="D99" s="23">
        <v>15.48364359999999</v>
      </c>
      <c r="E99" s="23">
        <v>21.180467399999991</v>
      </c>
      <c r="F99" s="23">
        <v>91.878606499999989</v>
      </c>
      <c r="G99" s="23">
        <v>130.09392</v>
      </c>
      <c r="H99" s="23">
        <v>179.8052429999999</v>
      </c>
      <c r="I99" s="23">
        <v>234.02185299999999</v>
      </c>
      <c r="J99" s="23">
        <v>269.50430499999999</v>
      </c>
      <c r="K99" s="23">
        <v>341.04656</v>
      </c>
      <c r="L99" s="23">
        <v>395.18141999999989</v>
      </c>
      <c r="M99" s="23">
        <v>484.442744</v>
      </c>
      <c r="N99" s="23">
        <v>552.30309</v>
      </c>
      <c r="O99" s="23">
        <v>627.31502999999998</v>
      </c>
      <c r="P99" s="23">
        <v>676.35821999999894</v>
      </c>
      <c r="Q99" s="23">
        <v>732.53320000000008</v>
      </c>
      <c r="R99" s="23">
        <v>777.75900000000001</v>
      </c>
      <c r="S99" s="23">
        <v>812.52127999999902</v>
      </c>
      <c r="T99" s="23">
        <v>856.85408000000007</v>
      </c>
      <c r="U99" s="23">
        <v>908.37879999999996</v>
      </c>
      <c r="V99" s="23">
        <v>972.43775999999991</v>
      </c>
      <c r="W99" s="23">
        <v>1033.75532</v>
      </c>
    </row>
    <row r="100" spans="1:23" s="26" customFormat="1">
      <c r="A100" s="7"/>
      <c r="B100" s="7"/>
      <c r="C100" s="7"/>
      <c r="D100" s="7"/>
      <c r="E100" s="7"/>
      <c r="F100" s="7"/>
      <c r="G100" s="7"/>
      <c r="H100" s="7"/>
      <c r="I100" s="7"/>
      <c r="J100" s="7"/>
      <c r="K100" s="7"/>
      <c r="L100" s="7"/>
      <c r="M100" s="7"/>
      <c r="N100" s="7"/>
      <c r="O100" s="7"/>
      <c r="P100" s="7"/>
      <c r="Q100" s="7"/>
      <c r="R100" s="7"/>
      <c r="S100" s="7"/>
      <c r="T100" s="7"/>
      <c r="U100" s="7"/>
      <c r="V100" s="7"/>
      <c r="W100" s="7"/>
    </row>
    <row r="101" spans="1:23" s="26" customFormat="1">
      <c r="A101" s="17" t="s">
        <v>96</v>
      </c>
      <c r="B101" s="17" t="s">
        <v>97</v>
      </c>
      <c r="C101" s="17" t="s">
        <v>75</v>
      </c>
      <c r="D101" s="17" t="s">
        <v>98</v>
      </c>
      <c r="E101" s="17" t="s">
        <v>99</v>
      </c>
      <c r="F101" s="17" t="s">
        <v>100</v>
      </c>
      <c r="G101" s="17" t="s">
        <v>101</v>
      </c>
      <c r="H101" s="17" t="s">
        <v>102</v>
      </c>
      <c r="I101" s="17" t="s">
        <v>103</v>
      </c>
      <c r="J101" s="17" t="s">
        <v>104</v>
      </c>
      <c r="K101" s="17" t="s">
        <v>105</v>
      </c>
      <c r="L101" s="17" t="s">
        <v>106</v>
      </c>
      <c r="M101" s="17" t="s">
        <v>107</v>
      </c>
      <c r="N101" s="17" t="s">
        <v>108</v>
      </c>
      <c r="O101" s="17" t="s">
        <v>109</v>
      </c>
      <c r="P101" s="17" t="s">
        <v>110</v>
      </c>
      <c r="Q101" s="17" t="s">
        <v>111</v>
      </c>
      <c r="R101" s="17" t="s">
        <v>112</v>
      </c>
      <c r="S101" s="17" t="s">
        <v>113</v>
      </c>
      <c r="T101" s="17" t="s">
        <v>114</v>
      </c>
      <c r="U101" s="17" t="s">
        <v>115</v>
      </c>
      <c r="V101" s="17" t="s">
        <v>116</v>
      </c>
      <c r="W101" s="17" t="s">
        <v>117</v>
      </c>
    </row>
    <row r="102" spans="1:23" s="26" customFormat="1">
      <c r="A102" s="27" t="s">
        <v>120</v>
      </c>
      <c r="B102" s="27" t="s">
        <v>66</v>
      </c>
      <c r="C102" s="23">
        <v>20.46701341855</v>
      </c>
      <c r="D102" s="23">
        <v>18.417796741292001</v>
      </c>
      <c r="E102" s="23">
        <v>18.856769880849999</v>
      </c>
      <c r="F102" s="23">
        <v>40.427667914304998</v>
      </c>
      <c r="G102" s="23">
        <v>40.785401226277898</v>
      </c>
      <c r="H102" s="23">
        <v>40.271370803340005</v>
      </c>
      <c r="I102" s="23">
        <v>39.849478097014</v>
      </c>
      <c r="J102" s="23">
        <v>387.21081399999997</v>
      </c>
      <c r="K102" s="23">
        <v>395.30069000000003</v>
      </c>
      <c r="L102" s="23">
        <v>556.66616799999997</v>
      </c>
      <c r="M102" s="23">
        <v>587.65369399999997</v>
      </c>
      <c r="N102" s="23">
        <v>586.61750399999994</v>
      </c>
      <c r="O102" s="23">
        <v>580.06622000000004</v>
      </c>
      <c r="P102" s="23">
        <v>574.19063000000006</v>
      </c>
      <c r="Q102" s="23">
        <v>581.08979599999998</v>
      </c>
      <c r="R102" s="23">
        <v>1033.02485</v>
      </c>
      <c r="S102" s="23">
        <v>1028.3773100000001</v>
      </c>
      <c r="T102" s="23">
        <v>1038.0108359999999</v>
      </c>
      <c r="U102" s="23">
        <v>1624.5756999999999</v>
      </c>
      <c r="V102" s="23">
        <v>1659.040688</v>
      </c>
      <c r="W102" s="23">
        <v>1656.075738</v>
      </c>
    </row>
    <row r="103" spans="1:23" s="26" customFormat="1">
      <c r="A103" s="27" t="s">
        <v>120</v>
      </c>
      <c r="B103" s="27" t="s">
        <v>68</v>
      </c>
      <c r="C103" s="23">
        <v>36.909374</v>
      </c>
      <c r="D103" s="23">
        <v>77.839069999999893</v>
      </c>
      <c r="E103" s="23">
        <v>54.340010415332998</v>
      </c>
      <c r="F103" s="23">
        <v>490.69097665889598</v>
      </c>
      <c r="G103" s="23">
        <v>502.13750803447198</v>
      </c>
      <c r="H103" s="23">
        <v>742.19053237815001</v>
      </c>
      <c r="I103" s="23">
        <v>761.876496132846</v>
      </c>
      <c r="J103" s="23">
        <v>801.63249531555994</v>
      </c>
      <c r="K103" s="23">
        <v>892.37609839048002</v>
      </c>
      <c r="L103" s="23">
        <v>858.93075711829999</v>
      </c>
      <c r="M103" s="23">
        <v>984.19065021687004</v>
      </c>
      <c r="N103" s="23">
        <v>1025.0526399098601</v>
      </c>
      <c r="O103" s="23">
        <v>910.02663059659994</v>
      </c>
      <c r="P103" s="23">
        <v>784.65598383452004</v>
      </c>
      <c r="Q103" s="23">
        <v>889.27352807973</v>
      </c>
      <c r="R103" s="23">
        <v>733.16555016270001</v>
      </c>
      <c r="S103" s="23">
        <v>1892.890799999999</v>
      </c>
      <c r="T103" s="23">
        <v>1882.0358000000001</v>
      </c>
      <c r="U103" s="23">
        <v>1819.156629999999</v>
      </c>
      <c r="V103" s="23">
        <v>1957.9564</v>
      </c>
      <c r="W103" s="23">
        <v>4865.9720400000006</v>
      </c>
    </row>
    <row r="104" spans="1:23" s="26" customFormat="1">
      <c r="A104" s="27" t="s">
        <v>120</v>
      </c>
      <c r="B104" s="27" t="s">
        <v>72</v>
      </c>
      <c r="C104" s="23">
        <v>7.2531977999999997</v>
      </c>
      <c r="D104" s="23">
        <v>11.353065599999999</v>
      </c>
      <c r="E104" s="23">
        <v>16.967054099999899</v>
      </c>
      <c r="F104" s="23">
        <v>44.271358599999999</v>
      </c>
      <c r="G104" s="23">
        <v>66.712071399999985</v>
      </c>
      <c r="H104" s="23">
        <v>95.745406000000003</v>
      </c>
      <c r="I104" s="23">
        <v>126.11196699999999</v>
      </c>
      <c r="J104" s="23">
        <v>139.65824199999901</v>
      </c>
      <c r="K104" s="23">
        <v>190.037757</v>
      </c>
      <c r="L104" s="23">
        <v>228.334878</v>
      </c>
      <c r="M104" s="23">
        <v>291.454635</v>
      </c>
      <c r="N104" s="23">
        <v>340.991713</v>
      </c>
      <c r="O104" s="23">
        <v>386.85964999999999</v>
      </c>
      <c r="P104" s="23">
        <v>434.34896999999989</v>
      </c>
      <c r="Q104" s="23">
        <v>479.43724000000003</v>
      </c>
      <c r="R104" s="23">
        <v>499.1370399999999</v>
      </c>
      <c r="S104" s="23">
        <v>522.59946000000002</v>
      </c>
      <c r="T104" s="23">
        <v>558.92405499999995</v>
      </c>
      <c r="U104" s="23">
        <v>593.67164500000001</v>
      </c>
      <c r="V104" s="23">
        <v>651.55268000000001</v>
      </c>
      <c r="W104" s="23">
        <v>681.227789999999</v>
      </c>
    </row>
    <row r="106" spans="1:23">
      <c r="A106" s="17" t="s">
        <v>96</v>
      </c>
      <c r="B106" s="17" t="s">
        <v>97</v>
      </c>
      <c r="C106" s="17" t="s">
        <v>75</v>
      </c>
      <c r="D106" s="17" t="s">
        <v>98</v>
      </c>
      <c r="E106" s="17" t="s">
        <v>99</v>
      </c>
      <c r="F106" s="17" t="s">
        <v>100</v>
      </c>
      <c r="G106" s="17" t="s">
        <v>101</v>
      </c>
      <c r="H106" s="17" t="s">
        <v>102</v>
      </c>
      <c r="I106" s="17" t="s">
        <v>103</v>
      </c>
      <c r="J106" s="17" t="s">
        <v>104</v>
      </c>
      <c r="K106" s="17" t="s">
        <v>105</v>
      </c>
      <c r="L106" s="17" t="s">
        <v>106</v>
      </c>
      <c r="M106" s="17" t="s">
        <v>107</v>
      </c>
      <c r="N106" s="17" t="s">
        <v>108</v>
      </c>
      <c r="O106" s="17" t="s">
        <v>109</v>
      </c>
      <c r="P106" s="17" t="s">
        <v>110</v>
      </c>
      <c r="Q106" s="17" t="s">
        <v>111</v>
      </c>
      <c r="R106" s="17" t="s">
        <v>112</v>
      </c>
      <c r="S106" s="17" t="s">
        <v>113</v>
      </c>
      <c r="T106" s="17" t="s">
        <v>114</v>
      </c>
      <c r="U106" s="17" t="s">
        <v>115</v>
      </c>
      <c r="V106" s="17" t="s">
        <v>116</v>
      </c>
      <c r="W106" s="17" t="s">
        <v>117</v>
      </c>
    </row>
    <row r="107" spans="1:23">
      <c r="A107" s="27" t="s">
        <v>121</v>
      </c>
      <c r="B107" s="27" t="s">
        <v>66</v>
      </c>
      <c r="C107" s="23">
        <v>26.732522768517999</v>
      </c>
      <c r="D107" s="23">
        <v>26.568107056534988</v>
      </c>
      <c r="E107" s="23">
        <v>28.787131764081</v>
      </c>
      <c r="F107" s="23">
        <v>58.245541357964903</v>
      </c>
      <c r="G107" s="23">
        <v>59.467773702506904</v>
      </c>
      <c r="H107" s="23">
        <v>54.739893843669996</v>
      </c>
      <c r="I107" s="23">
        <v>51.363595315935996</v>
      </c>
      <c r="J107" s="23">
        <v>45.962246397424998</v>
      </c>
      <c r="K107" s="23">
        <v>45.76850302359</v>
      </c>
      <c r="L107" s="23">
        <v>44.710001829150002</v>
      </c>
      <c r="M107" s="23">
        <v>43.976359429199903</v>
      </c>
      <c r="N107" s="23">
        <v>44.952066915449997</v>
      </c>
      <c r="O107" s="23">
        <v>8.7018469000400014</v>
      </c>
      <c r="P107" s="23">
        <v>8.4294929836399994</v>
      </c>
      <c r="Q107" s="23">
        <v>8.6540902891600009</v>
      </c>
      <c r="R107" s="23">
        <v>8.3798449628699991</v>
      </c>
      <c r="S107" s="23">
        <v>7.9807590088999998</v>
      </c>
      <c r="T107" s="23">
        <v>8.05012634703</v>
      </c>
      <c r="U107" s="23">
        <v>7.5599448577000006</v>
      </c>
      <c r="V107" s="23">
        <v>7.3092301287000003</v>
      </c>
      <c r="W107" s="23">
        <v>7.4118292559999999</v>
      </c>
    </row>
    <row r="108" spans="1:23">
      <c r="A108" s="27" t="s">
        <v>121</v>
      </c>
      <c r="B108" s="27" t="s">
        <v>68</v>
      </c>
      <c r="C108" s="23">
        <v>0</v>
      </c>
      <c r="D108" s="23">
        <v>0</v>
      </c>
      <c r="E108" s="23">
        <v>2.4849612999999999E-5</v>
      </c>
      <c r="F108" s="23">
        <v>1.1020223999999901</v>
      </c>
      <c r="G108" s="23">
        <v>0.97996956000000002</v>
      </c>
      <c r="H108" s="23">
        <v>291.53280000000001</v>
      </c>
      <c r="I108" s="23">
        <v>1149.3759</v>
      </c>
      <c r="J108" s="23">
        <v>2572.5996</v>
      </c>
      <c r="K108" s="23">
        <v>3176.5176000000001</v>
      </c>
      <c r="L108" s="23">
        <v>2963.1882000000001</v>
      </c>
      <c r="M108" s="23">
        <v>3852.2321999999999</v>
      </c>
      <c r="N108" s="23">
        <v>3937.0954999999999</v>
      </c>
      <c r="O108" s="23">
        <v>3938.7183</v>
      </c>
      <c r="P108" s="23">
        <v>3951.982</v>
      </c>
      <c r="Q108" s="23">
        <v>4627.2709999999997</v>
      </c>
      <c r="R108" s="23">
        <v>4520.2860000000001</v>
      </c>
      <c r="S108" s="23">
        <v>4665.4125999999997</v>
      </c>
      <c r="T108" s="23">
        <v>4599.6513999999997</v>
      </c>
      <c r="U108" s="23">
        <v>5476.9683000000005</v>
      </c>
      <c r="V108" s="23">
        <v>5358.3509999999997</v>
      </c>
      <c r="W108" s="23">
        <v>6355.4579999999996</v>
      </c>
    </row>
    <row r="109" spans="1:23">
      <c r="A109" s="27" t="s">
        <v>121</v>
      </c>
      <c r="B109" s="27" t="s">
        <v>72</v>
      </c>
      <c r="C109" s="23">
        <v>8.6033109200000002</v>
      </c>
      <c r="D109" s="23">
        <v>11.661335299999999</v>
      </c>
      <c r="E109" s="23">
        <v>21.315316599999999</v>
      </c>
      <c r="F109" s="23">
        <v>56.253965399999998</v>
      </c>
      <c r="G109" s="23">
        <v>85.882642700000005</v>
      </c>
      <c r="H109" s="23">
        <v>118.892455</v>
      </c>
      <c r="I109" s="23">
        <v>162.54413299999999</v>
      </c>
      <c r="J109" s="23">
        <v>191.83644899999999</v>
      </c>
      <c r="K109" s="23">
        <v>258.845733</v>
      </c>
      <c r="L109" s="23">
        <v>317.99098200000003</v>
      </c>
      <c r="M109" s="23">
        <v>401.27465000000001</v>
      </c>
      <c r="N109" s="23">
        <v>476.84938</v>
      </c>
      <c r="O109" s="23">
        <v>542.15156999999897</v>
      </c>
      <c r="P109" s="23">
        <v>586.81985999999893</v>
      </c>
      <c r="Q109" s="23">
        <v>662.90520400000003</v>
      </c>
      <c r="R109" s="23">
        <v>704.029224</v>
      </c>
      <c r="S109" s="23">
        <v>726.05366000000004</v>
      </c>
      <c r="T109" s="23">
        <v>782.04954999999995</v>
      </c>
      <c r="U109" s="23">
        <v>819.72791999999902</v>
      </c>
      <c r="V109" s="23">
        <v>852.81198999999901</v>
      </c>
      <c r="W109" s="23">
        <v>942.80916999999999</v>
      </c>
    </row>
    <row r="111" spans="1:23">
      <c r="A111" s="17" t="s">
        <v>96</v>
      </c>
      <c r="B111" s="17" t="s">
        <v>97</v>
      </c>
      <c r="C111" s="17" t="s">
        <v>75</v>
      </c>
      <c r="D111" s="17" t="s">
        <v>98</v>
      </c>
      <c r="E111" s="17" t="s">
        <v>99</v>
      </c>
      <c r="F111" s="17" t="s">
        <v>100</v>
      </c>
      <c r="G111" s="17" t="s">
        <v>101</v>
      </c>
      <c r="H111" s="17" t="s">
        <v>102</v>
      </c>
      <c r="I111" s="17" t="s">
        <v>103</v>
      </c>
      <c r="J111" s="17" t="s">
        <v>104</v>
      </c>
      <c r="K111" s="17" t="s">
        <v>105</v>
      </c>
      <c r="L111" s="17" t="s">
        <v>106</v>
      </c>
      <c r="M111" s="17" t="s">
        <v>107</v>
      </c>
      <c r="N111" s="17" t="s">
        <v>108</v>
      </c>
      <c r="O111" s="17" t="s">
        <v>109</v>
      </c>
      <c r="P111" s="17" t="s">
        <v>110</v>
      </c>
      <c r="Q111" s="17" t="s">
        <v>111</v>
      </c>
      <c r="R111" s="17" t="s">
        <v>112</v>
      </c>
      <c r="S111" s="17" t="s">
        <v>113</v>
      </c>
      <c r="T111" s="17" t="s">
        <v>114</v>
      </c>
      <c r="U111" s="17" t="s">
        <v>115</v>
      </c>
      <c r="V111" s="17" t="s">
        <v>116</v>
      </c>
      <c r="W111" s="17" t="s">
        <v>117</v>
      </c>
    </row>
    <row r="112" spans="1:23">
      <c r="A112" s="27" t="s">
        <v>122</v>
      </c>
      <c r="B112" s="27" t="s">
        <v>66</v>
      </c>
      <c r="C112" s="23">
        <v>112.13329330226891</v>
      </c>
      <c r="D112" s="23">
        <v>114.1273098115599</v>
      </c>
      <c r="E112" s="23">
        <v>126.66490209536001</v>
      </c>
      <c r="F112" s="23">
        <v>144.461238172637</v>
      </c>
      <c r="G112" s="23">
        <v>139.26495063685201</v>
      </c>
      <c r="H112" s="23">
        <v>131.73479521599799</v>
      </c>
      <c r="I112" s="23">
        <v>127.09654623104801</v>
      </c>
      <c r="J112" s="23">
        <v>118.42021006871001</v>
      </c>
      <c r="K112" s="23">
        <v>117.07800269469799</v>
      </c>
      <c r="L112" s="23">
        <v>111.43638763227</v>
      </c>
      <c r="M112" s="23">
        <v>111.24097956738001</v>
      </c>
      <c r="N112" s="23">
        <v>111.69983836698999</v>
      </c>
      <c r="O112" s="23">
        <v>110.49763072238991</v>
      </c>
      <c r="P112" s="23">
        <v>86.467457415699997</v>
      </c>
      <c r="Q112" s="23">
        <v>404.8972</v>
      </c>
      <c r="R112" s="23">
        <v>577.64807399999995</v>
      </c>
      <c r="S112" s="23">
        <v>570.82648500000005</v>
      </c>
      <c r="T112" s="23">
        <v>577.37667999999996</v>
      </c>
      <c r="U112" s="23">
        <v>1459.5494600000002</v>
      </c>
      <c r="V112" s="23">
        <v>1434.47684</v>
      </c>
      <c r="W112" s="23">
        <v>2247.6113699999996</v>
      </c>
    </row>
    <row r="113" spans="1:23">
      <c r="A113" s="27" t="s">
        <v>122</v>
      </c>
      <c r="B113" s="27" t="s">
        <v>68</v>
      </c>
      <c r="C113" s="23">
        <v>0</v>
      </c>
      <c r="D113" s="23">
        <v>0</v>
      </c>
      <c r="E113" s="23">
        <v>1.9795967000000001E-5</v>
      </c>
      <c r="F113" s="23">
        <v>1.9645523999999999E-5</v>
      </c>
      <c r="G113" s="23">
        <v>2.108138E-5</v>
      </c>
      <c r="H113" s="23">
        <v>2.4327761000000001E-5</v>
      </c>
      <c r="I113" s="23">
        <v>2.5138651999999999E-5</v>
      </c>
      <c r="J113" s="23">
        <v>2.680522E-5</v>
      </c>
      <c r="K113" s="23">
        <v>3.0249008E-5</v>
      </c>
      <c r="L113" s="23">
        <v>3.4823029999999997E-5</v>
      </c>
      <c r="M113" s="23">
        <v>3.8946199999999902E-5</v>
      </c>
      <c r="N113" s="23">
        <v>4.7295278000000001E-5</v>
      </c>
      <c r="O113" s="23">
        <v>4.628692E-5</v>
      </c>
      <c r="P113" s="23">
        <v>4.6212009999999998E-5</v>
      </c>
      <c r="Q113" s="23">
        <v>7.7381480000000003E-5</v>
      </c>
      <c r="R113" s="23">
        <v>8.9612909999999896E-5</v>
      </c>
      <c r="S113" s="23">
        <v>9.1403140000000002E-5</v>
      </c>
      <c r="T113" s="23">
        <v>9.1809709999999997E-5</v>
      </c>
      <c r="U113" s="23">
        <v>1.0310837E-4</v>
      </c>
      <c r="V113" s="23">
        <v>1.04561914E-4</v>
      </c>
      <c r="W113" s="23">
        <v>1.2721738E-4</v>
      </c>
    </row>
    <row r="114" spans="1:23">
      <c r="A114" s="27" t="s">
        <v>122</v>
      </c>
      <c r="B114" s="27" t="s">
        <v>72</v>
      </c>
      <c r="C114" s="23">
        <v>11.135451999999999</v>
      </c>
      <c r="D114" s="23">
        <v>19.470482499999999</v>
      </c>
      <c r="E114" s="23">
        <v>28.498824200000001</v>
      </c>
      <c r="F114" s="23">
        <v>38.139414000000002</v>
      </c>
      <c r="G114" s="23">
        <v>50.71737929999999</v>
      </c>
      <c r="H114" s="23">
        <v>66.275877299999905</v>
      </c>
      <c r="I114" s="23">
        <v>85.4247917</v>
      </c>
      <c r="J114" s="23">
        <v>95.695864</v>
      </c>
      <c r="K114" s="23">
        <v>114.09255300000001</v>
      </c>
      <c r="L114" s="23">
        <v>133.24549300000001</v>
      </c>
      <c r="M114" s="23">
        <v>163.22187000000002</v>
      </c>
      <c r="N114" s="23">
        <v>187.60320999999999</v>
      </c>
      <c r="O114" s="23">
        <v>203.19033000000002</v>
      </c>
      <c r="P114" s="23">
        <v>224.776475</v>
      </c>
      <c r="Q114" s="23">
        <v>230.37057299999898</v>
      </c>
      <c r="R114" s="23">
        <v>239.34750300000002</v>
      </c>
      <c r="S114" s="23">
        <v>249.64269499999898</v>
      </c>
      <c r="T114" s="23">
        <v>258.95203500000002</v>
      </c>
      <c r="U114" s="23">
        <v>264.47730999999897</v>
      </c>
      <c r="V114" s="23">
        <v>284.17638799999997</v>
      </c>
      <c r="W114" s="23">
        <v>293.09149300000001</v>
      </c>
    </row>
    <row r="116" spans="1:23">
      <c r="A116" s="17" t="s">
        <v>96</v>
      </c>
      <c r="B116" s="17" t="s">
        <v>97</v>
      </c>
      <c r="C116" s="17" t="s">
        <v>75</v>
      </c>
      <c r="D116" s="17" t="s">
        <v>98</v>
      </c>
      <c r="E116" s="17" t="s">
        <v>99</v>
      </c>
      <c r="F116" s="17" t="s">
        <v>100</v>
      </c>
      <c r="G116" s="17" t="s">
        <v>101</v>
      </c>
      <c r="H116" s="17" t="s">
        <v>102</v>
      </c>
      <c r="I116" s="17" t="s">
        <v>103</v>
      </c>
      <c r="J116" s="17" t="s">
        <v>104</v>
      </c>
      <c r="K116" s="17" t="s">
        <v>105</v>
      </c>
      <c r="L116" s="17" t="s">
        <v>106</v>
      </c>
      <c r="M116" s="17" t="s">
        <v>107</v>
      </c>
      <c r="N116" s="17" t="s">
        <v>108</v>
      </c>
      <c r="O116" s="17" t="s">
        <v>109</v>
      </c>
      <c r="P116" s="17" t="s">
        <v>110</v>
      </c>
      <c r="Q116" s="17" t="s">
        <v>111</v>
      </c>
      <c r="R116" s="17" t="s">
        <v>112</v>
      </c>
      <c r="S116" s="17" t="s">
        <v>113</v>
      </c>
      <c r="T116" s="17" t="s">
        <v>114</v>
      </c>
      <c r="U116" s="17" t="s">
        <v>115</v>
      </c>
      <c r="V116" s="17" t="s">
        <v>116</v>
      </c>
      <c r="W116" s="17" t="s">
        <v>117</v>
      </c>
    </row>
    <row r="117" spans="1:23">
      <c r="A117" s="27" t="s">
        <v>123</v>
      </c>
      <c r="B117" s="27" t="s">
        <v>66</v>
      </c>
      <c r="C117" s="23">
        <v>1.9870944E-5</v>
      </c>
      <c r="D117" s="23">
        <v>2.12008399999999E-5</v>
      </c>
      <c r="E117" s="23">
        <v>2.0632743999999899E-5</v>
      </c>
      <c r="F117" s="23">
        <v>2.1125605E-5</v>
      </c>
      <c r="G117" s="23">
        <v>2.3054094E-5</v>
      </c>
      <c r="H117" s="23">
        <v>3.0287350000000001E-5</v>
      </c>
      <c r="I117" s="23">
        <v>3.9412763999999998E-5</v>
      </c>
      <c r="J117" s="23">
        <v>4.5991575E-5</v>
      </c>
      <c r="K117" s="23">
        <v>4.5670512999999998E-5</v>
      </c>
      <c r="L117" s="23">
        <v>7.4278979999999997E-5</v>
      </c>
      <c r="M117" s="23">
        <v>1.02519599999999E-4</v>
      </c>
      <c r="N117" s="23">
        <v>1.0283465E-4</v>
      </c>
      <c r="O117" s="23">
        <v>1.03400795E-4</v>
      </c>
      <c r="P117" s="23">
        <v>1.0436639E-4</v>
      </c>
      <c r="Q117" s="23">
        <v>1.0536393E-4</v>
      </c>
      <c r="R117" s="23">
        <v>1.09503439999999E-4</v>
      </c>
      <c r="S117" s="23">
        <v>1.41643419999999E-4</v>
      </c>
      <c r="T117" s="23">
        <v>1.423998E-4</v>
      </c>
      <c r="U117" s="23">
        <v>1.8150303999999999E-4</v>
      </c>
      <c r="V117" s="23">
        <v>1.826256E-4</v>
      </c>
      <c r="W117" s="23">
        <v>1.5971202999999999E-4</v>
      </c>
    </row>
    <row r="118" spans="1:23">
      <c r="A118" s="27" t="s">
        <v>123</v>
      </c>
      <c r="B118" s="27" t="s">
        <v>68</v>
      </c>
      <c r="C118" s="23">
        <v>0</v>
      </c>
      <c r="D118" s="23">
        <v>0</v>
      </c>
      <c r="E118" s="23">
        <v>5.0366160999999999E-5</v>
      </c>
      <c r="F118" s="23">
        <v>5.4166770999999998E-5</v>
      </c>
      <c r="G118" s="23">
        <v>6.63463959999999E-5</v>
      </c>
      <c r="H118" s="23">
        <v>6.9470297000000003E-5</v>
      </c>
      <c r="I118" s="23">
        <v>7.4200295999999903E-5</v>
      </c>
      <c r="J118" s="23">
        <v>8.2639763999999894E-5</v>
      </c>
      <c r="K118" s="23">
        <v>8.5928124E-5</v>
      </c>
      <c r="L118" s="23">
        <v>9.5137943999999908E-5</v>
      </c>
      <c r="M118" s="23">
        <v>1.23831388E-4</v>
      </c>
      <c r="N118" s="23">
        <v>1.3307322499999991E-4</v>
      </c>
      <c r="O118" s="23">
        <v>1.39009685E-4</v>
      </c>
      <c r="P118" s="23">
        <v>1.497979249999999E-4</v>
      </c>
      <c r="Q118" s="23">
        <v>1.6122839000000001E-4</v>
      </c>
      <c r="R118" s="23">
        <v>1.7220004000000001E-4</v>
      </c>
      <c r="S118" s="23">
        <v>2.2170098000000001E-4</v>
      </c>
      <c r="T118" s="23">
        <v>2.222936E-4</v>
      </c>
      <c r="U118" s="23">
        <v>2.5843695999999998E-4</v>
      </c>
      <c r="V118" s="23">
        <v>2.5974376E-4</v>
      </c>
      <c r="W118" s="23">
        <v>2.5845573999999899E-4</v>
      </c>
    </row>
    <row r="119" spans="1:23">
      <c r="A119" s="27" t="s">
        <v>123</v>
      </c>
      <c r="B119" s="27" t="s">
        <v>72</v>
      </c>
      <c r="C119" s="23">
        <v>0.1506965499999999</v>
      </c>
      <c r="D119" s="23">
        <v>0.69587705599999994</v>
      </c>
      <c r="E119" s="23">
        <v>0.58501238200000005</v>
      </c>
      <c r="F119" s="23">
        <v>1.1710068199999999</v>
      </c>
      <c r="G119" s="23">
        <v>2.3369231199999998</v>
      </c>
      <c r="H119" s="23">
        <v>3.6183270699999999</v>
      </c>
      <c r="I119" s="23">
        <v>4.6263667799999997</v>
      </c>
      <c r="J119" s="23">
        <v>5.0612022999999997</v>
      </c>
      <c r="K119" s="23">
        <v>6.5554616999999906</v>
      </c>
      <c r="L119" s="23">
        <v>9.8201614999999993</v>
      </c>
      <c r="M119" s="23">
        <v>20.517147599999998</v>
      </c>
      <c r="N119" s="23">
        <v>26.23042199999999</v>
      </c>
      <c r="O119" s="23">
        <v>28.166513599999991</v>
      </c>
      <c r="P119" s="23">
        <v>32.352128399999998</v>
      </c>
      <c r="Q119" s="23">
        <v>34.990991000000001</v>
      </c>
      <c r="R119" s="23">
        <v>41.1876015</v>
      </c>
      <c r="S119" s="23">
        <v>35.782798700000001</v>
      </c>
      <c r="T119" s="23">
        <v>40.139412699999902</v>
      </c>
      <c r="U119" s="23">
        <v>39.776662000000002</v>
      </c>
      <c r="V119" s="23">
        <v>45.851249999999993</v>
      </c>
      <c r="W119" s="23">
        <v>51.767949000000002</v>
      </c>
    </row>
    <row r="120" spans="1:23" collapsed="1"/>
    <row r="122" spans="1:23" collapsed="1">
      <c r="A122" s="24" t="s">
        <v>125</v>
      </c>
    </row>
    <row r="123" spans="1:23">
      <c r="A123" s="17" t="s">
        <v>96</v>
      </c>
      <c r="B123" s="17" t="s">
        <v>97</v>
      </c>
      <c r="C123" s="17" t="s">
        <v>75</v>
      </c>
      <c r="D123" s="17" t="s">
        <v>98</v>
      </c>
      <c r="E123" s="17" t="s">
        <v>99</v>
      </c>
      <c r="F123" s="17" t="s">
        <v>100</v>
      </c>
      <c r="G123" s="17" t="s">
        <v>101</v>
      </c>
      <c r="H123" s="17" t="s">
        <v>102</v>
      </c>
      <c r="I123" s="17" t="s">
        <v>103</v>
      </c>
      <c r="J123" s="17" t="s">
        <v>104</v>
      </c>
      <c r="K123" s="17" t="s">
        <v>105</v>
      </c>
      <c r="L123" s="17" t="s">
        <v>106</v>
      </c>
      <c r="M123" s="17" t="s">
        <v>107</v>
      </c>
      <c r="N123" s="17" t="s">
        <v>108</v>
      </c>
      <c r="O123" s="17" t="s">
        <v>109</v>
      </c>
      <c r="P123" s="17" t="s">
        <v>110</v>
      </c>
      <c r="Q123" s="17" t="s">
        <v>111</v>
      </c>
      <c r="R123" s="17" t="s">
        <v>112</v>
      </c>
      <c r="S123" s="17" t="s">
        <v>113</v>
      </c>
      <c r="T123" s="17" t="s">
        <v>114</v>
      </c>
      <c r="U123" s="17" t="s">
        <v>115</v>
      </c>
      <c r="V123" s="17" t="s">
        <v>116</v>
      </c>
      <c r="W123" s="17" t="s">
        <v>117</v>
      </c>
    </row>
    <row r="124" spans="1:23">
      <c r="A124" s="27" t="s">
        <v>36</v>
      </c>
      <c r="B124" s="27" t="s">
        <v>22</v>
      </c>
      <c r="C124" s="23">
        <v>20064.56309247695</v>
      </c>
      <c r="D124" s="23">
        <v>22952.396486609461</v>
      </c>
      <c r="E124" s="23">
        <v>26219.964514491534</v>
      </c>
      <c r="F124" s="23">
        <v>26668.682026164879</v>
      </c>
      <c r="G124" s="23">
        <v>29117.663734152233</v>
      </c>
      <c r="H124" s="23">
        <v>32841.160755107201</v>
      </c>
      <c r="I124" s="23">
        <v>35547.787329455547</v>
      </c>
      <c r="J124" s="23">
        <v>35608.851177834906</v>
      </c>
      <c r="K124" s="23">
        <v>38410.153137195433</v>
      </c>
      <c r="L124" s="23">
        <v>41204.083246655769</v>
      </c>
      <c r="M124" s="23">
        <v>43069.048009040678</v>
      </c>
      <c r="N124" s="23">
        <v>45521.058783941051</v>
      </c>
      <c r="O124" s="23">
        <v>43668.065853315493</v>
      </c>
      <c r="P124" s="23">
        <v>45058.459067412143</v>
      </c>
      <c r="Q124" s="23">
        <v>48957.325403829069</v>
      </c>
      <c r="R124" s="23">
        <v>51388.714951530608</v>
      </c>
      <c r="S124" s="23">
        <v>50394.56961251139</v>
      </c>
      <c r="T124" s="23">
        <v>53763.614118060468</v>
      </c>
      <c r="U124" s="23">
        <v>57410.061203508507</v>
      </c>
      <c r="V124" s="23">
        <v>59725.295387058679</v>
      </c>
      <c r="W124" s="23">
        <v>62781.846612707843</v>
      </c>
    </row>
    <row r="125" spans="1:23">
      <c r="A125" s="27" t="s">
        <v>36</v>
      </c>
      <c r="B125" s="27" t="s">
        <v>73</v>
      </c>
      <c r="C125" s="23">
        <v>237.87537844872153</v>
      </c>
      <c r="D125" s="23">
        <v>285.59631748830816</v>
      </c>
      <c r="E125" s="23">
        <v>334.04947565682403</v>
      </c>
      <c r="F125" s="23">
        <v>379.89497015395</v>
      </c>
      <c r="G125" s="23">
        <v>437.56953233706628</v>
      </c>
      <c r="H125" s="23">
        <v>505.23681183710733</v>
      </c>
      <c r="I125" s="23">
        <v>573.95736633093304</v>
      </c>
      <c r="J125" s="23">
        <v>564.67514060703581</v>
      </c>
      <c r="K125" s="23">
        <v>655.34881849642932</v>
      </c>
      <c r="L125" s="23">
        <v>728.87576592191203</v>
      </c>
      <c r="M125" s="23">
        <v>839.28281303038818</v>
      </c>
      <c r="N125" s="23">
        <v>929.24801952375446</v>
      </c>
      <c r="O125" s="23">
        <v>993.64353900496621</v>
      </c>
      <c r="P125" s="23">
        <v>1032.584955343053</v>
      </c>
      <c r="Q125" s="23">
        <v>1060.6978450837089</v>
      </c>
      <c r="R125" s="23">
        <v>1077.888644207371</v>
      </c>
      <c r="S125" s="23">
        <v>981.26602386031595</v>
      </c>
      <c r="T125" s="23">
        <v>1054.315322714993</v>
      </c>
      <c r="U125" s="23">
        <v>1047.1340044467938</v>
      </c>
      <c r="V125" s="23">
        <v>1045.6399436956031</v>
      </c>
      <c r="W125" s="23">
        <v>1039.4026796760013</v>
      </c>
    </row>
    <row r="126" spans="1:23">
      <c r="A126" s="27" t="s">
        <v>36</v>
      </c>
      <c r="B126" s="27" t="s">
        <v>74</v>
      </c>
      <c r="C126" s="23">
        <v>237.85814076461313</v>
      </c>
      <c r="D126" s="23">
        <v>285.71744355271619</v>
      </c>
      <c r="E126" s="23">
        <v>334.03857499283907</v>
      </c>
      <c r="F126" s="23">
        <v>380.19937358148883</v>
      </c>
      <c r="G126" s="23">
        <v>438.01046018510482</v>
      </c>
      <c r="H126" s="23">
        <v>504.99161170008637</v>
      </c>
      <c r="I126" s="23">
        <v>573.77149081327366</v>
      </c>
      <c r="J126" s="23">
        <v>564.81966426333747</v>
      </c>
      <c r="K126" s="23">
        <v>655.14652904908189</v>
      </c>
      <c r="L126" s="23">
        <v>726.84361550282631</v>
      </c>
      <c r="M126" s="23">
        <v>838.12165896514455</v>
      </c>
      <c r="N126" s="23">
        <v>928.49528292442369</v>
      </c>
      <c r="O126" s="23">
        <v>992.01246478561427</v>
      </c>
      <c r="P126" s="23">
        <v>1030.0962857835243</v>
      </c>
      <c r="Q126" s="23">
        <v>1060.1859948466902</v>
      </c>
      <c r="R126" s="23">
        <v>1078.3118778190562</v>
      </c>
      <c r="S126" s="23">
        <v>979.91192656254509</v>
      </c>
      <c r="T126" s="23">
        <v>1053.2361805889705</v>
      </c>
      <c r="U126" s="23">
        <v>1043.9682614188764</v>
      </c>
      <c r="V126" s="23">
        <v>1043.6927338279388</v>
      </c>
      <c r="W126" s="23">
        <v>1038.2292548627724</v>
      </c>
    </row>
    <row r="128" spans="1:23">
      <c r="A128" s="17" t="s">
        <v>96</v>
      </c>
      <c r="B128" s="17" t="s">
        <v>97</v>
      </c>
      <c r="C128" s="17" t="s">
        <v>75</v>
      </c>
      <c r="D128" s="17" t="s">
        <v>98</v>
      </c>
      <c r="E128" s="17" t="s">
        <v>99</v>
      </c>
      <c r="F128" s="17" t="s">
        <v>100</v>
      </c>
      <c r="G128" s="17" t="s">
        <v>101</v>
      </c>
      <c r="H128" s="17" t="s">
        <v>102</v>
      </c>
      <c r="I128" s="17" t="s">
        <v>103</v>
      </c>
      <c r="J128" s="17" t="s">
        <v>104</v>
      </c>
      <c r="K128" s="17" t="s">
        <v>105</v>
      </c>
      <c r="L128" s="17" t="s">
        <v>106</v>
      </c>
      <c r="M128" s="17" t="s">
        <v>107</v>
      </c>
      <c r="N128" s="17" t="s">
        <v>108</v>
      </c>
      <c r="O128" s="17" t="s">
        <v>109</v>
      </c>
      <c r="P128" s="17" t="s">
        <v>110</v>
      </c>
      <c r="Q128" s="17" t="s">
        <v>111</v>
      </c>
      <c r="R128" s="17" t="s">
        <v>112</v>
      </c>
      <c r="S128" s="17" t="s">
        <v>113</v>
      </c>
      <c r="T128" s="17" t="s">
        <v>114</v>
      </c>
      <c r="U128" s="17" t="s">
        <v>115</v>
      </c>
      <c r="V128" s="17" t="s">
        <v>116</v>
      </c>
      <c r="W128" s="17" t="s">
        <v>117</v>
      </c>
    </row>
    <row r="129" spans="1:23">
      <c r="A129" s="27" t="s">
        <v>119</v>
      </c>
      <c r="B129" s="27" t="s">
        <v>22</v>
      </c>
      <c r="C129" s="23">
        <v>5798.7949436508088</v>
      </c>
      <c r="D129" s="23">
        <v>6887.1680857789479</v>
      </c>
      <c r="E129" s="23">
        <v>7756.4641757600693</v>
      </c>
      <c r="F129" s="23">
        <v>8061.5464071298084</v>
      </c>
      <c r="G129" s="23">
        <v>8769.0138873076539</v>
      </c>
      <c r="H129" s="23">
        <v>10114.287527726272</v>
      </c>
      <c r="I129" s="23">
        <v>10587.744694656649</v>
      </c>
      <c r="J129" s="23">
        <v>10574.792344720943</v>
      </c>
      <c r="K129" s="23">
        <v>11027.452987069413</v>
      </c>
      <c r="L129" s="23">
        <v>12027.977956550481</v>
      </c>
      <c r="M129" s="23">
        <v>12983.53820066538</v>
      </c>
      <c r="N129" s="23">
        <v>13532.157664997731</v>
      </c>
      <c r="O129" s="23">
        <v>13101.55914728861</v>
      </c>
      <c r="P129" s="23">
        <v>13348.8743420305</v>
      </c>
      <c r="Q129" s="23">
        <v>14823.634733155559</v>
      </c>
      <c r="R129" s="23">
        <v>15349.4482439439</v>
      </c>
      <c r="S129" s="23">
        <v>15322.98617161017</v>
      </c>
      <c r="T129" s="23">
        <v>15860.46826646187</v>
      </c>
      <c r="U129" s="23">
        <v>17176.276664851401</v>
      </c>
      <c r="V129" s="23">
        <v>18493.5608218171</v>
      </c>
      <c r="W129" s="23">
        <v>19206.519092010461</v>
      </c>
    </row>
    <row r="130" spans="1:23">
      <c r="A130" s="27" t="s">
        <v>119</v>
      </c>
      <c r="B130" s="27" t="s">
        <v>73</v>
      </c>
      <c r="C130" s="23">
        <v>88.6272657563606</v>
      </c>
      <c r="D130" s="23">
        <v>105.62845949827501</v>
      </c>
      <c r="E130" s="23">
        <v>125.23175210702</v>
      </c>
      <c r="F130" s="23">
        <v>145.91340602764799</v>
      </c>
      <c r="G130" s="23">
        <v>170.75496455848801</v>
      </c>
      <c r="H130" s="23">
        <v>196.839841323126</v>
      </c>
      <c r="I130" s="23">
        <v>221.35973562768001</v>
      </c>
      <c r="J130" s="23">
        <v>213.444075442843</v>
      </c>
      <c r="K130" s="23">
        <v>242.12796010617001</v>
      </c>
      <c r="L130" s="23">
        <v>264.13226938236102</v>
      </c>
      <c r="M130" s="23">
        <v>295.59609466276402</v>
      </c>
      <c r="N130" s="23">
        <v>322.84635938778899</v>
      </c>
      <c r="O130" s="23">
        <v>340.43693327399097</v>
      </c>
      <c r="P130" s="23">
        <v>351.650689597839</v>
      </c>
      <c r="Q130" s="23">
        <v>358.83866457430702</v>
      </c>
      <c r="R130" s="23">
        <v>364.88180385179902</v>
      </c>
      <c r="S130" s="23">
        <v>330.40228073275102</v>
      </c>
      <c r="T130" s="23">
        <v>350.865329453051</v>
      </c>
      <c r="U130" s="23">
        <v>348.18116744977999</v>
      </c>
      <c r="V130" s="23">
        <v>346.73827525152598</v>
      </c>
      <c r="W130" s="23">
        <v>345.09614532226999</v>
      </c>
    </row>
    <row r="131" spans="1:23">
      <c r="A131" s="27" t="s">
        <v>119</v>
      </c>
      <c r="B131" s="27" t="s">
        <v>74</v>
      </c>
      <c r="C131" s="23">
        <v>88.632353333374994</v>
      </c>
      <c r="D131" s="23">
        <v>105.650375606216</v>
      </c>
      <c r="E131" s="23">
        <v>125.253246633435</v>
      </c>
      <c r="F131" s="23">
        <v>146.088413559663</v>
      </c>
      <c r="G131" s="23">
        <v>170.915063526446</v>
      </c>
      <c r="H131" s="23">
        <v>196.60497798593099</v>
      </c>
      <c r="I131" s="23">
        <v>221.30366368601199</v>
      </c>
      <c r="J131" s="23">
        <v>213.679257789612</v>
      </c>
      <c r="K131" s="23">
        <v>242.099618131124</v>
      </c>
      <c r="L131" s="23">
        <v>263.15050719464301</v>
      </c>
      <c r="M131" s="23">
        <v>295.318926934074</v>
      </c>
      <c r="N131" s="23">
        <v>322.67199839320699</v>
      </c>
      <c r="O131" s="23">
        <v>339.43243248922698</v>
      </c>
      <c r="P131" s="23">
        <v>350.847152034028</v>
      </c>
      <c r="Q131" s="23">
        <v>358.38167784134498</v>
      </c>
      <c r="R131" s="23">
        <v>364.89483205562198</v>
      </c>
      <c r="S131" s="23">
        <v>330.05588925352799</v>
      </c>
      <c r="T131" s="23">
        <v>350.43004757034703</v>
      </c>
      <c r="U131" s="23">
        <v>347.03499046682799</v>
      </c>
      <c r="V131" s="23">
        <v>346.11318272214203</v>
      </c>
      <c r="W131" s="23">
        <v>344.717983917298</v>
      </c>
    </row>
    <row r="133" spans="1:23">
      <c r="A133" s="17" t="s">
        <v>96</v>
      </c>
      <c r="B133" s="17" t="s">
        <v>97</v>
      </c>
      <c r="C133" s="17" t="s">
        <v>75</v>
      </c>
      <c r="D133" s="17" t="s">
        <v>98</v>
      </c>
      <c r="E133" s="17" t="s">
        <v>99</v>
      </c>
      <c r="F133" s="17" t="s">
        <v>100</v>
      </c>
      <c r="G133" s="17" t="s">
        <v>101</v>
      </c>
      <c r="H133" s="17" t="s">
        <v>102</v>
      </c>
      <c r="I133" s="17" t="s">
        <v>103</v>
      </c>
      <c r="J133" s="17" t="s">
        <v>104</v>
      </c>
      <c r="K133" s="17" t="s">
        <v>105</v>
      </c>
      <c r="L133" s="17" t="s">
        <v>106</v>
      </c>
      <c r="M133" s="17" t="s">
        <v>107</v>
      </c>
      <c r="N133" s="17" t="s">
        <v>108</v>
      </c>
      <c r="O133" s="17" t="s">
        <v>109</v>
      </c>
      <c r="P133" s="17" t="s">
        <v>110</v>
      </c>
      <c r="Q133" s="17" t="s">
        <v>111</v>
      </c>
      <c r="R133" s="17" t="s">
        <v>112</v>
      </c>
      <c r="S133" s="17" t="s">
        <v>113</v>
      </c>
      <c r="T133" s="17" t="s">
        <v>114</v>
      </c>
      <c r="U133" s="17" t="s">
        <v>115</v>
      </c>
      <c r="V133" s="17" t="s">
        <v>116</v>
      </c>
      <c r="W133" s="17" t="s">
        <v>117</v>
      </c>
    </row>
    <row r="134" spans="1:23">
      <c r="A134" s="27" t="s">
        <v>120</v>
      </c>
      <c r="B134" s="27" t="s">
        <v>22</v>
      </c>
      <c r="C134" s="23">
        <v>6226.3315059792967</v>
      </c>
      <c r="D134" s="23">
        <v>7127.8069549009315</v>
      </c>
      <c r="E134" s="23">
        <v>7835.2800815149103</v>
      </c>
      <c r="F134" s="23">
        <v>7908.0720898450008</v>
      </c>
      <c r="G134" s="23">
        <v>8661.5916123765837</v>
      </c>
      <c r="H134" s="23">
        <v>9648.3974374247009</v>
      </c>
      <c r="I134" s="23">
        <v>10286.204848926609</v>
      </c>
      <c r="J134" s="23">
        <v>9885.439968960809</v>
      </c>
      <c r="K134" s="23">
        <v>11022.143972882152</v>
      </c>
      <c r="L134" s="23">
        <v>11783.567970410661</v>
      </c>
      <c r="M134" s="23">
        <v>12680.47480625549</v>
      </c>
      <c r="N134" s="23">
        <v>13181.55254096293</v>
      </c>
      <c r="O134" s="23">
        <v>12982.38981721088</v>
      </c>
      <c r="P134" s="23">
        <v>13759.863229794901</v>
      </c>
      <c r="Q134" s="23">
        <v>15022.234926249199</v>
      </c>
      <c r="R134" s="23">
        <v>15688.204369554851</v>
      </c>
      <c r="S134" s="23">
        <v>14769.74644355959</v>
      </c>
      <c r="T134" s="23">
        <v>16229.92197374569</v>
      </c>
      <c r="U134" s="23">
        <v>17110.49583707728</v>
      </c>
      <c r="V134" s="23">
        <v>18141.534222008409</v>
      </c>
      <c r="W134" s="23">
        <v>18587.786724416401</v>
      </c>
    </row>
    <row r="135" spans="1:23">
      <c r="A135" s="27" t="s">
        <v>120</v>
      </c>
      <c r="B135" s="27" t="s">
        <v>73</v>
      </c>
      <c r="C135" s="23">
        <v>48.425882779341897</v>
      </c>
      <c r="D135" s="23">
        <v>56.312074946710197</v>
      </c>
      <c r="E135" s="23">
        <v>67.045143558134598</v>
      </c>
      <c r="F135" s="23">
        <v>78.611710802978394</v>
      </c>
      <c r="G135" s="23">
        <v>91.697845447595</v>
      </c>
      <c r="H135" s="23">
        <v>105.83080418946</v>
      </c>
      <c r="I135" s="23">
        <v>118.286585145318</v>
      </c>
      <c r="J135" s="23">
        <v>115.264297713966</v>
      </c>
      <c r="K135" s="23">
        <v>133.24853549632101</v>
      </c>
      <c r="L135" s="23">
        <v>151.844411065353</v>
      </c>
      <c r="M135" s="23">
        <v>179.953453986228</v>
      </c>
      <c r="N135" s="23">
        <v>204.317037992238</v>
      </c>
      <c r="O135" s="23">
        <v>221.57635152511699</v>
      </c>
      <c r="P135" s="23">
        <v>233.19436121543299</v>
      </c>
      <c r="Q135" s="23">
        <v>242.47473473890199</v>
      </c>
      <c r="R135" s="23">
        <v>247.77399089788901</v>
      </c>
      <c r="S135" s="23">
        <v>227.319509646786</v>
      </c>
      <c r="T135" s="23">
        <v>247.164008805533</v>
      </c>
      <c r="U135" s="23">
        <v>248.51344369129501</v>
      </c>
      <c r="V135" s="23">
        <v>248.72915786464</v>
      </c>
      <c r="W135" s="23">
        <v>249.66407711847799</v>
      </c>
    </row>
    <row r="136" spans="1:23">
      <c r="A136" s="27" t="s">
        <v>120</v>
      </c>
      <c r="B136" s="27" t="s">
        <v>74</v>
      </c>
      <c r="C136" s="23">
        <v>48.4414307582135</v>
      </c>
      <c r="D136" s="23">
        <v>56.327934674509301</v>
      </c>
      <c r="E136" s="23">
        <v>67.000265300283999</v>
      </c>
      <c r="F136" s="23">
        <v>78.620137742668405</v>
      </c>
      <c r="G136" s="23">
        <v>91.771261737052797</v>
      </c>
      <c r="H136" s="23">
        <v>105.79362233956</v>
      </c>
      <c r="I136" s="23">
        <v>118.301419450301</v>
      </c>
      <c r="J136" s="23">
        <v>115.28896838382499</v>
      </c>
      <c r="K136" s="23">
        <v>133.23092502409901</v>
      </c>
      <c r="L136" s="23">
        <v>151.572486303836</v>
      </c>
      <c r="M136" s="23">
        <v>179.63855187494201</v>
      </c>
      <c r="N136" s="23">
        <v>204.07536205207299</v>
      </c>
      <c r="O136" s="23">
        <v>221.153078881857</v>
      </c>
      <c r="P136" s="23">
        <v>232.61576689504901</v>
      </c>
      <c r="Q136" s="23">
        <v>242.21196958859201</v>
      </c>
      <c r="R136" s="23">
        <v>247.766397998912</v>
      </c>
      <c r="S136" s="23">
        <v>227.100437000331</v>
      </c>
      <c r="T136" s="23">
        <v>247.00751586451301</v>
      </c>
      <c r="U136" s="23">
        <v>247.788256533983</v>
      </c>
      <c r="V136" s="23">
        <v>248.26712797979201</v>
      </c>
      <c r="W136" s="23">
        <v>249.42023524762101</v>
      </c>
    </row>
    <row r="138" spans="1:23">
      <c r="A138" s="17" t="s">
        <v>96</v>
      </c>
      <c r="B138" s="17" t="s">
        <v>97</v>
      </c>
      <c r="C138" s="17" t="s">
        <v>75</v>
      </c>
      <c r="D138" s="17" t="s">
        <v>98</v>
      </c>
      <c r="E138" s="17" t="s">
        <v>99</v>
      </c>
      <c r="F138" s="17" t="s">
        <v>100</v>
      </c>
      <c r="G138" s="17" t="s">
        <v>101</v>
      </c>
      <c r="H138" s="17" t="s">
        <v>102</v>
      </c>
      <c r="I138" s="17" t="s">
        <v>103</v>
      </c>
      <c r="J138" s="17" t="s">
        <v>104</v>
      </c>
      <c r="K138" s="17" t="s">
        <v>105</v>
      </c>
      <c r="L138" s="17" t="s">
        <v>106</v>
      </c>
      <c r="M138" s="17" t="s">
        <v>107</v>
      </c>
      <c r="N138" s="17" t="s">
        <v>108</v>
      </c>
      <c r="O138" s="17" t="s">
        <v>109</v>
      </c>
      <c r="P138" s="17" t="s">
        <v>110</v>
      </c>
      <c r="Q138" s="17" t="s">
        <v>111</v>
      </c>
      <c r="R138" s="17" t="s">
        <v>112</v>
      </c>
      <c r="S138" s="17" t="s">
        <v>113</v>
      </c>
      <c r="T138" s="17" t="s">
        <v>114</v>
      </c>
      <c r="U138" s="17" t="s">
        <v>115</v>
      </c>
      <c r="V138" s="17" t="s">
        <v>116</v>
      </c>
      <c r="W138" s="17" t="s">
        <v>117</v>
      </c>
    </row>
    <row r="139" spans="1:23">
      <c r="A139" s="27" t="s">
        <v>121</v>
      </c>
      <c r="B139" s="27" t="s">
        <v>22</v>
      </c>
      <c r="C139" s="23">
        <v>4751.9351878875486</v>
      </c>
      <c r="D139" s="23">
        <v>5479.6478197109973</v>
      </c>
      <c r="E139" s="23">
        <v>6783.7723135704591</v>
      </c>
      <c r="F139" s="23">
        <v>6897.8716257474216</v>
      </c>
      <c r="G139" s="23">
        <v>7715.0032781299733</v>
      </c>
      <c r="H139" s="23">
        <v>8877.9994800056775</v>
      </c>
      <c r="I139" s="23">
        <v>10065.022209194951</v>
      </c>
      <c r="J139" s="23">
        <v>10506.768637755335</v>
      </c>
      <c r="K139" s="23">
        <v>11360.857363162315</v>
      </c>
      <c r="L139" s="23">
        <v>12188.342235076736</v>
      </c>
      <c r="M139" s="23">
        <v>12205.366946318678</v>
      </c>
      <c r="N139" s="23">
        <v>13337.524690448334</v>
      </c>
      <c r="O139" s="23">
        <v>12340.291050425156</v>
      </c>
      <c r="P139" s="23">
        <v>12627.936416818813</v>
      </c>
      <c r="Q139" s="23">
        <v>13549.075306480625</v>
      </c>
      <c r="R139" s="23">
        <v>14387.379979305526</v>
      </c>
      <c r="S139" s="23">
        <v>14286.243085703387</v>
      </c>
      <c r="T139" s="23">
        <v>15308.692449065822</v>
      </c>
      <c r="U139" s="23">
        <v>16448.52151527629</v>
      </c>
      <c r="V139" s="23">
        <v>16481.94766181822</v>
      </c>
      <c r="W139" s="23">
        <v>18033.285400704292</v>
      </c>
    </row>
    <row r="140" spans="1:23">
      <c r="A140" s="27" t="s">
        <v>121</v>
      </c>
      <c r="B140" s="27" t="s">
        <v>73</v>
      </c>
      <c r="C140" s="23">
        <v>49.754818105284102</v>
      </c>
      <c r="D140" s="23">
        <v>61.246457327802403</v>
      </c>
      <c r="E140" s="23">
        <v>72.3479867934997</v>
      </c>
      <c r="F140" s="23">
        <v>84.6353883849185</v>
      </c>
      <c r="G140" s="23">
        <v>100.336468569161</v>
      </c>
      <c r="H140" s="23">
        <v>119.03783611217099</v>
      </c>
      <c r="I140" s="23">
        <v>141.19929780453199</v>
      </c>
      <c r="J140" s="23">
        <v>147.61951985933601</v>
      </c>
      <c r="K140" s="23">
        <v>181.66018732390199</v>
      </c>
      <c r="L140" s="23">
        <v>208.75865609047199</v>
      </c>
      <c r="M140" s="23">
        <v>247.88544193784199</v>
      </c>
      <c r="N140" s="23">
        <v>277.78126006779797</v>
      </c>
      <c r="O140" s="23">
        <v>301.29598279063902</v>
      </c>
      <c r="P140" s="23">
        <v>315.91674193371603</v>
      </c>
      <c r="Q140" s="23">
        <v>325.833681166644</v>
      </c>
      <c r="R140" s="23">
        <v>332.13604559140902</v>
      </c>
      <c r="S140" s="23">
        <v>303.42809306804702</v>
      </c>
      <c r="T140" s="23">
        <v>326.42048966054</v>
      </c>
      <c r="U140" s="23">
        <v>322.70800417657199</v>
      </c>
      <c r="V140" s="23">
        <v>323.73869048538302</v>
      </c>
      <c r="W140" s="23">
        <v>320.37066647562398</v>
      </c>
    </row>
    <row r="141" spans="1:23">
      <c r="A141" s="27" t="s">
        <v>121</v>
      </c>
      <c r="B141" s="27" t="s">
        <v>74</v>
      </c>
      <c r="C141" s="23">
        <v>49.714231952829401</v>
      </c>
      <c r="D141" s="23">
        <v>61.272374087866801</v>
      </c>
      <c r="E141" s="23">
        <v>72.347536846668007</v>
      </c>
      <c r="F141" s="23">
        <v>84.705661283214496</v>
      </c>
      <c r="G141" s="23">
        <v>100.49427241748501</v>
      </c>
      <c r="H141" s="23">
        <v>119.019398885143</v>
      </c>
      <c r="I141" s="23">
        <v>141.119298535967</v>
      </c>
      <c r="J141" s="23">
        <v>147.50598794952401</v>
      </c>
      <c r="K141" s="23">
        <v>181.540354901201</v>
      </c>
      <c r="L141" s="23">
        <v>208.22383325972001</v>
      </c>
      <c r="M141" s="23">
        <v>247.52459664973699</v>
      </c>
      <c r="N141" s="23">
        <v>277.50282376270297</v>
      </c>
      <c r="O141" s="23">
        <v>301.25462844306401</v>
      </c>
      <c r="P141" s="23">
        <v>314.84840026561898</v>
      </c>
      <c r="Q141" s="23">
        <v>326.18320054975999</v>
      </c>
      <c r="R141" s="23">
        <v>332.58448272454899</v>
      </c>
      <c r="S141" s="23">
        <v>302.77368704806099</v>
      </c>
      <c r="T141" s="23">
        <v>326.03710242593598</v>
      </c>
      <c r="U141" s="23">
        <v>321.73215584145299</v>
      </c>
      <c r="V141" s="23">
        <v>323.11992313722601</v>
      </c>
      <c r="W141" s="23">
        <v>319.93833952010101</v>
      </c>
    </row>
    <row r="143" spans="1:23">
      <c r="A143" s="17" t="s">
        <v>96</v>
      </c>
      <c r="B143" s="17" t="s">
        <v>97</v>
      </c>
      <c r="C143" s="17" t="s">
        <v>75</v>
      </c>
      <c r="D143" s="17" t="s">
        <v>98</v>
      </c>
      <c r="E143" s="17" t="s">
        <v>99</v>
      </c>
      <c r="F143" s="17" t="s">
        <v>100</v>
      </c>
      <c r="G143" s="17" t="s">
        <v>101</v>
      </c>
      <c r="H143" s="17" t="s">
        <v>102</v>
      </c>
      <c r="I143" s="17" t="s">
        <v>103</v>
      </c>
      <c r="J143" s="17" t="s">
        <v>104</v>
      </c>
      <c r="K143" s="17" t="s">
        <v>105</v>
      </c>
      <c r="L143" s="17" t="s">
        <v>106</v>
      </c>
      <c r="M143" s="17" t="s">
        <v>107</v>
      </c>
      <c r="N143" s="17" t="s">
        <v>108</v>
      </c>
      <c r="O143" s="17" t="s">
        <v>109</v>
      </c>
      <c r="P143" s="17" t="s">
        <v>110</v>
      </c>
      <c r="Q143" s="17" t="s">
        <v>111</v>
      </c>
      <c r="R143" s="17" t="s">
        <v>112</v>
      </c>
      <c r="S143" s="17" t="s">
        <v>113</v>
      </c>
      <c r="T143" s="17" t="s">
        <v>114</v>
      </c>
      <c r="U143" s="17" t="s">
        <v>115</v>
      </c>
      <c r="V143" s="17" t="s">
        <v>116</v>
      </c>
      <c r="W143" s="17" t="s">
        <v>117</v>
      </c>
    </row>
    <row r="144" spans="1:23">
      <c r="A144" s="27" t="s">
        <v>122</v>
      </c>
      <c r="B144" s="27" t="s">
        <v>22</v>
      </c>
      <c r="C144" s="23">
        <v>3003.4046036545669</v>
      </c>
      <c r="D144" s="23">
        <v>3149.8419249353969</v>
      </c>
      <c r="E144" s="23">
        <v>3491.5776708523749</v>
      </c>
      <c r="F144" s="23">
        <v>3448.6324597504308</v>
      </c>
      <c r="G144" s="23">
        <v>3582.506146204611</v>
      </c>
      <c r="H144" s="23">
        <v>3762.2618189350442</v>
      </c>
      <c r="I144" s="23">
        <v>4141.7533633856619</v>
      </c>
      <c r="J144" s="23">
        <v>4132.3727199871882</v>
      </c>
      <c r="K144" s="23">
        <v>4461.8839513950888</v>
      </c>
      <c r="L144" s="23">
        <v>4625.8537733719031</v>
      </c>
      <c r="M144" s="23">
        <v>4620.4162830889172</v>
      </c>
      <c r="N144" s="23">
        <v>4849.7907862780139</v>
      </c>
      <c r="O144" s="23">
        <v>4650.2803677975762</v>
      </c>
      <c r="P144" s="23">
        <v>4711.3645940323913</v>
      </c>
      <c r="Q144" s="23">
        <v>4903.8495197192742</v>
      </c>
      <c r="R144" s="23">
        <v>5276.0572433396219</v>
      </c>
      <c r="S144" s="23">
        <v>5255.4068587457941</v>
      </c>
      <c r="T144" s="23">
        <v>5556.7723884875049</v>
      </c>
      <c r="U144" s="23">
        <v>5798.8845051864591</v>
      </c>
      <c r="V144" s="23">
        <v>5733.1413732805731</v>
      </c>
      <c r="W144" s="23">
        <v>6022.1871156318884</v>
      </c>
    </row>
    <row r="145" spans="1:23">
      <c r="A145" s="27" t="s">
        <v>122</v>
      </c>
      <c r="B145" s="27" t="s">
        <v>73</v>
      </c>
      <c r="C145" s="23">
        <v>43.941889367183499</v>
      </c>
      <c r="D145" s="23">
        <v>54.042715171539598</v>
      </c>
      <c r="E145" s="23">
        <v>59.6426724046446</v>
      </c>
      <c r="F145" s="23">
        <v>59.035866576271097</v>
      </c>
      <c r="G145" s="23">
        <v>61.455162153087301</v>
      </c>
      <c r="H145" s="23">
        <v>68.227504524542098</v>
      </c>
      <c r="I145" s="23">
        <v>75.205617028707294</v>
      </c>
      <c r="J145" s="23">
        <v>70.681332513176997</v>
      </c>
      <c r="K145" s="23">
        <v>77.799219805860204</v>
      </c>
      <c r="L145" s="23">
        <v>82.198095338129207</v>
      </c>
      <c r="M145" s="23">
        <v>91.364003629320095</v>
      </c>
      <c r="N145" s="23">
        <v>98.172844653308104</v>
      </c>
      <c r="O145" s="23">
        <v>102.763871435111</v>
      </c>
      <c r="P145" s="23">
        <v>103.99660693657199</v>
      </c>
      <c r="Q145" s="23">
        <v>105.655179718445</v>
      </c>
      <c r="R145" s="23">
        <v>105.136890934786</v>
      </c>
      <c r="S145" s="23">
        <v>95.250026322908596</v>
      </c>
      <c r="T145" s="23">
        <v>103.09793157975101</v>
      </c>
      <c r="U145" s="23">
        <v>101.82910776119699</v>
      </c>
      <c r="V145" s="23">
        <v>100.618334648002</v>
      </c>
      <c r="W145" s="23">
        <v>98.9389536059943</v>
      </c>
    </row>
    <row r="146" spans="1:23">
      <c r="A146" s="27" t="s">
        <v>122</v>
      </c>
      <c r="B146" s="27" t="s">
        <v>74</v>
      </c>
      <c r="C146" s="23">
        <v>43.949908978975699</v>
      </c>
      <c r="D146" s="23">
        <v>54.095713336654299</v>
      </c>
      <c r="E146" s="23">
        <v>59.659934287101301</v>
      </c>
      <c r="F146" s="23">
        <v>59.078102472579502</v>
      </c>
      <c r="G146" s="23">
        <v>61.497072529472703</v>
      </c>
      <c r="H146" s="23">
        <v>68.304983804413297</v>
      </c>
      <c r="I146" s="23">
        <v>75.181171985566195</v>
      </c>
      <c r="J146" s="23">
        <v>70.700320289332097</v>
      </c>
      <c r="K146" s="23">
        <v>77.774838427789106</v>
      </c>
      <c r="L146" s="23">
        <v>81.999133127031598</v>
      </c>
      <c r="M146" s="23">
        <v>91.222979522799093</v>
      </c>
      <c r="N146" s="23">
        <v>98.086757771347195</v>
      </c>
      <c r="O146" s="23">
        <v>102.63351125893</v>
      </c>
      <c r="P146" s="23">
        <v>104.013874374769</v>
      </c>
      <c r="Q146" s="23">
        <v>105.539933660212</v>
      </c>
      <c r="R146" s="23">
        <v>105.09611407465501</v>
      </c>
      <c r="S146" s="23">
        <v>95.156387912215493</v>
      </c>
      <c r="T146" s="23">
        <v>103.010210788108</v>
      </c>
      <c r="U146" s="23">
        <v>101.574462058511</v>
      </c>
      <c r="V146" s="23">
        <v>100.418398590664</v>
      </c>
      <c r="W146" s="23">
        <v>98.838385150409493</v>
      </c>
    </row>
    <row r="148" spans="1:23">
      <c r="A148" s="17" t="s">
        <v>96</v>
      </c>
      <c r="B148" s="17" t="s">
        <v>97</v>
      </c>
      <c r="C148" s="17" t="s">
        <v>75</v>
      </c>
      <c r="D148" s="17" t="s">
        <v>98</v>
      </c>
      <c r="E148" s="17" t="s">
        <v>99</v>
      </c>
      <c r="F148" s="17" t="s">
        <v>100</v>
      </c>
      <c r="G148" s="17" t="s">
        <v>101</v>
      </c>
      <c r="H148" s="17" t="s">
        <v>102</v>
      </c>
      <c r="I148" s="17" t="s">
        <v>103</v>
      </c>
      <c r="J148" s="17" t="s">
        <v>104</v>
      </c>
      <c r="K148" s="17" t="s">
        <v>105</v>
      </c>
      <c r="L148" s="17" t="s">
        <v>106</v>
      </c>
      <c r="M148" s="17" t="s">
        <v>107</v>
      </c>
      <c r="N148" s="17" t="s">
        <v>108</v>
      </c>
      <c r="O148" s="17" t="s">
        <v>109</v>
      </c>
      <c r="P148" s="17" t="s">
        <v>110</v>
      </c>
      <c r="Q148" s="17" t="s">
        <v>111</v>
      </c>
      <c r="R148" s="17" t="s">
        <v>112</v>
      </c>
      <c r="S148" s="17" t="s">
        <v>113</v>
      </c>
      <c r="T148" s="17" t="s">
        <v>114</v>
      </c>
      <c r="U148" s="17" t="s">
        <v>115</v>
      </c>
      <c r="V148" s="17" t="s">
        <v>116</v>
      </c>
      <c r="W148" s="17" t="s">
        <v>117</v>
      </c>
    </row>
    <row r="149" spans="1:23">
      <c r="A149" s="27" t="s">
        <v>123</v>
      </c>
      <c r="B149" s="27" t="s">
        <v>22</v>
      </c>
      <c r="C149" s="23">
        <v>284.09685130472837</v>
      </c>
      <c r="D149" s="23">
        <v>307.9317012831886</v>
      </c>
      <c r="E149" s="23">
        <v>352.87027279372217</v>
      </c>
      <c r="F149" s="23">
        <v>352.55944369221589</v>
      </c>
      <c r="G149" s="23">
        <v>389.5488101334131</v>
      </c>
      <c r="H149" s="23">
        <v>438.2144910155082</v>
      </c>
      <c r="I149" s="23">
        <v>467.06221329167306</v>
      </c>
      <c r="J149" s="23">
        <v>509.47750641063726</v>
      </c>
      <c r="K149" s="23">
        <v>537.814862686467</v>
      </c>
      <c r="L149" s="23">
        <v>578.34131124598275</v>
      </c>
      <c r="M149" s="23">
        <v>579.25177271221003</v>
      </c>
      <c r="N149" s="23">
        <v>620.03310125403982</v>
      </c>
      <c r="O149" s="23">
        <v>593.54547059327069</v>
      </c>
      <c r="P149" s="23">
        <v>610.42048473553541</v>
      </c>
      <c r="Q149" s="23">
        <v>658.53091822440922</v>
      </c>
      <c r="R149" s="23">
        <v>687.62511538671174</v>
      </c>
      <c r="S149" s="23">
        <v>760.18705289244747</v>
      </c>
      <c r="T149" s="23">
        <v>807.75904029957394</v>
      </c>
      <c r="U149" s="23">
        <v>875.88268111707191</v>
      </c>
      <c r="V149" s="23">
        <v>875.11130813436944</v>
      </c>
      <c r="W149" s="23">
        <v>932.06827994480614</v>
      </c>
    </row>
    <row r="150" spans="1:23">
      <c r="A150" s="27" t="s">
        <v>123</v>
      </c>
      <c r="B150" s="27" t="s">
        <v>73</v>
      </c>
      <c r="C150" s="23">
        <v>7.1255224405514399</v>
      </c>
      <c r="D150" s="23">
        <v>8.3666105439809701</v>
      </c>
      <c r="E150" s="23">
        <v>9.7819207935251402</v>
      </c>
      <c r="F150" s="23">
        <v>11.698598362134</v>
      </c>
      <c r="G150" s="23">
        <v>13.325091608734899</v>
      </c>
      <c r="H150" s="23">
        <v>15.300825687808199</v>
      </c>
      <c r="I150" s="23">
        <v>17.906130724695799</v>
      </c>
      <c r="J150" s="23">
        <v>17.665915077713802</v>
      </c>
      <c r="K150" s="23">
        <v>20.5129157641761</v>
      </c>
      <c r="L150" s="23">
        <v>21.942334045596901</v>
      </c>
      <c r="M150" s="23">
        <v>24.483818814233999</v>
      </c>
      <c r="N150" s="23">
        <v>26.130517422621399</v>
      </c>
      <c r="O150" s="23">
        <v>27.570399980108299</v>
      </c>
      <c r="P150" s="23">
        <v>27.826555659493099</v>
      </c>
      <c r="Q150" s="23">
        <v>27.895584885410901</v>
      </c>
      <c r="R150" s="23">
        <v>27.959912931487899</v>
      </c>
      <c r="S150" s="23">
        <v>24.866114089823299</v>
      </c>
      <c r="T150" s="23">
        <v>26.767563216117999</v>
      </c>
      <c r="U150" s="23">
        <v>25.902281367949801</v>
      </c>
      <c r="V150" s="23">
        <v>25.8154854460522</v>
      </c>
      <c r="W150" s="23">
        <v>25.332837153635001</v>
      </c>
    </row>
    <row r="151" spans="1:23">
      <c r="A151" s="27" t="s">
        <v>123</v>
      </c>
      <c r="B151" s="27" t="s">
        <v>74</v>
      </c>
      <c r="C151" s="23">
        <v>7.1202157412195399</v>
      </c>
      <c r="D151" s="23">
        <v>8.3710458474697607</v>
      </c>
      <c r="E151" s="23">
        <v>9.7775919253508299</v>
      </c>
      <c r="F151" s="23">
        <v>11.707058523363401</v>
      </c>
      <c r="G151" s="23">
        <v>13.3327899746483</v>
      </c>
      <c r="H151" s="23">
        <v>15.268628685039101</v>
      </c>
      <c r="I151" s="23">
        <v>17.865937155427499</v>
      </c>
      <c r="J151" s="23">
        <v>17.645129851044398</v>
      </c>
      <c r="K151" s="23">
        <v>20.500792564868799</v>
      </c>
      <c r="L151" s="23">
        <v>21.897655617595699</v>
      </c>
      <c r="M151" s="23">
        <v>24.416603983592498</v>
      </c>
      <c r="N151" s="23">
        <v>26.158340945093499</v>
      </c>
      <c r="O151" s="23">
        <v>27.5388137125363</v>
      </c>
      <c r="P151" s="23">
        <v>27.7710922140595</v>
      </c>
      <c r="Q151" s="23">
        <v>27.8692132067812</v>
      </c>
      <c r="R151" s="23">
        <v>27.970050965318499</v>
      </c>
      <c r="S151" s="23">
        <v>24.825525348409698</v>
      </c>
      <c r="T151" s="23">
        <v>26.7513039400664</v>
      </c>
      <c r="U151" s="23">
        <v>25.8383965181016</v>
      </c>
      <c r="V151" s="23">
        <v>25.774101398114698</v>
      </c>
      <c r="W151" s="23">
        <v>25.3143110273428</v>
      </c>
    </row>
    <row r="152" spans="1:23" collapsed="1"/>
    <row r="153" spans="1:23" collapsed="1"/>
    <row r="154" spans="1:23">
      <c r="A154" s="7" t="s">
        <v>93</v>
      </c>
    </row>
  </sheetData>
  <sheetProtection algorithmName="SHA-512" hashValue="QZkT81SJKWYk+Rn5v6ShuBGll9mqZYHBHXfU7+S4SuDPGv/4BJCBq5Dzdg70GEhkEJxvpyzOSnVAWs1DkOJEkQ==" saltValue="auZ2gv4vE2p/e3+Xa2gbKw=="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188736"/>
  </sheetPr>
  <dimension ref="A1:AC154"/>
  <sheetViews>
    <sheetView zoomScale="85" zoomScaleNormal="85" workbookViewId="0"/>
  </sheetViews>
  <sheetFormatPr defaultColWidth="9.140625" defaultRowHeight="15"/>
  <cols>
    <col min="1" max="1" width="9.28515625" style="7" customWidth="1"/>
    <col min="2" max="2" width="30.5703125" style="7" customWidth="1"/>
    <col min="3" max="23" width="9.28515625" style="7" customWidth="1"/>
    <col min="24" max="16384" width="9.140625" style="7"/>
  </cols>
  <sheetData>
    <row r="1" spans="1:29" s="26" customFormat="1" ht="23.25" customHeight="1">
      <c r="A1" s="25" t="s">
        <v>126</v>
      </c>
      <c r="B1" s="17"/>
      <c r="C1" s="17"/>
      <c r="D1" s="17"/>
      <c r="E1" s="17"/>
      <c r="F1" s="17"/>
      <c r="G1" s="17"/>
      <c r="H1" s="17"/>
      <c r="I1" s="17"/>
      <c r="J1" s="17"/>
      <c r="K1" s="17"/>
      <c r="L1" s="17"/>
      <c r="M1" s="17"/>
      <c r="N1" s="17"/>
      <c r="O1" s="17"/>
      <c r="P1" s="17"/>
      <c r="Q1" s="17"/>
      <c r="R1" s="17"/>
      <c r="S1" s="17"/>
      <c r="T1" s="17"/>
      <c r="U1" s="17"/>
      <c r="V1" s="17"/>
      <c r="W1" s="17"/>
    </row>
    <row r="2" spans="1:29" s="26" customFormat="1">
      <c r="A2" s="16" t="s">
        <v>127</v>
      </c>
    </row>
    <row r="3" spans="1:29" s="26" customFormat="1">
      <c r="B3" s="16"/>
    </row>
    <row r="4" spans="1:29" s="26" customFormat="1">
      <c r="A4" s="16" t="s">
        <v>95</v>
      </c>
      <c r="B4" s="16"/>
    </row>
    <row r="5" spans="1:29">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9">
      <c r="A6" s="27" t="s">
        <v>36</v>
      </c>
      <c r="B6" s="27" t="s">
        <v>60</v>
      </c>
      <c r="C6" s="23">
        <v>18366</v>
      </c>
      <c r="D6" s="23">
        <v>17891</v>
      </c>
      <c r="E6" s="23">
        <v>16416</v>
      </c>
      <c r="F6" s="23">
        <v>14419.361016631159</v>
      </c>
      <c r="G6" s="23">
        <v>11997.34210208633</v>
      </c>
      <c r="H6" s="23">
        <v>11469.50394213801</v>
      </c>
      <c r="I6" s="23">
        <v>11346.271362134048</v>
      </c>
      <c r="J6" s="23">
        <v>11119.503601073258</v>
      </c>
      <c r="K6" s="23">
        <v>10740.15942105151</v>
      </c>
      <c r="L6" s="23">
        <v>10740.159421060755</v>
      </c>
      <c r="M6" s="23">
        <v>10720.637687059814</v>
      </c>
      <c r="N6" s="23">
        <v>9345.3875210497681</v>
      </c>
      <c r="O6" s="23">
        <v>9345.3875210322694</v>
      </c>
      <c r="P6" s="23">
        <v>9304.1637411143802</v>
      </c>
      <c r="Q6" s="23">
        <v>6564.1637410189596</v>
      </c>
      <c r="R6" s="23">
        <v>5905.3875900000003</v>
      </c>
      <c r="S6" s="23">
        <v>5246</v>
      </c>
      <c r="T6" s="23">
        <v>5246</v>
      </c>
      <c r="U6" s="23">
        <v>5246</v>
      </c>
      <c r="V6" s="23">
        <v>5246</v>
      </c>
      <c r="W6" s="23">
        <v>3895.2369344849999</v>
      </c>
    </row>
    <row r="7" spans="1:29">
      <c r="A7" s="27" t="s">
        <v>36</v>
      </c>
      <c r="B7" s="27" t="s">
        <v>67</v>
      </c>
      <c r="C7" s="23">
        <v>4820</v>
      </c>
      <c r="D7" s="23">
        <v>4835</v>
      </c>
      <c r="E7" s="23">
        <v>4835</v>
      </c>
      <c r="F7" s="23">
        <v>4084.8539424227301</v>
      </c>
      <c r="G7" s="23">
        <v>3710.1178523544063</v>
      </c>
      <c r="H7" s="23">
        <v>3710.1178523536701</v>
      </c>
      <c r="I7" s="23">
        <v>3622.3064123532404</v>
      </c>
      <c r="J7" s="23">
        <v>3031.205542352835</v>
      </c>
      <c r="K7" s="23">
        <v>3031.2055423521601</v>
      </c>
      <c r="L7" s="23">
        <v>3031.20543</v>
      </c>
      <c r="M7" s="23">
        <v>2706.0878667033298</v>
      </c>
      <c r="N7" s="23">
        <v>2706.08763</v>
      </c>
      <c r="O7" s="23">
        <v>2706.08763</v>
      </c>
      <c r="P7" s="23">
        <v>2706.08763</v>
      </c>
      <c r="Q7" s="23">
        <v>2706.08763</v>
      </c>
      <c r="R7" s="23">
        <v>2706.08763</v>
      </c>
      <c r="S7" s="23">
        <v>2706.08763</v>
      </c>
      <c r="T7" s="23">
        <v>2706.08763</v>
      </c>
      <c r="U7" s="23">
        <v>2706.08763</v>
      </c>
      <c r="V7" s="23">
        <v>2706.08763</v>
      </c>
      <c r="W7" s="23">
        <v>2706.08763</v>
      </c>
    </row>
    <row r="8" spans="1:29">
      <c r="A8" s="27" t="s">
        <v>36</v>
      </c>
      <c r="B8" s="27" t="s">
        <v>18</v>
      </c>
      <c r="C8" s="23">
        <v>3055</v>
      </c>
      <c r="D8" s="23">
        <v>3055</v>
      </c>
      <c r="E8" s="23">
        <v>3055</v>
      </c>
      <c r="F8" s="23">
        <v>2875</v>
      </c>
      <c r="G8" s="23">
        <v>2875</v>
      </c>
      <c r="H8" s="23">
        <v>2875</v>
      </c>
      <c r="I8" s="23">
        <v>2875</v>
      </c>
      <c r="J8" s="23">
        <v>2875</v>
      </c>
      <c r="K8" s="23">
        <v>2875</v>
      </c>
      <c r="L8" s="23">
        <v>2875</v>
      </c>
      <c r="M8" s="23">
        <v>2875</v>
      </c>
      <c r="N8" s="23">
        <v>2875</v>
      </c>
      <c r="O8" s="23">
        <v>2875</v>
      </c>
      <c r="P8" s="23">
        <v>2875</v>
      </c>
      <c r="Q8" s="23">
        <v>2875</v>
      </c>
      <c r="R8" s="23">
        <v>2490</v>
      </c>
      <c r="S8" s="23">
        <v>1961</v>
      </c>
      <c r="T8" s="23">
        <v>1961</v>
      </c>
      <c r="U8" s="23">
        <v>1818</v>
      </c>
      <c r="V8" s="23">
        <v>1818</v>
      </c>
      <c r="W8" s="23">
        <v>1818</v>
      </c>
    </row>
    <row r="9" spans="1:29">
      <c r="A9" s="27" t="s">
        <v>36</v>
      </c>
      <c r="B9" s="27" t="s">
        <v>28</v>
      </c>
      <c r="C9" s="23">
        <v>1864</v>
      </c>
      <c r="D9" s="23">
        <v>1864</v>
      </c>
      <c r="E9" s="23">
        <v>1384</v>
      </c>
      <c r="F9" s="23">
        <v>1384</v>
      </c>
      <c r="G9" s="23">
        <v>1384</v>
      </c>
      <c r="H9" s="23">
        <v>1384</v>
      </c>
      <c r="I9" s="23">
        <v>1384</v>
      </c>
      <c r="J9" s="23">
        <v>1384</v>
      </c>
      <c r="K9" s="23">
        <v>1384</v>
      </c>
      <c r="L9" s="23">
        <v>1384</v>
      </c>
      <c r="M9" s="23">
        <v>1384</v>
      </c>
      <c r="N9" s="23">
        <v>1384</v>
      </c>
      <c r="O9" s="23">
        <v>1384</v>
      </c>
      <c r="P9" s="23">
        <v>1384</v>
      </c>
      <c r="Q9" s="23">
        <v>584</v>
      </c>
      <c r="R9" s="23">
        <v>584</v>
      </c>
      <c r="S9" s="23">
        <v>584</v>
      </c>
      <c r="T9" s="23">
        <v>584</v>
      </c>
      <c r="U9" s="23">
        <v>84</v>
      </c>
      <c r="V9" s="23">
        <v>84</v>
      </c>
      <c r="W9" s="23">
        <v>84</v>
      </c>
    </row>
    <row r="10" spans="1:29">
      <c r="A10" s="27" t="s">
        <v>36</v>
      </c>
      <c r="B10" s="27" t="s">
        <v>62</v>
      </c>
      <c r="C10" s="23">
        <v>6741</v>
      </c>
      <c r="D10" s="23">
        <v>6741</v>
      </c>
      <c r="E10" s="23">
        <v>6741</v>
      </c>
      <c r="F10" s="23">
        <v>6741</v>
      </c>
      <c r="G10" s="23">
        <v>6741</v>
      </c>
      <c r="H10" s="23">
        <v>6741</v>
      </c>
      <c r="I10" s="23">
        <v>6741</v>
      </c>
      <c r="J10" s="23">
        <v>6741</v>
      </c>
      <c r="K10" s="23">
        <v>6741</v>
      </c>
      <c r="L10" s="23">
        <v>6358</v>
      </c>
      <c r="M10" s="23">
        <v>6358</v>
      </c>
      <c r="N10" s="23">
        <v>6089</v>
      </c>
      <c r="O10" s="23">
        <v>5627</v>
      </c>
      <c r="P10" s="23">
        <v>5510</v>
      </c>
      <c r="Q10" s="23">
        <v>5380</v>
      </c>
      <c r="R10" s="23">
        <v>5380</v>
      </c>
      <c r="S10" s="23">
        <v>5380</v>
      </c>
      <c r="T10" s="23">
        <v>5380</v>
      </c>
      <c r="U10" s="23">
        <v>4940</v>
      </c>
      <c r="V10" s="23">
        <v>4820</v>
      </c>
      <c r="W10" s="23">
        <v>4820</v>
      </c>
    </row>
    <row r="11" spans="1:29">
      <c r="A11" s="27" t="s">
        <v>36</v>
      </c>
      <c r="B11" s="27" t="s">
        <v>61</v>
      </c>
      <c r="C11" s="23">
        <v>7364.8999938964844</v>
      </c>
      <c r="D11" s="23">
        <v>7364.8999938964844</v>
      </c>
      <c r="E11" s="23">
        <v>7364.8999938964844</v>
      </c>
      <c r="F11" s="23">
        <v>7364.8999938964844</v>
      </c>
      <c r="G11" s="23">
        <v>7364.8999938964844</v>
      </c>
      <c r="H11" s="23">
        <v>7364.8999938964844</v>
      </c>
      <c r="I11" s="23">
        <v>7364.8999938964844</v>
      </c>
      <c r="J11" s="23">
        <v>7364.8999938964844</v>
      </c>
      <c r="K11" s="23">
        <v>7364.8999938964844</v>
      </c>
      <c r="L11" s="23">
        <v>7364.8999938964844</v>
      </c>
      <c r="M11" s="23">
        <v>7364.8999938964844</v>
      </c>
      <c r="N11" s="23">
        <v>7364.8999938964844</v>
      </c>
      <c r="O11" s="23">
        <v>7364.8999938964844</v>
      </c>
      <c r="P11" s="23">
        <v>7364.8999938964844</v>
      </c>
      <c r="Q11" s="23">
        <v>7364.8999938964844</v>
      </c>
      <c r="R11" s="23">
        <v>7364.8999938964844</v>
      </c>
      <c r="S11" s="23">
        <v>7278.8999938964844</v>
      </c>
      <c r="T11" s="23">
        <v>7278.8999938964844</v>
      </c>
      <c r="U11" s="23">
        <v>7278.8999938964844</v>
      </c>
      <c r="V11" s="23">
        <v>7278.8999938964844</v>
      </c>
      <c r="W11" s="23">
        <v>7278.8999938964844</v>
      </c>
    </row>
    <row r="12" spans="1:29">
      <c r="A12" s="27" t="s">
        <v>36</v>
      </c>
      <c r="B12" s="27" t="s">
        <v>65</v>
      </c>
      <c r="C12" s="23">
        <v>9960</v>
      </c>
      <c r="D12" s="23">
        <v>10046</v>
      </c>
      <c r="E12" s="23">
        <v>10187.655769000001</v>
      </c>
      <c r="F12" s="23">
        <v>10763.7861871934</v>
      </c>
      <c r="G12" s="23">
        <v>13479.507888600001</v>
      </c>
      <c r="H12" s="23">
        <v>14142.458242098119</v>
      </c>
      <c r="I12" s="23">
        <v>14364.99744801377</v>
      </c>
      <c r="J12" s="23">
        <v>16657.338101918031</v>
      </c>
      <c r="K12" s="23">
        <v>17572.101076007999</v>
      </c>
      <c r="L12" s="23">
        <v>17695.873056008859</v>
      </c>
      <c r="M12" s="23">
        <v>18504.865767544223</v>
      </c>
      <c r="N12" s="23">
        <v>22857.405817041759</v>
      </c>
      <c r="O12" s="23">
        <v>23678.789742124402</v>
      </c>
      <c r="P12" s="23">
        <v>25273.655298701444</v>
      </c>
      <c r="Q12" s="23">
        <v>27251.308169818818</v>
      </c>
      <c r="R12" s="23">
        <v>28313.291437509404</v>
      </c>
      <c r="S12" s="23">
        <v>30294.343718692318</v>
      </c>
      <c r="T12" s="23">
        <v>29999.639678893855</v>
      </c>
      <c r="U12" s="23">
        <v>30757.42561410187</v>
      </c>
      <c r="V12" s="23">
        <v>30816.935207016199</v>
      </c>
      <c r="W12" s="23">
        <v>33216.401047051491</v>
      </c>
    </row>
    <row r="13" spans="1:29">
      <c r="A13" s="27" t="s">
        <v>36</v>
      </c>
      <c r="B13" s="27" t="s">
        <v>64</v>
      </c>
      <c r="C13" s="23">
        <v>6097</v>
      </c>
      <c r="D13" s="23">
        <v>6302</v>
      </c>
      <c r="E13" s="23">
        <v>6302</v>
      </c>
      <c r="F13" s="23">
        <v>6302</v>
      </c>
      <c r="G13" s="23">
        <v>7854.4256999999998</v>
      </c>
      <c r="H13" s="23">
        <v>8602.0003738682608</v>
      </c>
      <c r="I13" s="23">
        <v>8644.3732328349597</v>
      </c>
      <c r="J13" s="23">
        <v>8644.3732328772803</v>
      </c>
      <c r="K13" s="23">
        <v>9626.3950222991807</v>
      </c>
      <c r="L13" s="23">
        <v>10434.659759308906</v>
      </c>
      <c r="M13" s="23">
        <v>12099.173519122851</v>
      </c>
      <c r="N13" s="23">
        <v>13263.446459173811</v>
      </c>
      <c r="O13" s="23">
        <v>14064.78999521428</v>
      </c>
      <c r="P13" s="23">
        <v>14064.789995219839</v>
      </c>
      <c r="Q13" s="23">
        <v>15757.328094842358</v>
      </c>
      <c r="R13" s="23">
        <v>17854.612519999999</v>
      </c>
      <c r="S13" s="23">
        <v>17964.085632143957</v>
      </c>
      <c r="T13" s="23">
        <v>18120.09941376407</v>
      </c>
      <c r="U13" s="23">
        <v>18697.894313994861</v>
      </c>
      <c r="V13" s="23">
        <v>20531.851389347848</v>
      </c>
      <c r="W13" s="23">
        <v>23287.400995731423</v>
      </c>
    </row>
    <row r="14" spans="1:29">
      <c r="A14" s="27" t="s">
        <v>36</v>
      </c>
      <c r="B14" s="27" t="s">
        <v>32</v>
      </c>
      <c r="C14" s="23">
        <v>300</v>
      </c>
      <c r="D14" s="23">
        <v>300</v>
      </c>
      <c r="E14" s="23">
        <v>300</v>
      </c>
      <c r="F14" s="23">
        <v>300</v>
      </c>
      <c r="G14" s="23">
        <v>300</v>
      </c>
      <c r="H14" s="23">
        <v>300</v>
      </c>
      <c r="I14" s="23">
        <v>300</v>
      </c>
      <c r="J14" s="23">
        <v>538.66867000000002</v>
      </c>
      <c r="K14" s="23">
        <v>538.66867000000002</v>
      </c>
      <c r="L14" s="23">
        <v>626.24891380226006</v>
      </c>
      <c r="M14" s="23">
        <v>787.30519999018588</v>
      </c>
      <c r="N14" s="23">
        <v>787.30519999090995</v>
      </c>
      <c r="O14" s="23">
        <v>856.25892999188</v>
      </c>
      <c r="P14" s="23">
        <v>831.25892999379005</v>
      </c>
      <c r="Q14" s="23">
        <v>1182.2202994301499</v>
      </c>
      <c r="R14" s="23">
        <v>1805.4064994427602</v>
      </c>
      <c r="S14" s="23">
        <v>1805.4064994495302</v>
      </c>
      <c r="T14" s="23">
        <v>1805.4064994561502</v>
      </c>
      <c r="U14" s="23">
        <v>3227.8566701969999</v>
      </c>
      <c r="V14" s="23">
        <v>3227.8566702055996</v>
      </c>
      <c r="W14" s="23">
        <v>3886.4341025590002</v>
      </c>
    </row>
    <row r="15" spans="1:29">
      <c r="A15" s="27" t="s">
        <v>36</v>
      </c>
      <c r="B15" s="27" t="s">
        <v>69</v>
      </c>
      <c r="C15" s="23">
        <v>810</v>
      </c>
      <c r="D15" s="23">
        <v>810</v>
      </c>
      <c r="E15" s="23">
        <v>810</v>
      </c>
      <c r="F15" s="23">
        <v>810.21632473</v>
      </c>
      <c r="G15" s="23">
        <v>2850.21632473</v>
      </c>
      <c r="H15" s="23">
        <v>2913.4824870000002</v>
      </c>
      <c r="I15" s="23">
        <v>3079.3002999999999</v>
      </c>
      <c r="J15" s="23">
        <v>3351.2584999999999</v>
      </c>
      <c r="K15" s="23">
        <v>3508.5199000000002</v>
      </c>
      <c r="L15" s="23">
        <v>3508.5199000000002</v>
      </c>
      <c r="M15" s="23">
        <v>3697.0475500000002</v>
      </c>
      <c r="N15" s="23">
        <v>3763.4157</v>
      </c>
      <c r="O15" s="23">
        <v>3763.4157</v>
      </c>
      <c r="P15" s="23">
        <v>3763.4157</v>
      </c>
      <c r="Q15" s="23">
        <v>4217.8230044172997</v>
      </c>
      <c r="R15" s="23">
        <v>5697.0967013564696</v>
      </c>
      <c r="S15" s="23">
        <v>6057.8130599999986</v>
      </c>
      <c r="T15" s="23">
        <v>6057.8130599999986</v>
      </c>
      <c r="U15" s="23">
        <v>6331.9630599999991</v>
      </c>
      <c r="V15" s="23">
        <v>6331.9630599999991</v>
      </c>
      <c r="W15" s="23">
        <v>7921.8277899999994</v>
      </c>
    </row>
    <row r="16" spans="1:29" s="26" customFormat="1">
      <c r="A16" s="27" t="s">
        <v>36</v>
      </c>
      <c r="B16" s="27" t="s">
        <v>52</v>
      </c>
      <c r="C16" s="23">
        <v>65.020000949501707</v>
      </c>
      <c r="D16" s="23">
        <v>105.22399708628635</v>
      </c>
      <c r="E16" s="23">
        <v>157.14099991321538</v>
      </c>
      <c r="F16" s="23">
        <v>231.20100456476192</v>
      </c>
      <c r="G16" s="23">
        <v>336.61299967765711</v>
      </c>
      <c r="H16" s="23">
        <v>482.41500616073557</v>
      </c>
      <c r="I16" s="23">
        <v>666.07999730109884</v>
      </c>
      <c r="J16" s="23">
        <v>887.394996166228</v>
      </c>
      <c r="K16" s="23">
        <v>1169.7170071601845</v>
      </c>
      <c r="L16" s="23">
        <v>1451.489028930662</v>
      </c>
      <c r="M16" s="23">
        <v>1835.4960269927942</v>
      </c>
      <c r="N16" s="23">
        <v>2195.8229799270603</v>
      </c>
      <c r="O16" s="23">
        <v>2552.0270214080788</v>
      </c>
      <c r="P16" s="23">
        <v>2864.5329666137663</v>
      </c>
      <c r="Q16" s="23">
        <v>3151.86301231384</v>
      </c>
      <c r="R16" s="23">
        <v>3412.5539455413791</v>
      </c>
      <c r="S16" s="23">
        <v>3667.4700355529735</v>
      </c>
      <c r="T16" s="23">
        <v>3928.2169666290242</v>
      </c>
      <c r="U16" s="23">
        <v>4202.2190551757749</v>
      </c>
      <c r="V16" s="23">
        <v>4515.6949481964066</v>
      </c>
      <c r="W16" s="23">
        <v>4833.8079452514494</v>
      </c>
      <c r="Y16" s="7"/>
      <c r="Z16" s="7"/>
      <c r="AA16" s="7"/>
      <c r="AB16" s="7"/>
      <c r="AC16" s="7"/>
    </row>
    <row r="17" spans="1:29" s="26" customFormat="1">
      <c r="A17" s="29" t="s">
        <v>118</v>
      </c>
      <c r="B17" s="29"/>
      <c r="C17" s="28">
        <v>58267.899993896484</v>
      </c>
      <c r="D17" s="28">
        <v>58098.899993896484</v>
      </c>
      <c r="E17" s="28">
        <v>56285.555762896489</v>
      </c>
      <c r="F17" s="28">
        <v>53934.901140143775</v>
      </c>
      <c r="G17" s="28">
        <v>55406.293536937221</v>
      </c>
      <c r="H17" s="28">
        <v>56288.980404354545</v>
      </c>
      <c r="I17" s="28">
        <v>56342.848449232501</v>
      </c>
      <c r="J17" s="28">
        <v>57817.320472117892</v>
      </c>
      <c r="K17" s="28">
        <v>59334.761055607334</v>
      </c>
      <c r="L17" s="28">
        <v>59883.797660274999</v>
      </c>
      <c r="M17" s="28">
        <v>62012.664834326701</v>
      </c>
      <c r="N17" s="28">
        <v>65885.227421161821</v>
      </c>
      <c r="O17" s="28">
        <v>67045.954882267426</v>
      </c>
      <c r="P17" s="28">
        <v>68482.596658932147</v>
      </c>
      <c r="Q17" s="28">
        <v>68482.787629576618</v>
      </c>
      <c r="R17" s="28">
        <v>70598.279171405884</v>
      </c>
      <c r="S17" s="28">
        <v>71414.416974732769</v>
      </c>
      <c r="T17" s="28">
        <v>71275.726716554404</v>
      </c>
      <c r="U17" s="28">
        <v>71528.307551993217</v>
      </c>
      <c r="V17" s="28">
        <v>73301.77422026053</v>
      </c>
      <c r="W17" s="28">
        <v>77106.026601164398</v>
      </c>
      <c r="Y17" s="7"/>
      <c r="Z17" s="7"/>
      <c r="AA17" s="7"/>
      <c r="AB17" s="7"/>
      <c r="AC17" s="7"/>
    </row>
    <row r="18" spans="1:29" s="26" customFormat="1">
      <c r="A18" s="7"/>
      <c r="B18" s="7"/>
      <c r="C18" s="7"/>
      <c r="D18" s="7"/>
      <c r="E18" s="7"/>
      <c r="F18" s="7"/>
      <c r="G18" s="7"/>
      <c r="H18" s="7"/>
      <c r="I18" s="7"/>
      <c r="J18" s="7"/>
      <c r="K18" s="7"/>
      <c r="L18" s="7"/>
      <c r="M18" s="7"/>
      <c r="N18" s="7"/>
      <c r="O18" s="7"/>
      <c r="P18" s="7"/>
      <c r="Q18" s="7"/>
      <c r="R18" s="7"/>
      <c r="S18" s="7"/>
      <c r="T18" s="7"/>
      <c r="U18" s="7"/>
      <c r="V18" s="7"/>
      <c r="W18" s="7"/>
      <c r="Y18" s="7"/>
      <c r="Z18" s="7"/>
      <c r="AA18" s="7"/>
      <c r="AB18" s="7"/>
      <c r="AC18" s="7"/>
    </row>
    <row r="19" spans="1:29" s="26" customFormat="1">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c r="Y19" s="7"/>
      <c r="Z19" s="7"/>
      <c r="AA19" s="7"/>
      <c r="AB19" s="7"/>
      <c r="AC19" s="7"/>
    </row>
    <row r="20" spans="1:29" s="26" customFormat="1">
      <c r="A20" s="27" t="s">
        <v>119</v>
      </c>
      <c r="B20" s="27" t="s">
        <v>60</v>
      </c>
      <c r="C20" s="23">
        <v>10240</v>
      </c>
      <c r="D20" s="23">
        <v>9765</v>
      </c>
      <c r="E20" s="23">
        <v>8290</v>
      </c>
      <c r="F20" s="23">
        <v>7741.1384099999996</v>
      </c>
      <c r="G20" s="23">
        <v>6196.261861</v>
      </c>
      <c r="H20" s="23">
        <v>5864.1160799999998</v>
      </c>
      <c r="I20" s="23">
        <v>5864.1160799999998</v>
      </c>
      <c r="J20" s="23">
        <v>5864.1160799999998</v>
      </c>
      <c r="K20" s="23">
        <v>5484.7718999999997</v>
      </c>
      <c r="L20" s="23">
        <v>5484.7718999999997</v>
      </c>
      <c r="M20" s="23">
        <v>5465.2501660079497</v>
      </c>
      <c r="N20" s="23">
        <v>4090</v>
      </c>
      <c r="O20" s="23">
        <v>4090</v>
      </c>
      <c r="P20" s="23">
        <v>4090</v>
      </c>
      <c r="Q20" s="23">
        <v>1350</v>
      </c>
      <c r="R20" s="23">
        <v>1350</v>
      </c>
      <c r="S20" s="23">
        <v>1350</v>
      </c>
      <c r="T20" s="23">
        <v>1350</v>
      </c>
      <c r="U20" s="23">
        <v>1350</v>
      </c>
      <c r="V20" s="23">
        <v>1350</v>
      </c>
      <c r="W20" s="23">
        <v>1350</v>
      </c>
      <c r="Y20" s="7"/>
      <c r="Z20" s="7"/>
      <c r="AA20" s="7"/>
      <c r="AB20" s="7"/>
      <c r="AC20" s="7"/>
    </row>
    <row r="21" spans="1:29" s="26" customFormat="1">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c r="Y21" s="7"/>
      <c r="Z21" s="7"/>
      <c r="AA21" s="7"/>
      <c r="AB21" s="7"/>
      <c r="AC21" s="7"/>
    </row>
    <row r="22" spans="1:29" s="26" customFormat="1">
      <c r="A22" s="27" t="s">
        <v>119</v>
      </c>
      <c r="B22" s="27" t="s">
        <v>18</v>
      </c>
      <c r="C22" s="23">
        <v>625</v>
      </c>
      <c r="D22" s="23">
        <v>625</v>
      </c>
      <c r="E22" s="23">
        <v>625</v>
      </c>
      <c r="F22" s="23">
        <v>625</v>
      </c>
      <c r="G22" s="23">
        <v>625</v>
      </c>
      <c r="H22" s="23">
        <v>625</v>
      </c>
      <c r="I22" s="23">
        <v>625</v>
      </c>
      <c r="J22" s="23">
        <v>625</v>
      </c>
      <c r="K22" s="23">
        <v>625</v>
      </c>
      <c r="L22" s="23">
        <v>625</v>
      </c>
      <c r="M22" s="23">
        <v>625</v>
      </c>
      <c r="N22" s="23">
        <v>625</v>
      </c>
      <c r="O22" s="23">
        <v>625</v>
      </c>
      <c r="P22" s="23">
        <v>625</v>
      </c>
      <c r="Q22" s="23">
        <v>625</v>
      </c>
      <c r="R22" s="23">
        <v>625</v>
      </c>
      <c r="S22" s="23">
        <v>625</v>
      </c>
      <c r="T22" s="23">
        <v>625</v>
      </c>
      <c r="U22" s="23">
        <v>625</v>
      </c>
      <c r="V22" s="23">
        <v>625</v>
      </c>
      <c r="W22" s="23">
        <v>625</v>
      </c>
      <c r="Y22" s="7"/>
      <c r="Z22" s="7"/>
      <c r="AA22" s="7"/>
      <c r="AB22" s="7"/>
      <c r="AC22" s="7"/>
    </row>
    <row r="23" spans="1:29" s="26" customFormat="1">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c r="Y23" s="7"/>
      <c r="Z23" s="7"/>
      <c r="AA23" s="7"/>
      <c r="AB23" s="7"/>
      <c r="AC23" s="7"/>
    </row>
    <row r="24" spans="1:29" s="26" customFormat="1">
      <c r="A24" s="27" t="s">
        <v>119</v>
      </c>
      <c r="B24" s="27" t="s">
        <v>62</v>
      </c>
      <c r="C24" s="23">
        <v>1438</v>
      </c>
      <c r="D24" s="23">
        <v>1438</v>
      </c>
      <c r="E24" s="23">
        <v>1438</v>
      </c>
      <c r="F24" s="23">
        <v>1438</v>
      </c>
      <c r="G24" s="23">
        <v>1438</v>
      </c>
      <c r="H24" s="23">
        <v>1438</v>
      </c>
      <c r="I24" s="23">
        <v>1438</v>
      </c>
      <c r="J24" s="23">
        <v>1438</v>
      </c>
      <c r="K24" s="23">
        <v>1438</v>
      </c>
      <c r="L24" s="23">
        <v>1438</v>
      </c>
      <c r="M24" s="23">
        <v>1438</v>
      </c>
      <c r="N24" s="23">
        <v>1438</v>
      </c>
      <c r="O24" s="23">
        <v>1438</v>
      </c>
      <c r="P24" s="23">
        <v>1438</v>
      </c>
      <c r="Q24" s="23">
        <v>1388</v>
      </c>
      <c r="R24" s="23">
        <v>1388</v>
      </c>
      <c r="S24" s="23">
        <v>1388</v>
      </c>
      <c r="T24" s="23">
        <v>1388</v>
      </c>
      <c r="U24" s="23">
        <v>1388</v>
      </c>
      <c r="V24" s="23">
        <v>1388</v>
      </c>
      <c r="W24" s="23">
        <v>1388</v>
      </c>
      <c r="Y24" s="7"/>
      <c r="Z24" s="7"/>
      <c r="AA24" s="7"/>
      <c r="AB24" s="7"/>
      <c r="AC24" s="7"/>
    </row>
    <row r="25" spans="1:29" s="26" customFormat="1">
      <c r="A25" s="27" t="s">
        <v>119</v>
      </c>
      <c r="B25" s="27" t="s">
        <v>61</v>
      </c>
      <c r="C25" s="23">
        <v>2585</v>
      </c>
      <c r="D25" s="23">
        <v>2585</v>
      </c>
      <c r="E25" s="23">
        <v>2585</v>
      </c>
      <c r="F25" s="23">
        <v>2585</v>
      </c>
      <c r="G25" s="23">
        <v>2585</v>
      </c>
      <c r="H25" s="23">
        <v>2585</v>
      </c>
      <c r="I25" s="23">
        <v>2585</v>
      </c>
      <c r="J25" s="23">
        <v>2585</v>
      </c>
      <c r="K25" s="23">
        <v>2585</v>
      </c>
      <c r="L25" s="23">
        <v>2585</v>
      </c>
      <c r="M25" s="23">
        <v>2585</v>
      </c>
      <c r="N25" s="23">
        <v>2585</v>
      </c>
      <c r="O25" s="23">
        <v>2585</v>
      </c>
      <c r="P25" s="23">
        <v>2585</v>
      </c>
      <c r="Q25" s="23">
        <v>2585</v>
      </c>
      <c r="R25" s="23">
        <v>2585</v>
      </c>
      <c r="S25" s="23">
        <v>2585</v>
      </c>
      <c r="T25" s="23">
        <v>2585</v>
      </c>
      <c r="U25" s="23">
        <v>2585</v>
      </c>
      <c r="V25" s="23">
        <v>2585</v>
      </c>
      <c r="W25" s="23">
        <v>2585</v>
      </c>
      <c r="Y25" s="7"/>
      <c r="Z25" s="7"/>
      <c r="AA25" s="7"/>
      <c r="AB25" s="7"/>
      <c r="AC25" s="7"/>
    </row>
    <row r="26" spans="1:29" s="26" customFormat="1">
      <c r="A26" s="27" t="s">
        <v>119</v>
      </c>
      <c r="B26" s="27" t="s">
        <v>65</v>
      </c>
      <c r="C26" s="23">
        <v>2137</v>
      </c>
      <c r="D26" s="23">
        <v>2137</v>
      </c>
      <c r="E26" s="23">
        <v>2137</v>
      </c>
      <c r="F26" s="23">
        <v>2137.0005671934</v>
      </c>
      <c r="G26" s="23">
        <v>3236.9998999999998</v>
      </c>
      <c r="H26" s="23">
        <v>3236.9998999999998</v>
      </c>
      <c r="I26" s="23">
        <v>3236.9998999999998</v>
      </c>
      <c r="J26" s="23">
        <v>3436.9998499999997</v>
      </c>
      <c r="K26" s="23">
        <v>3436.9998499999997</v>
      </c>
      <c r="L26" s="23">
        <v>3436.9998499999997</v>
      </c>
      <c r="M26" s="23">
        <v>3436.9998499999997</v>
      </c>
      <c r="N26" s="23">
        <v>6142.2486429913697</v>
      </c>
      <c r="O26" s="23">
        <v>7020.4767430073907</v>
      </c>
      <c r="P26" s="23">
        <v>7020.4767430112306</v>
      </c>
      <c r="Q26" s="23">
        <v>7273.5465800000002</v>
      </c>
      <c r="R26" s="23">
        <v>7226.5465800000002</v>
      </c>
      <c r="S26" s="23">
        <v>7057.1058300000004</v>
      </c>
      <c r="T26" s="23">
        <v>6855.1058300000004</v>
      </c>
      <c r="U26" s="23">
        <v>7321.3584599999995</v>
      </c>
      <c r="V26" s="23">
        <v>6960.3584599999995</v>
      </c>
      <c r="W26" s="23">
        <v>9166.8279999999995</v>
      </c>
      <c r="Y26" s="7"/>
      <c r="Z26" s="7"/>
      <c r="AA26" s="7"/>
      <c r="AB26" s="7"/>
      <c r="AC26" s="7"/>
    </row>
    <row r="27" spans="1:29" s="26" customFormat="1">
      <c r="A27" s="27" t="s">
        <v>119</v>
      </c>
      <c r="B27" s="27" t="s">
        <v>64</v>
      </c>
      <c r="C27" s="23">
        <v>2282</v>
      </c>
      <c r="D27" s="23">
        <v>2432</v>
      </c>
      <c r="E27" s="23">
        <v>2432</v>
      </c>
      <c r="F27" s="23">
        <v>2432</v>
      </c>
      <c r="G27" s="23">
        <v>3984.4256999999998</v>
      </c>
      <c r="H27" s="23">
        <v>4732.0002335810004</v>
      </c>
      <c r="I27" s="23">
        <v>4732.0002335921699</v>
      </c>
      <c r="J27" s="23">
        <v>4732.0002336175403</v>
      </c>
      <c r="K27" s="23">
        <v>5435.3862179808793</v>
      </c>
      <c r="L27" s="23">
        <v>5706.6065050191501</v>
      </c>
      <c r="M27" s="23">
        <v>5706.6065051228506</v>
      </c>
      <c r="N27" s="23">
        <v>6706.6065051738105</v>
      </c>
      <c r="O27" s="23">
        <v>6706.6065052142803</v>
      </c>
      <c r="P27" s="23">
        <v>6706.6065052198401</v>
      </c>
      <c r="Q27" s="23">
        <v>8198.8201048423598</v>
      </c>
      <c r="R27" s="23">
        <v>10069.78184</v>
      </c>
      <c r="S27" s="23">
        <v>10229.25484</v>
      </c>
      <c r="T27" s="23">
        <v>10233.082340000001</v>
      </c>
      <c r="U27" s="23">
        <v>10810.87724</v>
      </c>
      <c r="V27" s="23">
        <v>11249.787585287799</v>
      </c>
      <c r="W27" s="23">
        <v>11249.787585731421</v>
      </c>
      <c r="Y27" s="7"/>
      <c r="Z27" s="7"/>
      <c r="AA27" s="7"/>
      <c r="AB27" s="7"/>
      <c r="AC27" s="7"/>
    </row>
    <row r="28" spans="1:29" s="26" customFormat="1">
      <c r="A28" s="27" t="s">
        <v>119</v>
      </c>
      <c r="B28" s="27" t="s">
        <v>32</v>
      </c>
      <c r="C28" s="23">
        <v>0</v>
      </c>
      <c r="D28" s="23">
        <v>0</v>
      </c>
      <c r="E28" s="23">
        <v>0</v>
      </c>
      <c r="F28" s="23">
        <v>0</v>
      </c>
      <c r="G28" s="23">
        <v>0</v>
      </c>
      <c r="H28" s="23">
        <v>0</v>
      </c>
      <c r="I28" s="23">
        <v>0</v>
      </c>
      <c r="J28" s="23">
        <v>0</v>
      </c>
      <c r="K28" s="23">
        <v>0</v>
      </c>
      <c r="L28" s="23">
        <v>5.4381356999999998E-4</v>
      </c>
      <c r="M28" s="23">
        <v>140.22024999999999</v>
      </c>
      <c r="N28" s="23">
        <v>140.22024999999999</v>
      </c>
      <c r="O28" s="23">
        <v>264.17397999999997</v>
      </c>
      <c r="P28" s="23">
        <v>264.17397999999997</v>
      </c>
      <c r="Q28" s="23">
        <v>387.44884999999999</v>
      </c>
      <c r="R28" s="23">
        <v>561.27890000000002</v>
      </c>
      <c r="S28" s="23">
        <v>561.27890000000002</v>
      </c>
      <c r="T28" s="23">
        <v>561.27890000000002</v>
      </c>
      <c r="U28" s="23">
        <v>855.47709999999995</v>
      </c>
      <c r="V28" s="23">
        <v>855.47709999999995</v>
      </c>
      <c r="W28" s="23">
        <v>855.47739999999999</v>
      </c>
      <c r="Y28" s="7"/>
      <c r="Z28" s="7"/>
      <c r="AA28" s="7"/>
      <c r="AB28" s="7"/>
      <c r="AC28" s="7"/>
    </row>
    <row r="29" spans="1:29" s="26" customFormat="1">
      <c r="A29" s="27" t="s">
        <v>119</v>
      </c>
      <c r="B29" s="27" t="s">
        <v>69</v>
      </c>
      <c r="C29" s="23">
        <v>240</v>
      </c>
      <c r="D29" s="23">
        <v>240</v>
      </c>
      <c r="E29" s="23">
        <v>240</v>
      </c>
      <c r="F29" s="23">
        <v>240</v>
      </c>
      <c r="G29" s="23">
        <v>2280</v>
      </c>
      <c r="H29" s="23">
        <v>2280</v>
      </c>
      <c r="I29" s="23">
        <v>2280</v>
      </c>
      <c r="J29" s="23">
        <v>2280</v>
      </c>
      <c r="K29" s="23">
        <v>2280</v>
      </c>
      <c r="L29" s="23">
        <v>2280</v>
      </c>
      <c r="M29" s="23">
        <v>2280</v>
      </c>
      <c r="N29" s="23">
        <v>2280</v>
      </c>
      <c r="O29" s="23">
        <v>2280</v>
      </c>
      <c r="P29" s="23">
        <v>2280</v>
      </c>
      <c r="Q29" s="23">
        <v>2471.4352044173002</v>
      </c>
      <c r="R29" s="23">
        <v>3950.7085899999988</v>
      </c>
      <c r="S29" s="23">
        <v>3965.089289999999</v>
      </c>
      <c r="T29" s="23">
        <v>3965.089289999999</v>
      </c>
      <c r="U29" s="23">
        <v>3965.089289999999</v>
      </c>
      <c r="V29" s="23">
        <v>3965.089289999999</v>
      </c>
      <c r="W29" s="23">
        <v>4270.0484899999992</v>
      </c>
      <c r="Y29" s="7"/>
      <c r="Z29" s="7"/>
      <c r="AA29" s="7"/>
      <c r="AB29" s="7"/>
      <c r="AC29" s="7"/>
    </row>
    <row r="30" spans="1:29" s="26" customFormat="1">
      <c r="A30" s="27" t="s">
        <v>119</v>
      </c>
      <c r="B30" s="27" t="s">
        <v>52</v>
      </c>
      <c r="C30" s="23">
        <v>25.01600027084341</v>
      </c>
      <c r="D30" s="23">
        <v>39.703998088836649</v>
      </c>
      <c r="E30" s="23">
        <v>61.198000907897928</v>
      </c>
      <c r="F30" s="23">
        <v>92.082002639770394</v>
      </c>
      <c r="G30" s="23">
        <v>134.95599555969159</v>
      </c>
      <c r="H30" s="23">
        <v>191.79000473022438</v>
      </c>
      <c r="I30" s="23">
        <v>261.38399887084893</v>
      </c>
      <c r="J30" s="23">
        <v>342.74099731445313</v>
      </c>
      <c r="K30" s="23">
        <v>447.92901611328102</v>
      </c>
      <c r="L30" s="23">
        <v>547.61801147460903</v>
      </c>
      <c r="M30" s="23">
        <v>676.48001098632699</v>
      </c>
      <c r="N30" s="23">
        <v>801.42098999023403</v>
      </c>
      <c r="O30" s="23">
        <v>918.48297119140511</v>
      </c>
      <c r="P30" s="23">
        <v>1016.7329711914051</v>
      </c>
      <c r="Q30" s="23">
        <v>1105.925994873046</v>
      </c>
      <c r="R30" s="23">
        <v>1189.856964111327</v>
      </c>
      <c r="S30" s="23">
        <v>1273.4400024414051</v>
      </c>
      <c r="T30" s="23">
        <v>1359.6749877929681</v>
      </c>
      <c r="U30" s="23">
        <v>1451.8860168456999</v>
      </c>
      <c r="V30" s="23">
        <v>1556.0349426269499</v>
      </c>
      <c r="W30" s="23">
        <v>1661.1780090331949</v>
      </c>
      <c r="Y30" s="7"/>
      <c r="Z30" s="7"/>
      <c r="AA30" s="7"/>
      <c r="AB30" s="7"/>
      <c r="AC30" s="7"/>
    </row>
    <row r="31" spans="1:29" s="26" customFormat="1">
      <c r="A31" s="29" t="s">
        <v>118</v>
      </c>
      <c r="B31" s="29"/>
      <c r="C31" s="28">
        <v>19307</v>
      </c>
      <c r="D31" s="28">
        <v>18982</v>
      </c>
      <c r="E31" s="28">
        <v>17507</v>
      </c>
      <c r="F31" s="28">
        <v>16958.138977193397</v>
      </c>
      <c r="G31" s="28">
        <v>18065.687460999998</v>
      </c>
      <c r="H31" s="28">
        <v>18481.116213581001</v>
      </c>
      <c r="I31" s="28">
        <v>18481.11621359217</v>
      </c>
      <c r="J31" s="28">
        <v>18681.116163617538</v>
      </c>
      <c r="K31" s="28">
        <v>19005.157967980878</v>
      </c>
      <c r="L31" s="28">
        <v>19276.37825501915</v>
      </c>
      <c r="M31" s="28">
        <v>19256.856521130801</v>
      </c>
      <c r="N31" s="28">
        <v>21586.855148165181</v>
      </c>
      <c r="O31" s="28">
        <v>22465.083248221672</v>
      </c>
      <c r="P31" s="28">
        <v>22465.083248231069</v>
      </c>
      <c r="Q31" s="28">
        <v>21420.36668484236</v>
      </c>
      <c r="R31" s="28">
        <v>23244.328419999998</v>
      </c>
      <c r="S31" s="28">
        <v>23234.360670000002</v>
      </c>
      <c r="T31" s="28">
        <v>23036.188170000001</v>
      </c>
      <c r="U31" s="28">
        <v>24080.235699999997</v>
      </c>
      <c r="V31" s="28">
        <v>24158.146045287798</v>
      </c>
      <c r="W31" s="28">
        <v>26364.615585731422</v>
      </c>
      <c r="Y31" s="7"/>
      <c r="Z31" s="7"/>
      <c r="AA31" s="7"/>
      <c r="AB31" s="7"/>
      <c r="AC31" s="7"/>
    </row>
    <row r="32" spans="1:29" s="26" customFormat="1">
      <c r="Y32" s="7"/>
      <c r="Z32" s="7"/>
      <c r="AA32" s="7"/>
      <c r="AB32" s="7"/>
      <c r="AC32" s="7"/>
    </row>
    <row r="33" spans="1:29" s="26" customFormat="1">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c r="Y33" s="7"/>
      <c r="Z33" s="7"/>
      <c r="AA33" s="7"/>
      <c r="AB33" s="7"/>
      <c r="AC33" s="7"/>
    </row>
    <row r="34" spans="1:29" s="26" customFormat="1">
      <c r="A34" s="27" t="s">
        <v>120</v>
      </c>
      <c r="B34" s="27" t="s">
        <v>60</v>
      </c>
      <c r="C34" s="23">
        <v>8126</v>
      </c>
      <c r="D34" s="23">
        <v>8126</v>
      </c>
      <c r="E34" s="23">
        <v>8126</v>
      </c>
      <c r="F34" s="23">
        <v>6678.2226066311596</v>
      </c>
      <c r="G34" s="23">
        <v>5801.0802410863298</v>
      </c>
      <c r="H34" s="23">
        <v>5605.387862138009</v>
      </c>
      <c r="I34" s="23">
        <v>5482.1552821340492</v>
      </c>
      <c r="J34" s="23">
        <v>5255.3875210732594</v>
      </c>
      <c r="K34" s="23">
        <v>5255.3875210515098</v>
      </c>
      <c r="L34" s="23">
        <v>5255.3875210607548</v>
      </c>
      <c r="M34" s="23">
        <v>5255.3875210518636</v>
      </c>
      <c r="N34" s="23">
        <v>5255.387521049769</v>
      </c>
      <c r="O34" s="23">
        <v>5255.3875210322694</v>
      </c>
      <c r="P34" s="23">
        <v>5214.1637411143802</v>
      </c>
      <c r="Q34" s="23">
        <v>5214.1637410189596</v>
      </c>
      <c r="R34" s="23">
        <v>4555.3875900000003</v>
      </c>
      <c r="S34" s="23">
        <v>3896</v>
      </c>
      <c r="T34" s="23">
        <v>3896</v>
      </c>
      <c r="U34" s="23">
        <v>3896</v>
      </c>
      <c r="V34" s="23">
        <v>3896</v>
      </c>
      <c r="W34" s="23">
        <v>2545.2369344849999</v>
      </c>
      <c r="Y34" s="7"/>
      <c r="Z34" s="7"/>
      <c r="AA34" s="7"/>
      <c r="AB34" s="7"/>
      <c r="AC34" s="7"/>
    </row>
    <row r="35" spans="1:29" s="26" customFormat="1">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c r="Y35" s="7"/>
      <c r="Z35" s="7"/>
      <c r="AA35" s="7"/>
      <c r="AB35" s="7"/>
      <c r="AC35" s="7"/>
    </row>
    <row r="36" spans="1:29" s="26" customFormat="1">
      <c r="A36" s="27" t="s">
        <v>120</v>
      </c>
      <c r="B36" s="27" t="s">
        <v>18</v>
      </c>
      <c r="C36" s="23">
        <v>1513</v>
      </c>
      <c r="D36" s="23">
        <v>1513</v>
      </c>
      <c r="E36" s="23">
        <v>1513</v>
      </c>
      <c r="F36" s="23">
        <v>1513</v>
      </c>
      <c r="G36" s="23">
        <v>1513</v>
      </c>
      <c r="H36" s="23">
        <v>1513</v>
      </c>
      <c r="I36" s="23">
        <v>1513</v>
      </c>
      <c r="J36" s="23">
        <v>1513</v>
      </c>
      <c r="K36" s="23">
        <v>1513</v>
      </c>
      <c r="L36" s="23">
        <v>1513</v>
      </c>
      <c r="M36" s="23">
        <v>1513</v>
      </c>
      <c r="N36" s="23">
        <v>1513</v>
      </c>
      <c r="O36" s="23">
        <v>1513</v>
      </c>
      <c r="P36" s="23">
        <v>1513</v>
      </c>
      <c r="Q36" s="23">
        <v>1513</v>
      </c>
      <c r="R36" s="23">
        <v>1128</v>
      </c>
      <c r="S36" s="23">
        <v>1128</v>
      </c>
      <c r="T36" s="23">
        <v>1128</v>
      </c>
      <c r="U36" s="23">
        <v>985</v>
      </c>
      <c r="V36" s="23">
        <v>985</v>
      </c>
      <c r="W36" s="23">
        <v>985</v>
      </c>
    </row>
    <row r="37" spans="1:29" s="26" customFormat="1">
      <c r="A37" s="27" t="s">
        <v>120</v>
      </c>
      <c r="B37" s="27" t="s">
        <v>28</v>
      </c>
      <c r="C37" s="23">
        <v>84</v>
      </c>
      <c r="D37" s="23">
        <v>84</v>
      </c>
      <c r="E37" s="23">
        <v>84</v>
      </c>
      <c r="F37" s="23">
        <v>84</v>
      </c>
      <c r="G37" s="23">
        <v>84</v>
      </c>
      <c r="H37" s="23">
        <v>84</v>
      </c>
      <c r="I37" s="23">
        <v>84</v>
      </c>
      <c r="J37" s="23">
        <v>84</v>
      </c>
      <c r="K37" s="23">
        <v>84</v>
      </c>
      <c r="L37" s="23">
        <v>84</v>
      </c>
      <c r="M37" s="23">
        <v>84</v>
      </c>
      <c r="N37" s="23">
        <v>84</v>
      </c>
      <c r="O37" s="23">
        <v>84</v>
      </c>
      <c r="P37" s="23">
        <v>84</v>
      </c>
      <c r="Q37" s="23">
        <v>84</v>
      </c>
      <c r="R37" s="23">
        <v>84</v>
      </c>
      <c r="S37" s="23">
        <v>84</v>
      </c>
      <c r="T37" s="23">
        <v>84</v>
      </c>
      <c r="U37" s="23">
        <v>84</v>
      </c>
      <c r="V37" s="23">
        <v>84</v>
      </c>
      <c r="W37" s="23">
        <v>84</v>
      </c>
    </row>
    <row r="38" spans="1:29" s="26" customFormat="1">
      <c r="A38" s="27" t="s">
        <v>120</v>
      </c>
      <c r="B38" s="27" t="s">
        <v>62</v>
      </c>
      <c r="C38" s="23">
        <v>1910</v>
      </c>
      <c r="D38" s="23">
        <v>1910</v>
      </c>
      <c r="E38" s="23">
        <v>1910</v>
      </c>
      <c r="F38" s="23">
        <v>1910</v>
      </c>
      <c r="G38" s="23">
        <v>1910</v>
      </c>
      <c r="H38" s="23">
        <v>1910</v>
      </c>
      <c r="I38" s="23">
        <v>1910</v>
      </c>
      <c r="J38" s="23">
        <v>1910</v>
      </c>
      <c r="K38" s="23">
        <v>1910</v>
      </c>
      <c r="L38" s="23">
        <v>1910</v>
      </c>
      <c r="M38" s="23">
        <v>1910</v>
      </c>
      <c r="N38" s="23">
        <v>1910</v>
      </c>
      <c r="O38" s="23">
        <v>1618</v>
      </c>
      <c r="P38" s="23">
        <v>1501</v>
      </c>
      <c r="Q38" s="23">
        <v>1501</v>
      </c>
      <c r="R38" s="23">
        <v>1501</v>
      </c>
      <c r="S38" s="23">
        <v>1501</v>
      </c>
      <c r="T38" s="23">
        <v>1501</v>
      </c>
      <c r="U38" s="23">
        <v>1501</v>
      </c>
      <c r="V38" s="23">
        <v>1501</v>
      </c>
      <c r="W38" s="23">
        <v>1501</v>
      </c>
    </row>
    <row r="39" spans="1:29" s="26" customFormat="1">
      <c r="A39" s="27" t="s">
        <v>120</v>
      </c>
      <c r="B39" s="27" t="s">
        <v>61</v>
      </c>
      <c r="C39" s="23">
        <v>152</v>
      </c>
      <c r="D39" s="23">
        <v>152</v>
      </c>
      <c r="E39" s="23">
        <v>152</v>
      </c>
      <c r="F39" s="23">
        <v>152</v>
      </c>
      <c r="G39" s="23">
        <v>152</v>
      </c>
      <c r="H39" s="23">
        <v>152</v>
      </c>
      <c r="I39" s="23">
        <v>152</v>
      </c>
      <c r="J39" s="23">
        <v>152</v>
      </c>
      <c r="K39" s="23">
        <v>152</v>
      </c>
      <c r="L39" s="23">
        <v>152</v>
      </c>
      <c r="M39" s="23">
        <v>152</v>
      </c>
      <c r="N39" s="23">
        <v>152</v>
      </c>
      <c r="O39" s="23">
        <v>152</v>
      </c>
      <c r="P39" s="23">
        <v>152</v>
      </c>
      <c r="Q39" s="23">
        <v>152</v>
      </c>
      <c r="R39" s="23">
        <v>152</v>
      </c>
      <c r="S39" s="23">
        <v>66</v>
      </c>
      <c r="T39" s="23">
        <v>66</v>
      </c>
      <c r="U39" s="23">
        <v>66</v>
      </c>
      <c r="V39" s="23">
        <v>66</v>
      </c>
      <c r="W39" s="23">
        <v>66</v>
      </c>
    </row>
    <row r="40" spans="1:29" s="26" customFormat="1">
      <c r="A40" s="27" t="s">
        <v>120</v>
      </c>
      <c r="B40" s="27" t="s">
        <v>65</v>
      </c>
      <c r="C40" s="23">
        <v>1377</v>
      </c>
      <c r="D40" s="23">
        <v>1377</v>
      </c>
      <c r="E40" s="23">
        <v>1377</v>
      </c>
      <c r="F40" s="23">
        <v>1811.4738</v>
      </c>
      <c r="G40" s="23">
        <v>3285.8040899999996</v>
      </c>
      <c r="H40" s="23">
        <v>3677.0001820981197</v>
      </c>
      <c r="I40" s="23">
        <v>3678.9782859022798</v>
      </c>
      <c r="J40" s="23">
        <v>4771.5132960067904</v>
      </c>
      <c r="K40" s="23">
        <v>4771.513296008</v>
      </c>
      <c r="L40" s="23">
        <v>4771.5132960088604</v>
      </c>
      <c r="M40" s="23">
        <v>5413.4104321097302</v>
      </c>
      <c r="N40" s="23">
        <v>6419.5751621148393</v>
      </c>
      <c r="O40" s="23">
        <v>6419.5752687087697</v>
      </c>
      <c r="P40" s="23">
        <v>7419.2297371299992</v>
      </c>
      <c r="Q40" s="23">
        <v>8549.1169365945007</v>
      </c>
      <c r="R40" s="23">
        <v>9550.3875824621009</v>
      </c>
      <c r="S40" s="23">
        <v>10157.852582486561</v>
      </c>
      <c r="T40" s="23">
        <v>10157.852582490901</v>
      </c>
      <c r="U40" s="23">
        <v>10157.85258250044</v>
      </c>
      <c r="V40" s="23">
        <v>10513.9773425026</v>
      </c>
      <c r="W40" s="23">
        <v>10706.973642509929</v>
      </c>
    </row>
    <row r="41" spans="1:29" s="26" customFormat="1">
      <c r="A41" s="27" t="s">
        <v>120</v>
      </c>
      <c r="B41" s="27" t="s">
        <v>64</v>
      </c>
      <c r="C41" s="23">
        <v>2374</v>
      </c>
      <c r="D41" s="23">
        <v>2429</v>
      </c>
      <c r="E41" s="23">
        <v>2429</v>
      </c>
      <c r="F41" s="23">
        <v>2429</v>
      </c>
      <c r="G41" s="23">
        <v>2429</v>
      </c>
      <c r="H41" s="23">
        <v>2429.0001402872599</v>
      </c>
      <c r="I41" s="23">
        <v>2429.00014029769</v>
      </c>
      <c r="J41" s="23">
        <v>2429.0001403013398</v>
      </c>
      <c r="K41" s="23">
        <v>2429.0001403183001</v>
      </c>
      <c r="L41" s="23">
        <v>2505.5419902897552</v>
      </c>
      <c r="M41" s="23">
        <v>3125.1795499999998</v>
      </c>
      <c r="N41" s="23">
        <v>3149.8063899999988</v>
      </c>
      <c r="O41" s="23">
        <v>3523.2665299999999</v>
      </c>
      <c r="P41" s="23">
        <v>3523.2665299999999</v>
      </c>
      <c r="Q41" s="23">
        <v>3523.2665299999999</v>
      </c>
      <c r="R41" s="23">
        <v>3402.2665299999999</v>
      </c>
      <c r="S41" s="23">
        <v>3352.2665299999999</v>
      </c>
      <c r="T41" s="23">
        <v>3352.2665299999999</v>
      </c>
      <c r="U41" s="23">
        <v>3352.2665299999999</v>
      </c>
      <c r="V41" s="23">
        <v>4312.6195299999999</v>
      </c>
      <c r="W41" s="23">
        <v>6523.2114299999994</v>
      </c>
    </row>
    <row r="42" spans="1:29" s="26" customFormat="1">
      <c r="A42" s="27" t="s">
        <v>120</v>
      </c>
      <c r="B42" s="27" t="s">
        <v>32</v>
      </c>
      <c r="C42" s="23">
        <v>20</v>
      </c>
      <c r="D42" s="23">
        <v>20</v>
      </c>
      <c r="E42" s="23">
        <v>20</v>
      </c>
      <c r="F42" s="23">
        <v>20</v>
      </c>
      <c r="G42" s="23">
        <v>20</v>
      </c>
      <c r="H42" s="23">
        <v>20</v>
      </c>
      <c r="I42" s="23">
        <v>20</v>
      </c>
      <c r="J42" s="23">
        <v>258.66867000000002</v>
      </c>
      <c r="K42" s="23">
        <v>258.66867000000002</v>
      </c>
      <c r="L42" s="23">
        <v>376.24826000000002</v>
      </c>
      <c r="M42" s="23">
        <v>397.08483999999999</v>
      </c>
      <c r="N42" s="23">
        <v>397.08483999999999</v>
      </c>
      <c r="O42" s="23">
        <v>397.08483999999999</v>
      </c>
      <c r="P42" s="23">
        <v>397.08483999999999</v>
      </c>
      <c r="Q42" s="23">
        <v>397.08483999999999</v>
      </c>
      <c r="R42" s="23">
        <v>724.22455000000002</v>
      </c>
      <c r="S42" s="23">
        <v>724.22455000000002</v>
      </c>
      <c r="T42" s="23">
        <v>724.22455000000002</v>
      </c>
      <c r="U42" s="23">
        <v>1169.3280999999999</v>
      </c>
      <c r="V42" s="23">
        <v>1169.3280999999999</v>
      </c>
      <c r="W42" s="23">
        <v>1169.3280999999999</v>
      </c>
    </row>
    <row r="43" spans="1:29" s="26" customFormat="1">
      <c r="A43" s="27" t="s">
        <v>120</v>
      </c>
      <c r="B43" s="27" t="s">
        <v>69</v>
      </c>
      <c r="C43" s="23">
        <v>570</v>
      </c>
      <c r="D43" s="23">
        <v>570</v>
      </c>
      <c r="E43" s="23">
        <v>570</v>
      </c>
      <c r="F43" s="23">
        <v>570</v>
      </c>
      <c r="G43" s="23">
        <v>570</v>
      </c>
      <c r="H43" s="23">
        <v>570</v>
      </c>
      <c r="I43" s="23">
        <v>570</v>
      </c>
      <c r="J43" s="23">
        <v>570</v>
      </c>
      <c r="K43" s="23">
        <v>570</v>
      </c>
      <c r="L43" s="23">
        <v>570</v>
      </c>
      <c r="M43" s="23">
        <v>570</v>
      </c>
      <c r="N43" s="23">
        <v>570</v>
      </c>
      <c r="O43" s="23">
        <v>570</v>
      </c>
      <c r="P43" s="23">
        <v>570</v>
      </c>
      <c r="Q43" s="23">
        <v>570</v>
      </c>
      <c r="R43" s="23">
        <v>570.00031135646998</v>
      </c>
      <c r="S43" s="23">
        <v>916.33596999999997</v>
      </c>
      <c r="T43" s="23">
        <v>916.33596999999997</v>
      </c>
      <c r="U43" s="23">
        <v>916.33596999999997</v>
      </c>
      <c r="V43" s="23">
        <v>916.33596999999997</v>
      </c>
      <c r="W43" s="23">
        <v>1767.8823</v>
      </c>
    </row>
    <row r="44" spans="1:29" s="26" customFormat="1">
      <c r="A44" s="27" t="s">
        <v>120</v>
      </c>
      <c r="B44" s="27" t="s">
        <v>52</v>
      </c>
      <c r="C44" s="23">
        <v>11.84200024604794</v>
      </c>
      <c r="D44" s="23">
        <v>19.004999160766559</v>
      </c>
      <c r="E44" s="23">
        <v>29.35400009155266</v>
      </c>
      <c r="F44" s="23">
        <v>44.463000774383517</v>
      </c>
      <c r="G44" s="23">
        <v>65.595000267028794</v>
      </c>
      <c r="H44" s="23">
        <v>93.906997680664006</v>
      </c>
      <c r="I44" s="23">
        <v>128.11200141906639</v>
      </c>
      <c r="J44" s="23">
        <v>170.33100128173768</v>
      </c>
      <c r="K44" s="23">
        <v>224.36600494384737</v>
      </c>
      <c r="L44" s="23">
        <v>284.6400070190424</v>
      </c>
      <c r="M44" s="23">
        <v>369.21800231933537</v>
      </c>
      <c r="N44" s="23">
        <v>447.06698608398301</v>
      </c>
      <c r="O44" s="23">
        <v>529.74201965331906</v>
      </c>
      <c r="P44" s="23">
        <v>601.98800659179597</v>
      </c>
      <c r="Q44" s="23">
        <v>668.15499877929597</v>
      </c>
      <c r="R44" s="23">
        <v>728.96501159667901</v>
      </c>
      <c r="S44" s="23">
        <v>789.08801269531091</v>
      </c>
      <c r="T44" s="23">
        <v>851.26399230956895</v>
      </c>
      <c r="U44" s="23">
        <v>916.15402221679597</v>
      </c>
      <c r="V44" s="23">
        <v>989.02899169921807</v>
      </c>
      <c r="W44" s="23">
        <v>1064.0499877929678</v>
      </c>
    </row>
    <row r="45" spans="1:29" s="26" customFormat="1">
      <c r="A45" s="29" t="s">
        <v>118</v>
      </c>
      <c r="B45" s="29"/>
      <c r="C45" s="28">
        <v>15536</v>
      </c>
      <c r="D45" s="28">
        <v>15591</v>
      </c>
      <c r="E45" s="28">
        <v>15591</v>
      </c>
      <c r="F45" s="28">
        <v>14577.696406631159</v>
      </c>
      <c r="G45" s="28">
        <v>15174.884331086329</v>
      </c>
      <c r="H45" s="28">
        <v>15370.38818452339</v>
      </c>
      <c r="I45" s="28">
        <v>15249.133708334019</v>
      </c>
      <c r="J45" s="28">
        <v>16114.900957381387</v>
      </c>
      <c r="K45" s="28">
        <v>16114.900957377811</v>
      </c>
      <c r="L45" s="28">
        <v>16191.44280735937</v>
      </c>
      <c r="M45" s="28">
        <v>17452.977503161594</v>
      </c>
      <c r="N45" s="28">
        <v>18483.769073164607</v>
      </c>
      <c r="O45" s="28">
        <v>18565.22931974104</v>
      </c>
      <c r="P45" s="28">
        <v>19406.66000824438</v>
      </c>
      <c r="Q45" s="28">
        <v>20536.547207613461</v>
      </c>
      <c r="R45" s="28">
        <v>20373.041702462102</v>
      </c>
      <c r="S45" s="28">
        <v>20185.119112486562</v>
      </c>
      <c r="T45" s="28">
        <v>20185.119112490902</v>
      </c>
      <c r="U45" s="28">
        <v>20042.119112500441</v>
      </c>
      <c r="V45" s="28">
        <v>21358.5968725026</v>
      </c>
      <c r="W45" s="28">
        <v>22411.42200699493</v>
      </c>
    </row>
    <row r="46" spans="1:29" s="26" customFormat="1"/>
    <row r="47" spans="1:29" s="26" customFormat="1">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9" s="26" customFormat="1">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s="26" customFormat="1">
      <c r="A49" s="27" t="s">
        <v>121</v>
      </c>
      <c r="B49" s="27" t="s">
        <v>67</v>
      </c>
      <c r="C49" s="23">
        <v>4820</v>
      </c>
      <c r="D49" s="23">
        <v>4835</v>
      </c>
      <c r="E49" s="23">
        <v>4835</v>
      </c>
      <c r="F49" s="23">
        <v>4084.8539424227301</v>
      </c>
      <c r="G49" s="23">
        <v>3710.1178523544063</v>
      </c>
      <c r="H49" s="23">
        <v>3710.1178523536701</v>
      </c>
      <c r="I49" s="23">
        <v>3622.3064123532404</v>
      </c>
      <c r="J49" s="23">
        <v>3031.205542352835</v>
      </c>
      <c r="K49" s="23">
        <v>3031.2055423521601</v>
      </c>
      <c r="L49" s="23">
        <v>3031.20543</v>
      </c>
      <c r="M49" s="23">
        <v>2706.0878667033298</v>
      </c>
      <c r="N49" s="23">
        <v>2706.08763</v>
      </c>
      <c r="O49" s="23">
        <v>2706.08763</v>
      </c>
      <c r="P49" s="23">
        <v>2706.08763</v>
      </c>
      <c r="Q49" s="23">
        <v>2706.08763</v>
      </c>
      <c r="R49" s="23">
        <v>2706.08763</v>
      </c>
      <c r="S49" s="23">
        <v>2706.08763</v>
      </c>
      <c r="T49" s="23">
        <v>2706.08763</v>
      </c>
      <c r="U49" s="23">
        <v>2706.08763</v>
      </c>
      <c r="V49" s="23">
        <v>2706.08763</v>
      </c>
      <c r="W49" s="23">
        <v>2706.08763</v>
      </c>
    </row>
    <row r="50" spans="1:23" s="26" customFormat="1">
      <c r="A50" s="27" t="s">
        <v>121</v>
      </c>
      <c r="B50" s="27" t="s">
        <v>18</v>
      </c>
      <c r="C50" s="23">
        <v>0</v>
      </c>
      <c r="D50" s="23">
        <v>0</v>
      </c>
      <c r="E50" s="23">
        <v>0</v>
      </c>
      <c r="F50" s="23">
        <v>0</v>
      </c>
      <c r="G50" s="23">
        <v>0</v>
      </c>
      <c r="H50" s="23">
        <v>0</v>
      </c>
      <c r="I50" s="23">
        <v>0</v>
      </c>
      <c r="J50" s="23">
        <v>0</v>
      </c>
      <c r="K50" s="23">
        <v>0</v>
      </c>
      <c r="L50" s="23">
        <v>0</v>
      </c>
      <c r="M50" s="23">
        <v>0</v>
      </c>
      <c r="N50" s="23">
        <v>0</v>
      </c>
      <c r="O50" s="23">
        <v>0</v>
      </c>
      <c r="P50" s="23">
        <v>0</v>
      </c>
      <c r="Q50" s="23">
        <v>0</v>
      </c>
      <c r="R50" s="23">
        <v>0</v>
      </c>
      <c r="S50" s="23">
        <v>0</v>
      </c>
      <c r="T50" s="23">
        <v>0</v>
      </c>
      <c r="U50" s="23">
        <v>0</v>
      </c>
      <c r="V50" s="23">
        <v>0</v>
      </c>
      <c r="W50" s="23">
        <v>0</v>
      </c>
    </row>
    <row r="51" spans="1:23" s="26" customFormat="1">
      <c r="A51" s="27" t="s">
        <v>121</v>
      </c>
      <c r="B51" s="27" t="s">
        <v>28</v>
      </c>
      <c r="C51" s="23">
        <v>500</v>
      </c>
      <c r="D51" s="23">
        <v>500</v>
      </c>
      <c r="E51" s="23">
        <v>500</v>
      </c>
      <c r="F51" s="23">
        <v>500</v>
      </c>
      <c r="G51" s="23">
        <v>500</v>
      </c>
      <c r="H51" s="23">
        <v>500</v>
      </c>
      <c r="I51" s="23">
        <v>500</v>
      </c>
      <c r="J51" s="23">
        <v>500</v>
      </c>
      <c r="K51" s="23">
        <v>500</v>
      </c>
      <c r="L51" s="23">
        <v>500</v>
      </c>
      <c r="M51" s="23">
        <v>500</v>
      </c>
      <c r="N51" s="23">
        <v>500</v>
      </c>
      <c r="O51" s="23">
        <v>500</v>
      </c>
      <c r="P51" s="23">
        <v>500</v>
      </c>
      <c r="Q51" s="23">
        <v>500</v>
      </c>
      <c r="R51" s="23">
        <v>500</v>
      </c>
      <c r="S51" s="23">
        <v>500</v>
      </c>
      <c r="T51" s="23">
        <v>500</v>
      </c>
      <c r="U51" s="23">
        <v>0</v>
      </c>
      <c r="V51" s="23">
        <v>0</v>
      </c>
      <c r="W51" s="23">
        <v>0</v>
      </c>
    </row>
    <row r="52" spans="1:23" s="26" customFormat="1">
      <c r="A52" s="27" t="s">
        <v>121</v>
      </c>
      <c r="B52" s="27" t="s">
        <v>62</v>
      </c>
      <c r="C52" s="23">
        <v>1900</v>
      </c>
      <c r="D52" s="23">
        <v>1900</v>
      </c>
      <c r="E52" s="23">
        <v>1900</v>
      </c>
      <c r="F52" s="23">
        <v>1900</v>
      </c>
      <c r="G52" s="23">
        <v>1900</v>
      </c>
      <c r="H52" s="23">
        <v>1900</v>
      </c>
      <c r="I52" s="23">
        <v>1900</v>
      </c>
      <c r="J52" s="23">
        <v>1900</v>
      </c>
      <c r="K52" s="23">
        <v>1900</v>
      </c>
      <c r="L52" s="23">
        <v>1900</v>
      </c>
      <c r="M52" s="23">
        <v>1900</v>
      </c>
      <c r="N52" s="23">
        <v>1900</v>
      </c>
      <c r="O52" s="23">
        <v>1730</v>
      </c>
      <c r="P52" s="23">
        <v>1730</v>
      </c>
      <c r="Q52" s="23">
        <v>1730</v>
      </c>
      <c r="R52" s="23">
        <v>1730</v>
      </c>
      <c r="S52" s="23">
        <v>1730</v>
      </c>
      <c r="T52" s="23">
        <v>1730</v>
      </c>
      <c r="U52" s="23">
        <v>1290</v>
      </c>
      <c r="V52" s="23">
        <v>1290</v>
      </c>
      <c r="W52" s="23">
        <v>1290</v>
      </c>
    </row>
    <row r="53" spans="1:23" s="26" customFormat="1">
      <c r="A53" s="27" t="s">
        <v>121</v>
      </c>
      <c r="B53" s="27" t="s">
        <v>61</v>
      </c>
      <c r="C53" s="23">
        <v>2219</v>
      </c>
      <c r="D53" s="23">
        <v>2219</v>
      </c>
      <c r="E53" s="23">
        <v>2219</v>
      </c>
      <c r="F53" s="23">
        <v>2219</v>
      </c>
      <c r="G53" s="23">
        <v>2219</v>
      </c>
      <c r="H53" s="23">
        <v>2219</v>
      </c>
      <c r="I53" s="23">
        <v>2219</v>
      </c>
      <c r="J53" s="23">
        <v>2219</v>
      </c>
      <c r="K53" s="23">
        <v>2219</v>
      </c>
      <c r="L53" s="23">
        <v>2219</v>
      </c>
      <c r="M53" s="23">
        <v>2219</v>
      </c>
      <c r="N53" s="23">
        <v>2219</v>
      </c>
      <c r="O53" s="23">
        <v>2219</v>
      </c>
      <c r="P53" s="23">
        <v>2219</v>
      </c>
      <c r="Q53" s="23">
        <v>2219</v>
      </c>
      <c r="R53" s="23">
        <v>2219</v>
      </c>
      <c r="S53" s="23">
        <v>2219</v>
      </c>
      <c r="T53" s="23">
        <v>2219</v>
      </c>
      <c r="U53" s="23">
        <v>2219</v>
      </c>
      <c r="V53" s="23">
        <v>2219</v>
      </c>
      <c r="W53" s="23">
        <v>2219</v>
      </c>
    </row>
    <row r="54" spans="1:23" s="26" customFormat="1">
      <c r="A54" s="27" t="s">
        <v>121</v>
      </c>
      <c r="B54" s="27" t="s">
        <v>65</v>
      </c>
      <c r="C54" s="23">
        <v>3818</v>
      </c>
      <c r="D54" s="23">
        <v>3818</v>
      </c>
      <c r="E54" s="23">
        <v>3818</v>
      </c>
      <c r="F54" s="23">
        <v>3818</v>
      </c>
      <c r="G54" s="23">
        <v>3818</v>
      </c>
      <c r="H54" s="23">
        <v>3818</v>
      </c>
      <c r="I54" s="23">
        <v>3818.0001021114899</v>
      </c>
      <c r="J54" s="23">
        <v>4045.2627159112399</v>
      </c>
      <c r="K54" s="23">
        <v>4745.2626</v>
      </c>
      <c r="L54" s="23">
        <v>4745.2626</v>
      </c>
      <c r="M54" s="23">
        <v>4745.2627454344902</v>
      </c>
      <c r="N54" s="23">
        <v>4745.2627619355499</v>
      </c>
      <c r="O54" s="23">
        <v>4745.2627662422101</v>
      </c>
      <c r="P54" s="23">
        <v>5203.3184062523596</v>
      </c>
      <c r="Q54" s="23">
        <v>5518.0002905414203</v>
      </c>
      <c r="R54" s="23">
        <v>5518.0002905507999</v>
      </c>
      <c r="S54" s="23">
        <v>6575.7567905562901</v>
      </c>
      <c r="T54" s="23">
        <v>6504.8972905923101</v>
      </c>
      <c r="U54" s="23">
        <v>6504.8986820227501</v>
      </c>
      <c r="V54" s="23">
        <v>6539.0315446709592</v>
      </c>
      <c r="W54" s="23">
        <v>6539.0315446958093</v>
      </c>
    </row>
    <row r="55" spans="1:23" s="26" customFormat="1">
      <c r="A55" s="27" t="s">
        <v>121</v>
      </c>
      <c r="B55" s="27" t="s">
        <v>64</v>
      </c>
      <c r="C55" s="23">
        <v>1088</v>
      </c>
      <c r="D55" s="23">
        <v>1088</v>
      </c>
      <c r="E55" s="23">
        <v>1088</v>
      </c>
      <c r="F55" s="23">
        <v>1088</v>
      </c>
      <c r="G55" s="23">
        <v>1088</v>
      </c>
      <c r="H55" s="23">
        <v>1088</v>
      </c>
      <c r="I55" s="23">
        <v>1088.0009949451</v>
      </c>
      <c r="J55" s="23">
        <v>1088.0009949584</v>
      </c>
      <c r="K55" s="23">
        <v>1366.6368</v>
      </c>
      <c r="L55" s="23">
        <v>1827.1394</v>
      </c>
      <c r="M55" s="23">
        <v>2872.0155999999997</v>
      </c>
      <c r="N55" s="23">
        <v>3011.6617000000001</v>
      </c>
      <c r="O55" s="23">
        <v>3267.6754999999998</v>
      </c>
      <c r="P55" s="23">
        <v>3267.6754999999998</v>
      </c>
      <c r="Q55" s="23">
        <v>3468</v>
      </c>
      <c r="R55" s="23">
        <v>3468</v>
      </c>
      <c r="S55" s="23">
        <v>3468.00011214396</v>
      </c>
      <c r="T55" s="23">
        <v>3468.0002437640701</v>
      </c>
      <c r="U55" s="23">
        <v>3468.0002439948603</v>
      </c>
      <c r="V55" s="23">
        <v>3468.0002440600501</v>
      </c>
      <c r="W55" s="23">
        <v>4011.4020399999999</v>
      </c>
    </row>
    <row r="56" spans="1:23" s="26" customFormat="1">
      <c r="A56" s="27" t="s">
        <v>121</v>
      </c>
      <c r="B56" s="27" t="s">
        <v>32</v>
      </c>
      <c r="C56" s="23">
        <v>75</v>
      </c>
      <c r="D56" s="23">
        <v>75</v>
      </c>
      <c r="E56" s="23">
        <v>75</v>
      </c>
      <c r="F56" s="23">
        <v>75</v>
      </c>
      <c r="G56" s="23">
        <v>75</v>
      </c>
      <c r="H56" s="23">
        <v>75</v>
      </c>
      <c r="I56" s="23">
        <v>75</v>
      </c>
      <c r="J56" s="23">
        <v>75</v>
      </c>
      <c r="K56" s="23">
        <v>75</v>
      </c>
      <c r="L56" s="23">
        <v>75</v>
      </c>
      <c r="M56" s="23">
        <v>75</v>
      </c>
      <c r="N56" s="23">
        <v>75</v>
      </c>
      <c r="O56" s="23">
        <v>20</v>
      </c>
      <c r="P56" s="23">
        <v>20</v>
      </c>
      <c r="Q56" s="23">
        <v>20.00012943015</v>
      </c>
      <c r="R56" s="23">
        <v>20.000129442759999</v>
      </c>
      <c r="S56" s="23">
        <v>20.00012944953</v>
      </c>
      <c r="T56" s="23">
        <v>20.000129456149999</v>
      </c>
      <c r="U56" s="23">
        <v>20.001070197000001</v>
      </c>
      <c r="V56" s="23">
        <v>20.001070205600001</v>
      </c>
      <c r="W56" s="23">
        <v>20.006402559000001</v>
      </c>
    </row>
    <row r="57" spans="1:23" s="26" customFormat="1">
      <c r="A57" s="27" t="s">
        <v>121</v>
      </c>
      <c r="B57" s="27" t="s">
        <v>69</v>
      </c>
      <c r="C57" s="23">
        <v>0</v>
      </c>
      <c r="D57" s="23">
        <v>0</v>
      </c>
      <c r="E57" s="23">
        <v>0</v>
      </c>
      <c r="F57" s="23">
        <v>0.21632472999999999</v>
      </c>
      <c r="G57" s="23">
        <v>0.21632472999999999</v>
      </c>
      <c r="H57" s="23">
        <v>63.482486999999999</v>
      </c>
      <c r="I57" s="23">
        <v>229.30029999999999</v>
      </c>
      <c r="J57" s="23">
        <v>501.25850000000003</v>
      </c>
      <c r="K57" s="23">
        <v>658.51990000000001</v>
      </c>
      <c r="L57" s="23">
        <v>658.51990000000001</v>
      </c>
      <c r="M57" s="23">
        <v>847.04755</v>
      </c>
      <c r="N57" s="23">
        <v>913.41570000000002</v>
      </c>
      <c r="O57" s="23">
        <v>913.41570000000002</v>
      </c>
      <c r="P57" s="23">
        <v>913.41570000000002</v>
      </c>
      <c r="Q57" s="23">
        <v>1176.3878</v>
      </c>
      <c r="R57" s="23">
        <v>1176.3878</v>
      </c>
      <c r="S57" s="23">
        <v>1176.3878</v>
      </c>
      <c r="T57" s="23">
        <v>1176.3878</v>
      </c>
      <c r="U57" s="23">
        <v>1450.5378000000001</v>
      </c>
      <c r="V57" s="23">
        <v>1450.5378000000001</v>
      </c>
      <c r="W57" s="23">
        <v>1883.8969999999999</v>
      </c>
    </row>
    <row r="58" spans="1:23" s="26" customFormat="1">
      <c r="A58" s="27" t="s">
        <v>121</v>
      </c>
      <c r="B58" s="27" t="s">
        <v>52</v>
      </c>
      <c r="C58" s="23">
        <v>13.892000317573469</v>
      </c>
      <c r="D58" s="23">
        <v>22.649999856948771</v>
      </c>
      <c r="E58" s="23">
        <v>34.591999292373558</v>
      </c>
      <c r="F58" s="23">
        <v>52.632001399993882</v>
      </c>
      <c r="G58" s="23">
        <v>78.731002807617102</v>
      </c>
      <c r="H58" s="23">
        <v>115.96300315856919</v>
      </c>
      <c r="I58" s="23">
        <v>167.26799392700121</v>
      </c>
      <c r="J58" s="23">
        <v>235.19099807739198</v>
      </c>
      <c r="K58" s="23">
        <v>322.48598861694268</v>
      </c>
      <c r="L58" s="23">
        <v>409.78600311279274</v>
      </c>
      <c r="M58" s="23">
        <v>530.108009338378</v>
      </c>
      <c r="N58" s="23">
        <v>643.83900451660099</v>
      </c>
      <c r="O58" s="23">
        <v>758.35401916503906</v>
      </c>
      <c r="P58" s="23">
        <v>865.12199401855401</v>
      </c>
      <c r="Q58" s="23">
        <v>966.22801208496003</v>
      </c>
      <c r="R58" s="23">
        <v>1055.391967773437</v>
      </c>
      <c r="S58" s="23">
        <v>1140.014007568358</v>
      </c>
      <c r="T58" s="23">
        <v>1225.154998779296</v>
      </c>
      <c r="U58" s="23">
        <v>1313.720001220702</v>
      </c>
      <c r="V58" s="23">
        <v>1416.7400207519531</v>
      </c>
      <c r="W58" s="23">
        <v>1521.0869445800731</v>
      </c>
    </row>
    <row r="59" spans="1:23" s="26" customFormat="1">
      <c r="A59" s="29" t="s">
        <v>118</v>
      </c>
      <c r="B59" s="29"/>
      <c r="C59" s="28">
        <v>14345</v>
      </c>
      <c r="D59" s="28">
        <v>14360</v>
      </c>
      <c r="E59" s="28">
        <v>14360</v>
      </c>
      <c r="F59" s="28">
        <v>13609.853942422731</v>
      </c>
      <c r="G59" s="28">
        <v>13235.117852354406</v>
      </c>
      <c r="H59" s="28">
        <v>13235.117852353669</v>
      </c>
      <c r="I59" s="28">
        <v>13147.307509409829</v>
      </c>
      <c r="J59" s="28">
        <v>12783.469253222474</v>
      </c>
      <c r="K59" s="28">
        <v>13762.10494235216</v>
      </c>
      <c r="L59" s="28">
        <v>14222.60743</v>
      </c>
      <c r="M59" s="28">
        <v>14942.366212137818</v>
      </c>
      <c r="N59" s="28">
        <v>15082.01209193555</v>
      </c>
      <c r="O59" s="28">
        <v>15168.02589624221</v>
      </c>
      <c r="P59" s="28">
        <v>15626.081536252359</v>
      </c>
      <c r="Q59" s="28">
        <v>16141.08792054142</v>
      </c>
      <c r="R59" s="28">
        <v>16141.087920550799</v>
      </c>
      <c r="S59" s="28">
        <v>17198.844532700248</v>
      </c>
      <c r="T59" s="28">
        <v>17127.985164356378</v>
      </c>
      <c r="U59" s="28">
        <v>16187.986556017609</v>
      </c>
      <c r="V59" s="28">
        <v>16222.11941873101</v>
      </c>
      <c r="W59" s="28">
        <v>16765.521214695811</v>
      </c>
    </row>
    <row r="60" spans="1:23" s="26" customFormat="1"/>
    <row r="61" spans="1:23" s="26" customFormat="1">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s="26" customFormat="1">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s="26" customFormat="1">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s="26" customFormat="1">
      <c r="A64" s="27" t="s">
        <v>122</v>
      </c>
      <c r="B64" s="27" t="s">
        <v>18</v>
      </c>
      <c r="C64" s="23">
        <v>709</v>
      </c>
      <c r="D64" s="23">
        <v>709</v>
      </c>
      <c r="E64" s="23">
        <v>709</v>
      </c>
      <c r="F64" s="23">
        <v>529</v>
      </c>
      <c r="G64" s="23">
        <v>529</v>
      </c>
      <c r="H64" s="23">
        <v>529</v>
      </c>
      <c r="I64" s="23">
        <v>529</v>
      </c>
      <c r="J64" s="23">
        <v>529</v>
      </c>
      <c r="K64" s="23">
        <v>529</v>
      </c>
      <c r="L64" s="23">
        <v>529</v>
      </c>
      <c r="M64" s="23">
        <v>529</v>
      </c>
      <c r="N64" s="23">
        <v>529</v>
      </c>
      <c r="O64" s="23">
        <v>529</v>
      </c>
      <c r="P64" s="23">
        <v>529</v>
      </c>
      <c r="Q64" s="23">
        <v>529</v>
      </c>
      <c r="R64" s="23">
        <v>529</v>
      </c>
      <c r="S64" s="23">
        <v>0</v>
      </c>
      <c r="T64" s="23">
        <v>0</v>
      </c>
      <c r="U64" s="23">
        <v>0</v>
      </c>
      <c r="V64" s="23">
        <v>0</v>
      </c>
      <c r="W64" s="23">
        <v>0</v>
      </c>
    </row>
    <row r="65" spans="1:23" s="26" customFormat="1">
      <c r="A65" s="27" t="s">
        <v>122</v>
      </c>
      <c r="B65" s="27" t="s">
        <v>28</v>
      </c>
      <c r="C65" s="23">
        <v>1280</v>
      </c>
      <c r="D65" s="23">
        <v>1280</v>
      </c>
      <c r="E65" s="23">
        <v>800</v>
      </c>
      <c r="F65" s="23">
        <v>800</v>
      </c>
      <c r="G65" s="23">
        <v>800</v>
      </c>
      <c r="H65" s="23">
        <v>800</v>
      </c>
      <c r="I65" s="23">
        <v>800</v>
      </c>
      <c r="J65" s="23">
        <v>800</v>
      </c>
      <c r="K65" s="23">
        <v>800</v>
      </c>
      <c r="L65" s="23">
        <v>800</v>
      </c>
      <c r="M65" s="23">
        <v>800</v>
      </c>
      <c r="N65" s="23">
        <v>800</v>
      </c>
      <c r="O65" s="23">
        <v>800</v>
      </c>
      <c r="P65" s="23">
        <v>800</v>
      </c>
      <c r="Q65" s="23">
        <v>0</v>
      </c>
      <c r="R65" s="23">
        <v>0</v>
      </c>
      <c r="S65" s="23">
        <v>0</v>
      </c>
      <c r="T65" s="23">
        <v>0</v>
      </c>
      <c r="U65" s="23">
        <v>0</v>
      </c>
      <c r="V65" s="23">
        <v>0</v>
      </c>
      <c r="W65" s="23">
        <v>0</v>
      </c>
    </row>
    <row r="66" spans="1:23" s="26" customFormat="1">
      <c r="A66" s="27" t="s">
        <v>122</v>
      </c>
      <c r="B66" s="27" t="s">
        <v>62</v>
      </c>
      <c r="C66" s="23">
        <v>1315</v>
      </c>
      <c r="D66" s="23">
        <v>1315</v>
      </c>
      <c r="E66" s="23">
        <v>1315</v>
      </c>
      <c r="F66" s="23">
        <v>1315</v>
      </c>
      <c r="G66" s="23">
        <v>1315</v>
      </c>
      <c r="H66" s="23">
        <v>1315</v>
      </c>
      <c r="I66" s="23">
        <v>1315</v>
      </c>
      <c r="J66" s="23">
        <v>1315</v>
      </c>
      <c r="K66" s="23">
        <v>1315</v>
      </c>
      <c r="L66" s="23">
        <v>932</v>
      </c>
      <c r="M66" s="23">
        <v>932</v>
      </c>
      <c r="N66" s="23">
        <v>663</v>
      </c>
      <c r="O66" s="23">
        <v>663</v>
      </c>
      <c r="P66" s="23">
        <v>663</v>
      </c>
      <c r="Q66" s="23">
        <v>583</v>
      </c>
      <c r="R66" s="23">
        <v>583</v>
      </c>
      <c r="S66" s="23">
        <v>583</v>
      </c>
      <c r="T66" s="23">
        <v>583</v>
      </c>
      <c r="U66" s="23">
        <v>583</v>
      </c>
      <c r="V66" s="23">
        <v>583</v>
      </c>
      <c r="W66" s="23">
        <v>583</v>
      </c>
    </row>
    <row r="67" spans="1:23" s="26" customFormat="1">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s="26" customFormat="1">
      <c r="A68" s="27" t="s">
        <v>122</v>
      </c>
      <c r="B68" s="27" t="s">
        <v>65</v>
      </c>
      <c r="C68" s="23">
        <v>2054</v>
      </c>
      <c r="D68" s="23">
        <v>2140</v>
      </c>
      <c r="E68" s="23">
        <v>2140</v>
      </c>
      <c r="F68" s="23">
        <v>2140</v>
      </c>
      <c r="G68" s="23">
        <v>2140</v>
      </c>
      <c r="H68" s="23">
        <v>2274.5988499999999</v>
      </c>
      <c r="I68" s="23">
        <v>2358.0041900000001</v>
      </c>
      <c r="J68" s="23">
        <v>2993.3918400000002</v>
      </c>
      <c r="K68" s="23">
        <v>3070.9995400000003</v>
      </c>
      <c r="L68" s="23">
        <v>3054.1737800000001</v>
      </c>
      <c r="M68" s="23">
        <v>3079.6133900000004</v>
      </c>
      <c r="N68" s="23">
        <v>3583.5845199999994</v>
      </c>
      <c r="O68" s="23">
        <v>3389.5845199999994</v>
      </c>
      <c r="P68" s="23">
        <v>3389.5845199999994</v>
      </c>
      <c r="Q68" s="23">
        <v>3532.4431300000001</v>
      </c>
      <c r="R68" s="23">
        <v>3503.0000225421704</v>
      </c>
      <c r="S68" s="23">
        <v>3851.1161925573301</v>
      </c>
      <c r="T68" s="23">
        <v>3692.1161925886499</v>
      </c>
      <c r="U68" s="23">
        <v>3842.9117299999998</v>
      </c>
      <c r="V68" s="23">
        <v>3803.9117299999998</v>
      </c>
      <c r="W68" s="23">
        <v>3803.9117299999998</v>
      </c>
    </row>
    <row r="69" spans="1:23" s="26" customFormat="1">
      <c r="A69" s="27" t="s">
        <v>122</v>
      </c>
      <c r="B69" s="27" t="s">
        <v>64</v>
      </c>
      <c r="C69" s="23">
        <v>353</v>
      </c>
      <c r="D69" s="23">
        <v>353</v>
      </c>
      <c r="E69" s="23">
        <v>353</v>
      </c>
      <c r="F69" s="23">
        <v>353</v>
      </c>
      <c r="G69" s="23">
        <v>353</v>
      </c>
      <c r="H69" s="23">
        <v>353</v>
      </c>
      <c r="I69" s="23">
        <v>395.37186400000002</v>
      </c>
      <c r="J69" s="23">
        <v>395.37186400000002</v>
      </c>
      <c r="K69" s="23">
        <v>395.37186400000002</v>
      </c>
      <c r="L69" s="23">
        <v>395.37186400000002</v>
      </c>
      <c r="M69" s="23">
        <v>395.37186400000002</v>
      </c>
      <c r="N69" s="23">
        <v>395.37186400000002</v>
      </c>
      <c r="O69" s="23">
        <v>567.24145999999996</v>
      </c>
      <c r="P69" s="23">
        <v>567.24145999999996</v>
      </c>
      <c r="Q69" s="23">
        <v>567.24145999999996</v>
      </c>
      <c r="R69" s="23">
        <v>914.56415000000004</v>
      </c>
      <c r="S69" s="23">
        <v>914.56415000000004</v>
      </c>
      <c r="T69" s="23">
        <v>1066.7503000000002</v>
      </c>
      <c r="U69" s="23">
        <v>1066.7503000000002</v>
      </c>
      <c r="V69" s="23">
        <v>1351.4440300000001</v>
      </c>
      <c r="W69" s="23">
        <v>1352.9999400000002</v>
      </c>
    </row>
    <row r="70" spans="1:23" s="26" customFormat="1">
      <c r="A70" s="27" t="s">
        <v>122</v>
      </c>
      <c r="B70" s="27" t="s">
        <v>32</v>
      </c>
      <c r="C70" s="23">
        <v>205</v>
      </c>
      <c r="D70" s="23">
        <v>205</v>
      </c>
      <c r="E70" s="23">
        <v>205</v>
      </c>
      <c r="F70" s="23">
        <v>205</v>
      </c>
      <c r="G70" s="23">
        <v>205</v>
      </c>
      <c r="H70" s="23">
        <v>205</v>
      </c>
      <c r="I70" s="23">
        <v>205</v>
      </c>
      <c r="J70" s="23">
        <v>205</v>
      </c>
      <c r="K70" s="23">
        <v>205</v>
      </c>
      <c r="L70" s="23">
        <v>175.00010998869001</v>
      </c>
      <c r="M70" s="23">
        <v>175.00010999018599</v>
      </c>
      <c r="N70" s="23">
        <v>175.00010999091</v>
      </c>
      <c r="O70" s="23">
        <v>175.00010999188001</v>
      </c>
      <c r="P70" s="23">
        <v>150.00010999379001</v>
      </c>
      <c r="Q70" s="23">
        <v>377.68647999999996</v>
      </c>
      <c r="R70" s="23">
        <v>499.90291999999999</v>
      </c>
      <c r="S70" s="23">
        <v>499.90291999999999</v>
      </c>
      <c r="T70" s="23">
        <v>499.90291999999999</v>
      </c>
      <c r="U70" s="23">
        <v>1183.0504000000001</v>
      </c>
      <c r="V70" s="23">
        <v>1183.0504000000001</v>
      </c>
      <c r="W70" s="23">
        <v>1841.6222</v>
      </c>
    </row>
    <row r="71" spans="1:23" s="26" customFormat="1">
      <c r="A71" s="27" t="s">
        <v>122</v>
      </c>
      <c r="B71" s="27" t="s">
        <v>69</v>
      </c>
      <c r="C71" s="23">
        <v>0</v>
      </c>
      <c r="D71" s="23">
        <v>0</v>
      </c>
      <c r="E71" s="23">
        <v>0</v>
      </c>
      <c r="F71" s="23">
        <v>0</v>
      </c>
      <c r="G71" s="23">
        <v>0</v>
      </c>
      <c r="H71" s="23">
        <v>0</v>
      </c>
      <c r="I71" s="23">
        <v>0</v>
      </c>
      <c r="J71" s="23">
        <v>0</v>
      </c>
      <c r="K71" s="23">
        <v>0</v>
      </c>
      <c r="L71" s="23">
        <v>0</v>
      </c>
      <c r="M71" s="23">
        <v>0</v>
      </c>
      <c r="N71" s="23">
        <v>0</v>
      </c>
      <c r="O71" s="23">
        <v>0</v>
      </c>
      <c r="P71" s="23">
        <v>0</v>
      </c>
      <c r="Q71" s="23">
        <v>0</v>
      </c>
      <c r="R71" s="23">
        <v>0</v>
      </c>
      <c r="S71" s="23">
        <v>0</v>
      </c>
      <c r="T71" s="23">
        <v>0</v>
      </c>
      <c r="U71" s="23">
        <v>0</v>
      </c>
      <c r="V71" s="23">
        <v>0</v>
      </c>
      <c r="W71" s="23">
        <v>0</v>
      </c>
    </row>
    <row r="72" spans="1:23" s="26" customFormat="1">
      <c r="A72" s="27" t="s">
        <v>122</v>
      </c>
      <c r="B72" s="27" t="s">
        <v>52</v>
      </c>
      <c r="C72" s="23">
        <v>12.52200007438652</v>
      </c>
      <c r="D72" s="23">
        <v>21.238999962806652</v>
      </c>
      <c r="E72" s="23">
        <v>28.024999618530217</v>
      </c>
      <c r="F72" s="23">
        <v>36.14499950408932</v>
      </c>
      <c r="G72" s="23">
        <v>48.789000988006521</v>
      </c>
      <c r="H72" s="23">
        <v>68.467000484466524</v>
      </c>
      <c r="I72" s="23">
        <v>91.850003242492491</v>
      </c>
      <c r="J72" s="23">
        <v>115.94499969482411</v>
      </c>
      <c r="K72" s="23">
        <v>145.23299789428609</v>
      </c>
      <c r="L72" s="23">
        <v>173.4100074768057</v>
      </c>
      <c r="M72" s="23">
        <v>214.6700057983391</v>
      </c>
      <c r="N72" s="23">
        <v>250.1699981689448</v>
      </c>
      <c r="O72" s="23">
        <v>284.16101074218739</v>
      </c>
      <c r="P72" s="23">
        <v>312.40999603271428</v>
      </c>
      <c r="Q72" s="23">
        <v>337.17100524902332</v>
      </c>
      <c r="R72" s="23">
        <v>358.63700103759709</v>
      </c>
      <c r="S72" s="23">
        <v>379.96401214599501</v>
      </c>
      <c r="T72" s="23">
        <v>401.78199005126805</v>
      </c>
      <c r="U72" s="23">
        <v>424.49101257324105</v>
      </c>
      <c r="V72" s="23">
        <v>451.54799652099496</v>
      </c>
      <c r="W72" s="23">
        <v>478.70400238036996</v>
      </c>
    </row>
    <row r="73" spans="1:23" s="26" customFormat="1">
      <c r="A73" s="29" t="s">
        <v>118</v>
      </c>
      <c r="B73" s="29"/>
      <c r="C73" s="28">
        <v>5711</v>
      </c>
      <c r="D73" s="28">
        <v>5797</v>
      </c>
      <c r="E73" s="28">
        <v>5317</v>
      </c>
      <c r="F73" s="28">
        <v>5137</v>
      </c>
      <c r="G73" s="28">
        <v>5137</v>
      </c>
      <c r="H73" s="28">
        <v>5271.5988500000003</v>
      </c>
      <c r="I73" s="28">
        <v>5397.3760539999994</v>
      </c>
      <c r="J73" s="28">
        <v>6032.763704</v>
      </c>
      <c r="K73" s="28">
        <v>6110.3714040000004</v>
      </c>
      <c r="L73" s="28">
        <v>5710.5456439999998</v>
      </c>
      <c r="M73" s="28">
        <v>5735.9852540000002</v>
      </c>
      <c r="N73" s="28">
        <v>5970.9563839999992</v>
      </c>
      <c r="O73" s="28">
        <v>5948.8259799999996</v>
      </c>
      <c r="P73" s="28">
        <v>5948.8259799999996</v>
      </c>
      <c r="Q73" s="28">
        <v>5211.6845899999998</v>
      </c>
      <c r="R73" s="28">
        <v>5529.5641725421701</v>
      </c>
      <c r="S73" s="28">
        <v>5348.6803425573307</v>
      </c>
      <c r="T73" s="28">
        <v>5341.8664925886496</v>
      </c>
      <c r="U73" s="28">
        <v>5492.6620299999995</v>
      </c>
      <c r="V73" s="28">
        <v>5738.3557600000004</v>
      </c>
      <c r="W73" s="28">
        <v>5739.9116699999995</v>
      </c>
    </row>
    <row r="74" spans="1:23" s="26" customFormat="1"/>
    <row r="75" spans="1:23" s="26" customFormat="1">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s="26" customFormat="1">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s="26" customFormat="1">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s="26" customFormat="1">
      <c r="A78" s="27" t="s">
        <v>123</v>
      </c>
      <c r="B78" s="27" t="s">
        <v>18</v>
      </c>
      <c r="C78" s="23">
        <v>208</v>
      </c>
      <c r="D78" s="23">
        <v>208</v>
      </c>
      <c r="E78" s="23">
        <v>208</v>
      </c>
      <c r="F78" s="23">
        <v>208</v>
      </c>
      <c r="G78" s="23">
        <v>208</v>
      </c>
      <c r="H78" s="23">
        <v>208</v>
      </c>
      <c r="I78" s="23">
        <v>208</v>
      </c>
      <c r="J78" s="23">
        <v>208</v>
      </c>
      <c r="K78" s="23">
        <v>208</v>
      </c>
      <c r="L78" s="23">
        <v>208</v>
      </c>
      <c r="M78" s="23">
        <v>208</v>
      </c>
      <c r="N78" s="23">
        <v>208</v>
      </c>
      <c r="O78" s="23">
        <v>208</v>
      </c>
      <c r="P78" s="23">
        <v>208</v>
      </c>
      <c r="Q78" s="23">
        <v>208</v>
      </c>
      <c r="R78" s="23">
        <v>208</v>
      </c>
      <c r="S78" s="23">
        <v>208</v>
      </c>
      <c r="T78" s="23">
        <v>208</v>
      </c>
      <c r="U78" s="23">
        <v>208</v>
      </c>
      <c r="V78" s="23">
        <v>208</v>
      </c>
      <c r="W78" s="23">
        <v>208</v>
      </c>
    </row>
    <row r="79" spans="1:23" s="26" customFormat="1">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s="26" customFormat="1">
      <c r="A80" s="27" t="s">
        <v>123</v>
      </c>
      <c r="B80" s="27" t="s">
        <v>62</v>
      </c>
      <c r="C80" s="23">
        <v>178</v>
      </c>
      <c r="D80" s="23">
        <v>178</v>
      </c>
      <c r="E80" s="23">
        <v>178</v>
      </c>
      <c r="F80" s="23">
        <v>178</v>
      </c>
      <c r="G80" s="23">
        <v>178</v>
      </c>
      <c r="H80" s="23">
        <v>178</v>
      </c>
      <c r="I80" s="23">
        <v>178</v>
      </c>
      <c r="J80" s="23">
        <v>178</v>
      </c>
      <c r="K80" s="23">
        <v>178</v>
      </c>
      <c r="L80" s="23">
        <v>178</v>
      </c>
      <c r="M80" s="23">
        <v>178</v>
      </c>
      <c r="N80" s="23">
        <v>178</v>
      </c>
      <c r="O80" s="23">
        <v>178</v>
      </c>
      <c r="P80" s="23">
        <v>178</v>
      </c>
      <c r="Q80" s="23">
        <v>178</v>
      </c>
      <c r="R80" s="23">
        <v>178</v>
      </c>
      <c r="S80" s="23">
        <v>178</v>
      </c>
      <c r="T80" s="23">
        <v>178</v>
      </c>
      <c r="U80" s="23">
        <v>178</v>
      </c>
      <c r="V80" s="23">
        <v>58</v>
      </c>
      <c r="W80" s="23">
        <v>58</v>
      </c>
    </row>
    <row r="81" spans="1:29" s="26" customFormat="1">
      <c r="A81" s="27" t="s">
        <v>123</v>
      </c>
      <c r="B81" s="27" t="s">
        <v>61</v>
      </c>
      <c r="C81" s="23">
        <v>2408.8999938964839</v>
      </c>
      <c r="D81" s="23">
        <v>2408.8999938964839</v>
      </c>
      <c r="E81" s="23">
        <v>2408.8999938964839</v>
      </c>
      <c r="F81" s="23">
        <v>2408.8999938964839</v>
      </c>
      <c r="G81" s="23">
        <v>2408.8999938964839</v>
      </c>
      <c r="H81" s="23">
        <v>2408.8999938964839</v>
      </c>
      <c r="I81" s="23">
        <v>2408.8999938964839</v>
      </c>
      <c r="J81" s="23">
        <v>2408.8999938964839</v>
      </c>
      <c r="K81" s="23">
        <v>2408.8999938964839</v>
      </c>
      <c r="L81" s="23">
        <v>2408.8999938964839</v>
      </c>
      <c r="M81" s="23">
        <v>2408.8999938964839</v>
      </c>
      <c r="N81" s="23">
        <v>2408.8999938964839</v>
      </c>
      <c r="O81" s="23">
        <v>2408.8999938964839</v>
      </c>
      <c r="P81" s="23">
        <v>2408.8999938964839</v>
      </c>
      <c r="Q81" s="23">
        <v>2408.8999938964839</v>
      </c>
      <c r="R81" s="23">
        <v>2408.8999938964839</v>
      </c>
      <c r="S81" s="23">
        <v>2408.8999938964839</v>
      </c>
      <c r="T81" s="23">
        <v>2408.8999938964839</v>
      </c>
      <c r="U81" s="23">
        <v>2408.8999938964839</v>
      </c>
      <c r="V81" s="23">
        <v>2408.8999938964839</v>
      </c>
      <c r="W81" s="23">
        <v>2408.8999938964839</v>
      </c>
    </row>
    <row r="82" spans="1:29" s="26" customFormat="1">
      <c r="A82" s="27" t="s">
        <v>123</v>
      </c>
      <c r="B82" s="27" t="s">
        <v>65</v>
      </c>
      <c r="C82" s="23">
        <v>574</v>
      </c>
      <c r="D82" s="23">
        <v>574</v>
      </c>
      <c r="E82" s="23">
        <v>715.65576900000008</v>
      </c>
      <c r="F82" s="23">
        <v>857.31181999999899</v>
      </c>
      <c r="G82" s="23">
        <v>998.7038986</v>
      </c>
      <c r="H82" s="23">
        <v>1135.8593099999998</v>
      </c>
      <c r="I82" s="23">
        <v>1273.0149699999999</v>
      </c>
      <c r="J82" s="23">
        <v>1410.1704</v>
      </c>
      <c r="K82" s="23">
        <v>1547.3257899999999</v>
      </c>
      <c r="L82" s="23">
        <v>1687.9235299999991</v>
      </c>
      <c r="M82" s="23">
        <v>1829.57935</v>
      </c>
      <c r="N82" s="23">
        <v>1966.7347300000001</v>
      </c>
      <c r="O82" s="23">
        <v>2103.8904441660297</v>
      </c>
      <c r="P82" s="23">
        <v>2241.04589230785</v>
      </c>
      <c r="Q82" s="23">
        <v>2378.2012326828999</v>
      </c>
      <c r="R82" s="23">
        <v>2515.35696195433</v>
      </c>
      <c r="S82" s="23">
        <v>2652.5123230921399</v>
      </c>
      <c r="T82" s="23">
        <v>2789.6677832219898</v>
      </c>
      <c r="U82" s="23">
        <v>2930.4041595786803</v>
      </c>
      <c r="V82" s="23">
        <v>2999.6561298426395</v>
      </c>
      <c r="W82" s="23">
        <v>2999.65612984576</v>
      </c>
    </row>
    <row r="83" spans="1:29" s="26" customFormat="1">
      <c r="A83" s="27" t="s">
        <v>123</v>
      </c>
      <c r="B83" s="27" t="s">
        <v>64</v>
      </c>
      <c r="C83" s="23">
        <v>0</v>
      </c>
      <c r="D83" s="23">
        <v>0</v>
      </c>
      <c r="E83" s="23">
        <v>0</v>
      </c>
      <c r="F83" s="23">
        <v>0</v>
      </c>
      <c r="G83" s="23">
        <v>0</v>
      </c>
      <c r="H83" s="23">
        <v>0</v>
      </c>
      <c r="I83" s="23">
        <v>0</v>
      </c>
      <c r="J83" s="23">
        <v>0</v>
      </c>
      <c r="K83" s="23">
        <v>0</v>
      </c>
      <c r="L83" s="23">
        <v>0</v>
      </c>
      <c r="M83" s="23">
        <v>0</v>
      </c>
      <c r="N83" s="23">
        <v>0</v>
      </c>
      <c r="O83" s="23">
        <v>0</v>
      </c>
      <c r="P83" s="23">
        <v>0</v>
      </c>
      <c r="Q83" s="23">
        <v>0</v>
      </c>
      <c r="R83" s="23">
        <v>0</v>
      </c>
      <c r="S83" s="23">
        <v>0</v>
      </c>
      <c r="T83" s="23">
        <v>0</v>
      </c>
      <c r="U83" s="23">
        <v>0</v>
      </c>
      <c r="V83" s="23">
        <v>150</v>
      </c>
      <c r="W83" s="23">
        <v>150</v>
      </c>
    </row>
    <row r="84" spans="1:29" s="26" customFormat="1">
      <c r="A84" s="27" t="s">
        <v>123</v>
      </c>
      <c r="B84" s="27" t="s">
        <v>32</v>
      </c>
      <c r="C84" s="23">
        <v>0</v>
      </c>
      <c r="D84" s="23">
        <v>0</v>
      </c>
      <c r="E84" s="23">
        <v>0</v>
      </c>
      <c r="F84" s="23">
        <v>0</v>
      </c>
      <c r="G84" s="23">
        <v>0</v>
      </c>
      <c r="H84" s="23">
        <v>0</v>
      </c>
      <c r="I84" s="23">
        <v>0</v>
      </c>
      <c r="J84" s="23">
        <v>0</v>
      </c>
      <c r="K84" s="23">
        <v>0</v>
      </c>
      <c r="L84" s="23">
        <v>0</v>
      </c>
      <c r="M84" s="23">
        <v>0</v>
      </c>
      <c r="N84" s="23">
        <v>0</v>
      </c>
      <c r="O84" s="23">
        <v>0</v>
      </c>
      <c r="P84" s="23">
        <v>0</v>
      </c>
      <c r="Q84" s="23">
        <v>0</v>
      </c>
      <c r="R84" s="23">
        <v>0</v>
      </c>
      <c r="S84" s="23">
        <v>0</v>
      </c>
      <c r="T84" s="23">
        <v>0</v>
      </c>
      <c r="U84" s="23">
        <v>0</v>
      </c>
      <c r="V84" s="23">
        <v>0</v>
      </c>
      <c r="W84" s="23">
        <v>0</v>
      </c>
    </row>
    <row r="85" spans="1:29" s="26" customFormat="1">
      <c r="A85" s="27" t="s">
        <v>123</v>
      </c>
      <c r="B85" s="27" t="s">
        <v>69</v>
      </c>
      <c r="C85" s="23">
        <v>0</v>
      </c>
      <c r="D85" s="23">
        <v>0</v>
      </c>
      <c r="E85" s="23">
        <v>0</v>
      </c>
      <c r="F85" s="23">
        <v>0</v>
      </c>
      <c r="G85" s="23">
        <v>0</v>
      </c>
      <c r="H85" s="23">
        <v>0</v>
      </c>
      <c r="I85" s="23">
        <v>0</v>
      </c>
      <c r="J85" s="23">
        <v>0</v>
      </c>
      <c r="K85" s="23">
        <v>0</v>
      </c>
      <c r="L85" s="23">
        <v>0</v>
      </c>
      <c r="M85" s="23">
        <v>0</v>
      </c>
      <c r="N85" s="23">
        <v>0</v>
      </c>
      <c r="O85" s="23">
        <v>0</v>
      </c>
      <c r="P85" s="23">
        <v>0</v>
      </c>
      <c r="Q85" s="23">
        <v>0</v>
      </c>
      <c r="R85" s="23">
        <v>0</v>
      </c>
      <c r="S85" s="23">
        <v>0</v>
      </c>
      <c r="T85" s="23">
        <v>0</v>
      </c>
      <c r="U85" s="23">
        <v>0</v>
      </c>
      <c r="V85" s="23">
        <v>0</v>
      </c>
      <c r="W85" s="23">
        <v>0</v>
      </c>
    </row>
    <row r="86" spans="1:29">
      <c r="A86" s="27" t="s">
        <v>123</v>
      </c>
      <c r="B86" s="27" t="s">
        <v>52</v>
      </c>
      <c r="C86" s="23">
        <v>1.748000040650366</v>
      </c>
      <c r="D86" s="23">
        <v>2.6260000169277151</v>
      </c>
      <c r="E86" s="23">
        <v>3.9720000028610172</v>
      </c>
      <c r="F86" s="23">
        <v>5.8790002465248019</v>
      </c>
      <c r="G86" s="23">
        <v>8.5420000553130997</v>
      </c>
      <c r="H86" s="23">
        <v>12.288000106811459</v>
      </c>
      <c r="I86" s="23">
        <v>17.465999841689982</v>
      </c>
      <c r="J86" s="23">
        <v>23.186999797821031</v>
      </c>
      <c r="K86" s="23">
        <v>29.702999591827322</v>
      </c>
      <c r="L86" s="23">
        <v>36.034999847412109</v>
      </c>
      <c r="M86" s="23">
        <v>45.019998550414897</v>
      </c>
      <c r="N86" s="23">
        <v>53.326001167297299</v>
      </c>
      <c r="O86" s="23">
        <v>61.287000656127901</v>
      </c>
      <c r="P86" s="23">
        <v>68.279998779296804</v>
      </c>
      <c r="Q86" s="23">
        <v>74.383001327514606</v>
      </c>
      <c r="R86" s="23">
        <v>79.70300102233881</v>
      </c>
      <c r="S86" s="23">
        <v>84.964000701904197</v>
      </c>
      <c r="T86" s="23">
        <v>90.340997695922695</v>
      </c>
      <c r="U86" s="23">
        <v>95.968002319335795</v>
      </c>
      <c r="V86" s="23">
        <v>102.3429965972899</v>
      </c>
      <c r="W86" s="23">
        <v>108.78900146484361</v>
      </c>
    </row>
    <row r="87" spans="1:29">
      <c r="A87" s="29" t="s">
        <v>118</v>
      </c>
      <c r="B87" s="29"/>
      <c r="C87" s="28">
        <v>3368.8999938964839</v>
      </c>
      <c r="D87" s="28">
        <v>3368.8999938964839</v>
      </c>
      <c r="E87" s="28">
        <v>3510.5557628964839</v>
      </c>
      <c r="F87" s="28">
        <v>3652.2118138964829</v>
      </c>
      <c r="G87" s="28">
        <v>3793.6038924964841</v>
      </c>
      <c r="H87" s="28">
        <v>3930.7593038964837</v>
      </c>
      <c r="I87" s="28">
        <v>4067.9149638964836</v>
      </c>
      <c r="J87" s="28">
        <v>4205.0703938964834</v>
      </c>
      <c r="K87" s="28">
        <v>4342.2257838964833</v>
      </c>
      <c r="L87" s="28">
        <v>4482.8235238964826</v>
      </c>
      <c r="M87" s="28">
        <v>4624.4793438964844</v>
      </c>
      <c r="N87" s="28">
        <v>4761.6347238964845</v>
      </c>
      <c r="O87" s="28">
        <v>4898.7904380625132</v>
      </c>
      <c r="P87" s="28">
        <v>5035.9458862043339</v>
      </c>
      <c r="Q87" s="28">
        <v>5173.1012265793834</v>
      </c>
      <c r="R87" s="28">
        <v>5310.2569558508139</v>
      </c>
      <c r="S87" s="28">
        <v>5447.4123169886243</v>
      </c>
      <c r="T87" s="28">
        <v>5584.5677771184737</v>
      </c>
      <c r="U87" s="28">
        <v>5725.3041534751646</v>
      </c>
      <c r="V87" s="28">
        <v>5824.556123739123</v>
      </c>
      <c r="W87" s="28">
        <v>5824.5561237422444</v>
      </c>
    </row>
    <row r="88" spans="1:29" s="26" customFormat="1">
      <c r="A88" s="7"/>
      <c r="B88" s="7"/>
      <c r="C88" s="7"/>
      <c r="D88" s="7"/>
      <c r="E88" s="7"/>
      <c r="F88" s="7"/>
      <c r="G88" s="7"/>
      <c r="H88" s="7"/>
      <c r="I88" s="7"/>
      <c r="J88" s="7"/>
      <c r="K88" s="7"/>
      <c r="L88" s="7"/>
      <c r="M88" s="7"/>
      <c r="N88" s="7"/>
      <c r="O88" s="7"/>
      <c r="P88" s="7"/>
      <c r="Q88" s="7"/>
      <c r="R88" s="7"/>
      <c r="S88" s="7"/>
      <c r="T88" s="7"/>
      <c r="U88" s="7"/>
      <c r="V88" s="7"/>
      <c r="W88" s="7"/>
      <c r="Y88" s="7"/>
      <c r="Z88" s="7"/>
      <c r="AA88" s="7"/>
    </row>
    <row r="89" spans="1:29" s="26" customFormat="1">
      <c r="A89" s="7"/>
      <c r="B89" s="7"/>
      <c r="C89" s="7"/>
      <c r="D89" s="7"/>
      <c r="E89" s="7"/>
      <c r="F89" s="7"/>
      <c r="G89" s="7"/>
      <c r="H89" s="7"/>
      <c r="I89" s="7"/>
      <c r="J89" s="7"/>
      <c r="K89" s="7"/>
      <c r="L89" s="7"/>
      <c r="M89" s="7"/>
      <c r="N89" s="7"/>
      <c r="O89" s="7"/>
      <c r="P89" s="7"/>
      <c r="Q89" s="7"/>
      <c r="R89" s="7"/>
      <c r="S89" s="7"/>
      <c r="T89" s="7"/>
      <c r="U89" s="7"/>
      <c r="V89" s="7"/>
      <c r="W89" s="7"/>
      <c r="Y89" s="7"/>
      <c r="Z89" s="7"/>
      <c r="AA89" s="7"/>
    </row>
    <row r="90" spans="1:29" s="26" customFormat="1" collapsed="1">
      <c r="A90" s="16" t="s">
        <v>124</v>
      </c>
      <c r="B90" s="7"/>
      <c r="C90" s="7"/>
      <c r="D90" s="7"/>
      <c r="E90" s="7"/>
      <c r="F90" s="7"/>
      <c r="G90" s="7"/>
      <c r="H90" s="7"/>
      <c r="I90" s="7"/>
      <c r="J90" s="7"/>
      <c r="K90" s="7"/>
      <c r="L90" s="7"/>
      <c r="M90" s="7"/>
      <c r="N90" s="7"/>
      <c r="O90" s="7"/>
      <c r="P90" s="7"/>
      <c r="Q90" s="7"/>
      <c r="R90" s="7"/>
      <c r="S90" s="7"/>
      <c r="T90" s="7"/>
      <c r="U90" s="7"/>
      <c r="V90" s="7"/>
      <c r="W90" s="7"/>
      <c r="Y90" s="7"/>
      <c r="Z90" s="7"/>
      <c r="AA90" s="7"/>
    </row>
    <row r="91" spans="1:29" s="26" customFormat="1">
      <c r="A91" s="17" t="s">
        <v>96</v>
      </c>
      <c r="B91" s="17" t="s">
        <v>97</v>
      </c>
      <c r="C91" s="17" t="s">
        <v>75</v>
      </c>
      <c r="D91" s="17" t="s">
        <v>98</v>
      </c>
      <c r="E91" s="17" t="s">
        <v>99</v>
      </c>
      <c r="F91" s="17" t="s">
        <v>100</v>
      </c>
      <c r="G91" s="17" t="s">
        <v>101</v>
      </c>
      <c r="H91" s="17" t="s">
        <v>102</v>
      </c>
      <c r="I91" s="17" t="s">
        <v>103</v>
      </c>
      <c r="J91" s="17" t="s">
        <v>104</v>
      </c>
      <c r="K91" s="17" t="s">
        <v>105</v>
      </c>
      <c r="L91" s="17" t="s">
        <v>106</v>
      </c>
      <c r="M91" s="17" t="s">
        <v>107</v>
      </c>
      <c r="N91" s="17" t="s">
        <v>108</v>
      </c>
      <c r="O91" s="17" t="s">
        <v>109</v>
      </c>
      <c r="P91" s="17" t="s">
        <v>110</v>
      </c>
      <c r="Q91" s="17" t="s">
        <v>111</v>
      </c>
      <c r="R91" s="17" t="s">
        <v>112</v>
      </c>
      <c r="S91" s="17" t="s">
        <v>113</v>
      </c>
      <c r="T91" s="17" t="s">
        <v>114</v>
      </c>
      <c r="U91" s="17" t="s">
        <v>115</v>
      </c>
      <c r="V91" s="17" t="s">
        <v>116</v>
      </c>
      <c r="W91" s="17" t="s">
        <v>117</v>
      </c>
      <c r="Y91" s="7"/>
      <c r="Z91" s="7"/>
      <c r="AA91" s="7"/>
    </row>
    <row r="92" spans="1:29" s="26" customFormat="1">
      <c r="A92" s="27" t="s">
        <v>36</v>
      </c>
      <c r="B92" s="27" t="s">
        <v>66</v>
      </c>
      <c r="C92" s="23">
        <v>300</v>
      </c>
      <c r="D92" s="23">
        <v>300</v>
      </c>
      <c r="E92" s="23">
        <v>300</v>
      </c>
      <c r="F92" s="23">
        <v>300</v>
      </c>
      <c r="G92" s="23">
        <v>300</v>
      </c>
      <c r="H92" s="23">
        <v>300</v>
      </c>
      <c r="I92" s="23">
        <v>300</v>
      </c>
      <c r="J92" s="23">
        <v>538.66867000000002</v>
      </c>
      <c r="K92" s="23">
        <v>538.66867000000002</v>
      </c>
      <c r="L92" s="23">
        <v>626.24891380226006</v>
      </c>
      <c r="M92" s="23">
        <v>787.30519999018588</v>
      </c>
      <c r="N92" s="23">
        <v>787.30519999090995</v>
      </c>
      <c r="O92" s="23">
        <v>856.25892999188</v>
      </c>
      <c r="P92" s="23">
        <v>831.25892999379005</v>
      </c>
      <c r="Q92" s="23">
        <v>1182.2202994301499</v>
      </c>
      <c r="R92" s="23">
        <v>1805.4064994427602</v>
      </c>
      <c r="S92" s="23">
        <v>1805.4064994495302</v>
      </c>
      <c r="T92" s="23">
        <v>1805.4064994561502</v>
      </c>
      <c r="U92" s="23">
        <v>3227.8566701969999</v>
      </c>
      <c r="V92" s="23">
        <v>3227.8566702055996</v>
      </c>
      <c r="W92" s="23">
        <v>3886.4341025590002</v>
      </c>
      <c r="Y92" s="7"/>
      <c r="Z92" s="7"/>
      <c r="AA92" s="7"/>
    </row>
    <row r="93" spans="1:29" s="26" customFormat="1">
      <c r="A93" s="27" t="s">
        <v>36</v>
      </c>
      <c r="B93" s="27" t="s">
        <v>68</v>
      </c>
      <c r="C93" s="23">
        <v>1410</v>
      </c>
      <c r="D93" s="23">
        <v>1410</v>
      </c>
      <c r="E93" s="23">
        <v>1410</v>
      </c>
      <c r="F93" s="23">
        <v>1410.21632473</v>
      </c>
      <c r="G93" s="23">
        <v>3450.21632473</v>
      </c>
      <c r="H93" s="23">
        <v>3513.4824870000002</v>
      </c>
      <c r="I93" s="23">
        <v>3679.3002999999999</v>
      </c>
      <c r="J93" s="23">
        <v>3951.2584999999999</v>
      </c>
      <c r="K93" s="23">
        <v>4108.5199000000002</v>
      </c>
      <c r="L93" s="23">
        <v>4108.5199000000002</v>
      </c>
      <c r="M93" s="23">
        <v>4297.0475500000002</v>
      </c>
      <c r="N93" s="23">
        <v>4363.4156999999996</v>
      </c>
      <c r="O93" s="23">
        <v>4363.4156999999996</v>
      </c>
      <c r="P93" s="23">
        <v>4363.4156999999996</v>
      </c>
      <c r="Q93" s="23">
        <v>4817.8230044172997</v>
      </c>
      <c r="R93" s="23">
        <v>6297.0967013564677</v>
      </c>
      <c r="S93" s="23">
        <v>6657.8130599999986</v>
      </c>
      <c r="T93" s="23">
        <v>6657.8130599999986</v>
      </c>
      <c r="U93" s="23">
        <v>6931.9630599999991</v>
      </c>
      <c r="V93" s="23">
        <v>6931.9630599999991</v>
      </c>
      <c r="W93" s="23">
        <v>8521.8277899999994</v>
      </c>
      <c r="Y93" s="7"/>
      <c r="Z93" s="7"/>
      <c r="AA93" s="7"/>
    </row>
    <row r="94" spans="1:29" s="26" customFormat="1">
      <c r="A94" s="27" t="s">
        <v>36</v>
      </c>
      <c r="B94" s="27" t="s">
        <v>72</v>
      </c>
      <c r="C94" s="23">
        <v>65.020000949501707</v>
      </c>
      <c r="D94" s="23">
        <v>105.22399708628635</v>
      </c>
      <c r="E94" s="23">
        <v>157.14099991321538</v>
      </c>
      <c r="F94" s="23">
        <v>231.20100456476192</v>
      </c>
      <c r="G94" s="23">
        <v>336.61299967765711</v>
      </c>
      <c r="H94" s="23">
        <v>482.41500616073557</v>
      </c>
      <c r="I94" s="23">
        <v>666.07999730109884</v>
      </c>
      <c r="J94" s="23">
        <v>887.394996166228</v>
      </c>
      <c r="K94" s="23">
        <v>1169.7170071601845</v>
      </c>
      <c r="L94" s="23">
        <v>1451.489028930662</v>
      </c>
      <c r="M94" s="23">
        <v>1835.4960269927942</v>
      </c>
      <c r="N94" s="23">
        <v>2195.8229799270603</v>
      </c>
      <c r="O94" s="23">
        <v>2552.0270214080788</v>
      </c>
      <c r="P94" s="23">
        <v>2864.5329666137663</v>
      </c>
      <c r="Q94" s="23">
        <v>3151.86301231384</v>
      </c>
      <c r="R94" s="23">
        <v>3412.5539455413791</v>
      </c>
      <c r="S94" s="23">
        <v>3667.4700355529735</v>
      </c>
      <c r="T94" s="23">
        <v>3928.2169666290242</v>
      </c>
      <c r="U94" s="23">
        <v>4202.2190551757749</v>
      </c>
      <c r="V94" s="23">
        <v>4515.6949481964066</v>
      </c>
      <c r="W94" s="23">
        <v>4833.8079452514494</v>
      </c>
      <c r="Y94" s="7"/>
      <c r="Z94" s="7"/>
      <c r="AA94" s="7"/>
      <c r="AB94" s="7"/>
      <c r="AC94" s="7"/>
    </row>
    <row r="95" spans="1:29" s="26" customFormat="1">
      <c r="A95" s="7"/>
      <c r="B95" s="7"/>
      <c r="C95" s="7"/>
      <c r="D95" s="7"/>
      <c r="E95" s="7"/>
      <c r="F95" s="7"/>
      <c r="G95" s="7"/>
      <c r="H95" s="7"/>
      <c r="I95" s="7"/>
      <c r="J95" s="7"/>
      <c r="K95" s="7"/>
      <c r="L95" s="7"/>
      <c r="M95" s="7"/>
      <c r="N95" s="7"/>
      <c r="O95" s="7"/>
      <c r="P95" s="7"/>
      <c r="Q95" s="7"/>
      <c r="R95" s="7"/>
      <c r="S95" s="7"/>
      <c r="T95" s="7"/>
      <c r="U95" s="7"/>
      <c r="V95" s="7"/>
      <c r="W95" s="7"/>
      <c r="Y95" s="7"/>
      <c r="Z95" s="7"/>
      <c r="AA95" s="7"/>
    </row>
    <row r="96" spans="1:29" s="26" customFormat="1">
      <c r="A96" s="17" t="s">
        <v>96</v>
      </c>
      <c r="B96" s="17" t="s">
        <v>97</v>
      </c>
      <c r="C96" s="17" t="s">
        <v>75</v>
      </c>
      <c r="D96" s="17" t="s">
        <v>98</v>
      </c>
      <c r="E96" s="17" t="s">
        <v>99</v>
      </c>
      <c r="F96" s="17" t="s">
        <v>100</v>
      </c>
      <c r="G96" s="17" t="s">
        <v>101</v>
      </c>
      <c r="H96" s="17" t="s">
        <v>102</v>
      </c>
      <c r="I96" s="17" t="s">
        <v>103</v>
      </c>
      <c r="J96" s="17" t="s">
        <v>104</v>
      </c>
      <c r="K96" s="17" t="s">
        <v>105</v>
      </c>
      <c r="L96" s="17" t="s">
        <v>106</v>
      </c>
      <c r="M96" s="17" t="s">
        <v>107</v>
      </c>
      <c r="N96" s="17" t="s">
        <v>108</v>
      </c>
      <c r="O96" s="17" t="s">
        <v>109</v>
      </c>
      <c r="P96" s="17" t="s">
        <v>110</v>
      </c>
      <c r="Q96" s="17" t="s">
        <v>111</v>
      </c>
      <c r="R96" s="17" t="s">
        <v>112</v>
      </c>
      <c r="S96" s="17" t="s">
        <v>113</v>
      </c>
      <c r="T96" s="17" t="s">
        <v>114</v>
      </c>
      <c r="U96" s="17" t="s">
        <v>115</v>
      </c>
      <c r="V96" s="17" t="s">
        <v>116</v>
      </c>
      <c r="W96" s="17" t="s">
        <v>117</v>
      </c>
      <c r="Y96" s="7"/>
      <c r="Z96" s="7"/>
      <c r="AA96" s="7"/>
    </row>
    <row r="97" spans="1:29" s="26" customFormat="1">
      <c r="A97" s="27" t="s">
        <v>119</v>
      </c>
      <c r="B97" s="27" t="s">
        <v>66</v>
      </c>
      <c r="C97" s="23">
        <v>0</v>
      </c>
      <c r="D97" s="23">
        <v>0</v>
      </c>
      <c r="E97" s="23">
        <v>0</v>
      </c>
      <c r="F97" s="23">
        <v>0</v>
      </c>
      <c r="G97" s="23">
        <v>0</v>
      </c>
      <c r="H97" s="23">
        <v>0</v>
      </c>
      <c r="I97" s="23">
        <v>0</v>
      </c>
      <c r="J97" s="23">
        <v>0</v>
      </c>
      <c r="K97" s="23">
        <v>0</v>
      </c>
      <c r="L97" s="23">
        <v>5.4381356999999998E-4</v>
      </c>
      <c r="M97" s="23">
        <v>140.22024999999999</v>
      </c>
      <c r="N97" s="23">
        <v>140.22024999999999</v>
      </c>
      <c r="O97" s="23">
        <v>264.17397999999997</v>
      </c>
      <c r="P97" s="23">
        <v>264.17397999999997</v>
      </c>
      <c r="Q97" s="23">
        <v>387.44884999999999</v>
      </c>
      <c r="R97" s="23">
        <v>561.27890000000002</v>
      </c>
      <c r="S97" s="23">
        <v>561.27890000000002</v>
      </c>
      <c r="T97" s="23">
        <v>561.27890000000002</v>
      </c>
      <c r="U97" s="23">
        <v>855.47709999999995</v>
      </c>
      <c r="V97" s="23">
        <v>855.47709999999995</v>
      </c>
      <c r="W97" s="23">
        <v>855.47739999999999</v>
      </c>
      <c r="Y97" s="7"/>
      <c r="Z97" s="7"/>
      <c r="AA97" s="7"/>
    </row>
    <row r="98" spans="1:29" s="26" customFormat="1">
      <c r="A98" s="27" t="s">
        <v>119</v>
      </c>
      <c r="B98" s="27" t="s">
        <v>68</v>
      </c>
      <c r="C98" s="23">
        <v>840</v>
      </c>
      <c r="D98" s="23">
        <v>840</v>
      </c>
      <c r="E98" s="23">
        <v>840</v>
      </c>
      <c r="F98" s="23">
        <v>840</v>
      </c>
      <c r="G98" s="23">
        <v>2880</v>
      </c>
      <c r="H98" s="23">
        <v>2880</v>
      </c>
      <c r="I98" s="23">
        <v>2880</v>
      </c>
      <c r="J98" s="23">
        <v>2880</v>
      </c>
      <c r="K98" s="23">
        <v>2880</v>
      </c>
      <c r="L98" s="23">
        <v>2880</v>
      </c>
      <c r="M98" s="23">
        <v>2880</v>
      </c>
      <c r="N98" s="23">
        <v>2880</v>
      </c>
      <c r="O98" s="23">
        <v>2880</v>
      </c>
      <c r="P98" s="23">
        <v>2880</v>
      </c>
      <c r="Q98" s="23">
        <v>3071.4352044173002</v>
      </c>
      <c r="R98" s="23">
        <v>4550.7085899999984</v>
      </c>
      <c r="S98" s="23">
        <v>4565.089289999999</v>
      </c>
      <c r="T98" s="23">
        <v>4565.089289999999</v>
      </c>
      <c r="U98" s="23">
        <v>4565.089289999999</v>
      </c>
      <c r="V98" s="23">
        <v>4565.089289999999</v>
      </c>
      <c r="W98" s="23">
        <v>4870.0484899999992</v>
      </c>
      <c r="Y98" s="7"/>
      <c r="Z98" s="7"/>
      <c r="AA98" s="7"/>
    </row>
    <row r="99" spans="1:29" s="26" customFormat="1">
      <c r="A99" s="27" t="s">
        <v>119</v>
      </c>
      <c r="B99" s="27" t="s">
        <v>72</v>
      </c>
      <c r="C99" s="23">
        <v>25.01600027084341</v>
      </c>
      <c r="D99" s="23">
        <v>39.703998088836649</v>
      </c>
      <c r="E99" s="23">
        <v>61.198000907897928</v>
      </c>
      <c r="F99" s="23">
        <v>92.082002639770394</v>
      </c>
      <c r="G99" s="23">
        <v>134.95599555969159</v>
      </c>
      <c r="H99" s="23">
        <v>191.79000473022438</v>
      </c>
      <c r="I99" s="23">
        <v>261.38399887084893</v>
      </c>
      <c r="J99" s="23">
        <v>342.74099731445313</v>
      </c>
      <c r="K99" s="23">
        <v>447.92901611328102</v>
      </c>
      <c r="L99" s="23">
        <v>547.61801147460903</v>
      </c>
      <c r="M99" s="23">
        <v>676.48001098632699</v>
      </c>
      <c r="N99" s="23">
        <v>801.42098999023403</v>
      </c>
      <c r="O99" s="23">
        <v>918.48297119140511</v>
      </c>
      <c r="P99" s="23">
        <v>1016.7329711914051</v>
      </c>
      <c r="Q99" s="23">
        <v>1105.925994873046</v>
      </c>
      <c r="R99" s="23">
        <v>1189.856964111327</v>
      </c>
      <c r="S99" s="23">
        <v>1273.4400024414051</v>
      </c>
      <c r="T99" s="23">
        <v>1359.6749877929681</v>
      </c>
      <c r="U99" s="23">
        <v>1451.8860168456999</v>
      </c>
      <c r="V99" s="23">
        <v>1556.0349426269499</v>
      </c>
      <c r="W99" s="23">
        <v>1661.1780090331949</v>
      </c>
      <c r="Y99" s="7"/>
      <c r="Z99" s="7"/>
      <c r="AA99" s="7"/>
      <c r="AB99" s="7"/>
      <c r="AC99" s="7"/>
    </row>
    <row r="101" spans="1:29">
      <c r="A101" s="17" t="s">
        <v>96</v>
      </c>
      <c r="B101" s="17" t="s">
        <v>97</v>
      </c>
      <c r="C101" s="17" t="s">
        <v>75</v>
      </c>
      <c r="D101" s="17" t="s">
        <v>98</v>
      </c>
      <c r="E101" s="17" t="s">
        <v>99</v>
      </c>
      <c r="F101" s="17" t="s">
        <v>100</v>
      </c>
      <c r="G101" s="17" t="s">
        <v>101</v>
      </c>
      <c r="H101" s="17" t="s">
        <v>102</v>
      </c>
      <c r="I101" s="17" t="s">
        <v>103</v>
      </c>
      <c r="J101" s="17" t="s">
        <v>104</v>
      </c>
      <c r="K101" s="17" t="s">
        <v>105</v>
      </c>
      <c r="L101" s="17" t="s">
        <v>106</v>
      </c>
      <c r="M101" s="17" t="s">
        <v>107</v>
      </c>
      <c r="N101" s="17" t="s">
        <v>108</v>
      </c>
      <c r="O101" s="17" t="s">
        <v>109</v>
      </c>
      <c r="P101" s="17" t="s">
        <v>110</v>
      </c>
      <c r="Q101" s="17" t="s">
        <v>111</v>
      </c>
      <c r="R101" s="17" t="s">
        <v>112</v>
      </c>
      <c r="S101" s="17" t="s">
        <v>113</v>
      </c>
      <c r="T101" s="17" t="s">
        <v>114</v>
      </c>
      <c r="U101" s="17" t="s">
        <v>115</v>
      </c>
      <c r="V101" s="17" t="s">
        <v>116</v>
      </c>
      <c r="W101" s="17" t="s">
        <v>117</v>
      </c>
    </row>
    <row r="102" spans="1:29">
      <c r="A102" s="27" t="s">
        <v>120</v>
      </c>
      <c r="B102" s="27" t="s">
        <v>66</v>
      </c>
      <c r="C102" s="23">
        <v>20</v>
      </c>
      <c r="D102" s="23">
        <v>20</v>
      </c>
      <c r="E102" s="23">
        <v>20</v>
      </c>
      <c r="F102" s="23">
        <v>20</v>
      </c>
      <c r="G102" s="23">
        <v>20</v>
      </c>
      <c r="H102" s="23">
        <v>20</v>
      </c>
      <c r="I102" s="23">
        <v>20</v>
      </c>
      <c r="J102" s="23">
        <v>258.66867000000002</v>
      </c>
      <c r="K102" s="23">
        <v>258.66867000000002</v>
      </c>
      <c r="L102" s="23">
        <v>376.24826000000002</v>
      </c>
      <c r="M102" s="23">
        <v>397.08483999999999</v>
      </c>
      <c r="N102" s="23">
        <v>397.08483999999999</v>
      </c>
      <c r="O102" s="23">
        <v>397.08483999999999</v>
      </c>
      <c r="P102" s="23">
        <v>397.08483999999999</v>
      </c>
      <c r="Q102" s="23">
        <v>397.08483999999999</v>
      </c>
      <c r="R102" s="23">
        <v>724.22455000000002</v>
      </c>
      <c r="S102" s="23">
        <v>724.22455000000002</v>
      </c>
      <c r="T102" s="23">
        <v>724.22455000000002</v>
      </c>
      <c r="U102" s="23">
        <v>1169.3280999999999</v>
      </c>
      <c r="V102" s="23">
        <v>1169.3280999999999</v>
      </c>
      <c r="W102" s="23">
        <v>1169.3280999999999</v>
      </c>
    </row>
    <row r="103" spans="1:29">
      <c r="A103" s="27" t="s">
        <v>120</v>
      </c>
      <c r="B103" s="27" t="s">
        <v>68</v>
      </c>
      <c r="C103" s="23">
        <v>570</v>
      </c>
      <c r="D103" s="23">
        <v>570</v>
      </c>
      <c r="E103" s="23">
        <v>570</v>
      </c>
      <c r="F103" s="23">
        <v>570</v>
      </c>
      <c r="G103" s="23">
        <v>570</v>
      </c>
      <c r="H103" s="23">
        <v>570</v>
      </c>
      <c r="I103" s="23">
        <v>570</v>
      </c>
      <c r="J103" s="23">
        <v>570</v>
      </c>
      <c r="K103" s="23">
        <v>570</v>
      </c>
      <c r="L103" s="23">
        <v>570</v>
      </c>
      <c r="M103" s="23">
        <v>570</v>
      </c>
      <c r="N103" s="23">
        <v>570</v>
      </c>
      <c r="O103" s="23">
        <v>570</v>
      </c>
      <c r="P103" s="23">
        <v>570</v>
      </c>
      <c r="Q103" s="23">
        <v>570</v>
      </c>
      <c r="R103" s="23">
        <v>570.00031135646998</v>
      </c>
      <c r="S103" s="23">
        <v>916.33596999999997</v>
      </c>
      <c r="T103" s="23">
        <v>916.33596999999997</v>
      </c>
      <c r="U103" s="23">
        <v>916.33596999999997</v>
      </c>
      <c r="V103" s="23">
        <v>916.33596999999997</v>
      </c>
      <c r="W103" s="23">
        <v>1767.8823</v>
      </c>
    </row>
    <row r="104" spans="1:29">
      <c r="A104" s="27" t="s">
        <v>120</v>
      </c>
      <c r="B104" s="27" t="s">
        <v>72</v>
      </c>
      <c r="C104" s="23">
        <v>11.84200024604794</v>
      </c>
      <c r="D104" s="23">
        <v>19.004999160766559</v>
      </c>
      <c r="E104" s="23">
        <v>29.35400009155266</v>
      </c>
      <c r="F104" s="23">
        <v>44.463000774383517</v>
      </c>
      <c r="G104" s="23">
        <v>65.595000267028794</v>
      </c>
      <c r="H104" s="23">
        <v>93.906997680664006</v>
      </c>
      <c r="I104" s="23">
        <v>128.11200141906639</v>
      </c>
      <c r="J104" s="23">
        <v>170.33100128173768</v>
      </c>
      <c r="K104" s="23">
        <v>224.36600494384737</v>
      </c>
      <c r="L104" s="23">
        <v>284.6400070190424</v>
      </c>
      <c r="M104" s="23">
        <v>369.21800231933537</v>
      </c>
      <c r="N104" s="23">
        <v>447.06698608398301</v>
      </c>
      <c r="O104" s="23">
        <v>529.74201965331906</v>
      </c>
      <c r="P104" s="23">
        <v>601.98800659179597</v>
      </c>
      <c r="Q104" s="23">
        <v>668.15499877929597</v>
      </c>
      <c r="R104" s="23">
        <v>728.96501159667901</v>
      </c>
      <c r="S104" s="23">
        <v>789.08801269531091</v>
      </c>
      <c r="T104" s="23">
        <v>851.26399230956895</v>
      </c>
      <c r="U104" s="23">
        <v>916.15402221679597</v>
      </c>
      <c r="V104" s="23">
        <v>989.02899169921807</v>
      </c>
      <c r="W104" s="23">
        <v>1064.0499877929678</v>
      </c>
    </row>
    <row r="106" spans="1:29">
      <c r="A106" s="17" t="s">
        <v>96</v>
      </c>
      <c r="B106" s="17" t="s">
        <v>97</v>
      </c>
      <c r="C106" s="17" t="s">
        <v>75</v>
      </c>
      <c r="D106" s="17" t="s">
        <v>98</v>
      </c>
      <c r="E106" s="17" t="s">
        <v>99</v>
      </c>
      <c r="F106" s="17" t="s">
        <v>100</v>
      </c>
      <c r="G106" s="17" t="s">
        <v>101</v>
      </c>
      <c r="H106" s="17" t="s">
        <v>102</v>
      </c>
      <c r="I106" s="17" t="s">
        <v>103</v>
      </c>
      <c r="J106" s="17" t="s">
        <v>104</v>
      </c>
      <c r="K106" s="17" t="s">
        <v>105</v>
      </c>
      <c r="L106" s="17" t="s">
        <v>106</v>
      </c>
      <c r="M106" s="17" t="s">
        <v>107</v>
      </c>
      <c r="N106" s="17" t="s">
        <v>108</v>
      </c>
      <c r="O106" s="17" t="s">
        <v>109</v>
      </c>
      <c r="P106" s="17" t="s">
        <v>110</v>
      </c>
      <c r="Q106" s="17" t="s">
        <v>111</v>
      </c>
      <c r="R106" s="17" t="s">
        <v>112</v>
      </c>
      <c r="S106" s="17" t="s">
        <v>113</v>
      </c>
      <c r="T106" s="17" t="s">
        <v>114</v>
      </c>
      <c r="U106" s="17" t="s">
        <v>115</v>
      </c>
      <c r="V106" s="17" t="s">
        <v>116</v>
      </c>
      <c r="W106" s="17" t="s">
        <v>117</v>
      </c>
    </row>
    <row r="107" spans="1:29">
      <c r="A107" s="27" t="s">
        <v>121</v>
      </c>
      <c r="B107" s="27" t="s">
        <v>66</v>
      </c>
      <c r="C107" s="23">
        <v>75</v>
      </c>
      <c r="D107" s="23">
        <v>75</v>
      </c>
      <c r="E107" s="23">
        <v>75</v>
      </c>
      <c r="F107" s="23">
        <v>75</v>
      </c>
      <c r="G107" s="23">
        <v>75</v>
      </c>
      <c r="H107" s="23">
        <v>75</v>
      </c>
      <c r="I107" s="23">
        <v>75</v>
      </c>
      <c r="J107" s="23">
        <v>75</v>
      </c>
      <c r="K107" s="23">
        <v>75</v>
      </c>
      <c r="L107" s="23">
        <v>75</v>
      </c>
      <c r="M107" s="23">
        <v>75</v>
      </c>
      <c r="N107" s="23">
        <v>75</v>
      </c>
      <c r="O107" s="23">
        <v>20</v>
      </c>
      <c r="P107" s="23">
        <v>20</v>
      </c>
      <c r="Q107" s="23">
        <v>20.00012943015</v>
      </c>
      <c r="R107" s="23">
        <v>20.000129442759999</v>
      </c>
      <c r="S107" s="23">
        <v>20.00012944953</v>
      </c>
      <c r="T107" s="23">
        <v>20.000129456149999</v>
      </c>
      <c r="U107" s="23">
        <v>20.001070197000001</v>
      </c>
      <c r="V107" s="23">
        <v>20.001070205600001</v>
      </c>
      <c r="W107" s="23">
        <v>20.006402559000001</v>
      </c>
    </row>
    <row r="108" spans="1:29">
      <c r="A108" s="27" t="s">
        <v>121</v>
      </c>
      <c r="B108" s="27" t="s">
        <v>68</v>
      </c>
      <c r="C108" s="23">
        <v>0</v>
      </c>
      <c r="D108" s="23">
        <v>0</v>
      </c>
      <c r="E108" s="23">
        <v>0</v>
      </c>
      <c r="F108" s="23">
        <v>0.21632472999999999</v>
      </c>
      <c r="G108" s="23">
        <v>0.21632472999999999</v>
      </c>
      <c r="H108" s="23">
        <v>63.482486999999999</v>
      </c>
      <c r="I108" s="23">
        <v>229.30029999999999</v>
      </c>
      <c r="J108" s="23">
        <v>501.25850000000003</v>
      </c>
      <c r="K108" s="23">
        <v>658.51990000000001</v>
      </c>
      <c r="L108" s="23">
        <v>658.51990000000001</v>
      </c>
      <c r="M108" s="23">
        <v>847.04755</v>
      </c>
      <c r="N108" s="23">
        <v>913.41570000000002</v>
      </c>
      <c r="O108" s="23">
        <v>913.41570000000002</v>
      </c>
      <c r="P108" s="23">
        <v>913.41570000000002</v>
      </c>
      <c r="Q108" s="23">
        <v>1176.3878</v>
      </c>
      <c r="R108" s="23">
        <v>1176.3878</v>
      </c>
      <c r="S108" s="23">
        <v>1176.3878</v>
      </c>
      <c r="T108" s="23">
        <v>1176.3878</v>
      </c>
      <c r="U108" s="23">
        <v>1450.5378000000001</v>
      </c>
      <c r="V108" s="23">
        <v>1450.5378000000001</v>
      </c>
      <c r="W108" s="23">
        <v>1883.8969999999999</v>
      </c>
    </row>
    <row r="109" spans="1:29">
      <c r="A109" s="27" t="s">
        <v>121</v>
      </c>
      <c r="B109" s="27" t="s">
        <v>72</v>
      </c>
      <c r="C109" s="23">
        <v>13.892000317573469</v>
      </c>
      <c r="D109" s="23">
        <v>22.649999856948771</v>
      </c>
      <c r="E109" s="23">
        <v>34.591999292373558</v>
      </c>
      <c r="F109" s="23">
        <v>52.632001399993882</v>
      </c>
      <c r="G109" s="23">
        <v>78.731002807617102</v>
      </c>
      <c r="H109" s="23">
        <v>115.96300315856919</v>
      </c>
      <c r="I109" s="23">
        <v>167.26799392700121</v>
      </c>
      <c r="J109" s="23">
        <v>235.19099807739198</v>
      </c>
      <c r="K109" s="23">
        <v>322.48598861694268</v>
      </c>
      <c r="L109" s="23">
        <v>409.78600311279274</v>
      </c>
      <c r="M109" s="23">
        <v>530.108009338378</v>
      </c>
      <c r="N109" s="23">
        <v>643.83900451660099</v>
      </c>
      <c r="O109" s="23">
        <v>758.35401916503906</v>
      </c>
      <c r="P109" s="23">
        <v>865.12199401855401</v>
      </c>
      <c r="Q109" s="23">
        <v>966.22801208496003</v>
      </c>
      <c r="R109" s="23">
        <v>1055.391967773437</v>
      </c>
      <c r="S109" s="23">
        <v>1140.014007568358</v>
      </c>
      <c r="T109" s="23">
        <v>1225.154998779296</v>
      </c>
      <c r="U109" s="23">
        <v>1313.720001220702</v>
      </c>
      <c r="V109" s="23">
        <v>1416.7400207519531</v>
      </c>
      <c r="W109" s="23">
        <v>1521.0869445800731</v>
      </c>
    </row>
    <row r="111" spans="1:29">
      <c r="A111" s="17" t="s">
        <v>96</v>
      </c>
      <c r="B111" s="17" t="s">
        <v>97</v>
      </c>
      <c r="C111" s="17" t="s">
        <v>75</v>
      </c>
      <c r="D111" s="17" t="s">
        <v>98</v>
      </c>
      <c r="E111" s="17" t="s">
        <v>99</v>
      </c>
      <c r="F111" s="17" t="s">
        <v>100</v>
      </c>
      <c r="G111" s="17" t="s">
        <v>101</v>
      </c>
      <c r="H111" s="17" t="s">
        <v>102</v>
      </c>
      <c r="I111" s="17" t="s">
        <v>103</v>
      </c>
      <c r="J111" s="17" t="s">
        <v>104</v>
      </c>
      <c r="K111" s="17" t="s">
        <v>105</v>
      </c>
      <c r="L111" s="17" t="s">
        <v>106</v>
      </c>
      <c r="M111" s="17" t="s">
        <v>107</v>
      </c>
      <c r="N111" s="17" t="s">
        <v>108</v>
      </c>
      <c r="O111" s="17" t="s">
        <v>109</v>
      </c>
      <c r="P111" s="17" t="s">
        <v>110</v>
      </c>
      <c r="Q111" s="17" t="s">
        <v>111</v>
      </c>
      <c r="R111" s="17" t="s">
        <v>112</v>
      </c>
      <c r="S111" s="17" t="s">
        <v>113</v>
      </c>
      <c r="T111" s="17" t="s">
        <v>114</v>
      </c>
      <c r="U111" s="17" t="s">
        <v>115</v>
      </c>
      <c r="V111" s="17" t="s">
        <v>116</v>
      </c>
      <c r="W111" s="17" t="s">
        <v>117</v>
      </c>
    </row>
    <row r="112" spans="1:29">
      <c r="A112" s="27" t="s">
        <v>122</v>
      </c>
      <c r="B112" s="27" t="s">
        <v>66</v>
      </c>
      <c r="C112" s="23">
        <v>205</v>
      </c>
      <c r="D112" s="23">
        <v>205</v>
      </c>
      <c r="E112" s="23">
        <v>205</v>
      </c>
      <c r="F112" s="23">
        <v>205</v>
      </c>
      <c r="G112" s="23">
        <v>205</v>
      </c>
      <c r="H112" s="23">
        <v>205</v>
      </c>
      <c r="I112" s="23">
        <v>205</v>
      </c>
      <c r="J112" s="23">
        <v>205</v>
      </c>
      <c r="K112" s="23">
        <v>205</v>
      </c>
      <c r="L112" s="23">
        <v>175.00010998869001</v>
      </c>
      <c r="M112" s="23">
        <v>175.00010999018599</v>
      </c>
      <c r="N112" s="23">
        <v>175.00010999091</v>
      </c>
      <c r="O112" s="23">
        <v>175.00010999188001</v>
      </c>
      <c r="P112" s="23">
        <v>150.00010999379001</v>
      </c>
      <c r="Q112" s="23">
        <v>377.68647999999996</v>
      </c>
      <c r="R112" s="23">
        <v>499.90291999999999</v>
      </c>
      <c r="S112" s="23">
        <v>499.90291999999999</v>
      </c>
      <c r="T112" s="23">
        <v>499.90291999999999</v>
      </c>
      <c r="U112" s="23">
        <v>1183.0504000000001</v>
      </c>
      <c r="V112" s="23">
        <v>1183.0504000000001</v>
      </c>
      <c r="W112" s="23">
        <v>1841.6222</v>
      </c>
    </row>
    <row r="113" spans="1:29">
      <c r="A113" s="27" t="s">
        <v>122</v>
      </c>
      <c r="B113" s="27" t="s">
        <v>68</v>
      </c>
      <c r="C113" s="23">
        <v>0</v>
      </c>
      <c r="D113" s="23">
        <v>0</v>
      </c>
      <c r="E113" s="23">
        <v>0</v>
      </c>
      <c r="F113" s="23">
        <v>0</v>
      </c>
      <c r="G113" s="23">
        <v>0</v>
      </c>
      <c r="H113" s="23">
        <v>0</v>
      </c>
      <c r="I113" s="23">
        <v>0</v>
      </c>
      <c r="J113" s="23">
        <v>0</v>
      </c>
      <c r="K113" s="23">
        <v>0</v>
      </c>
      <c r="L113" s="23">
        <v>0</v>
      </c>
      <c r="M113" s="23">
        <v>0</v>
      </c>
      <c r="N113" s="23">
        <v>0</v>
      </c>
      <c r="O113" s="23">
        <v>0</v>
      </c>
      <c r="P113" s="23">
        <v>0</v>
      </c>
      <c r="Q113" s="23">
        <v>0</v>
      </c>
      <c r="R113" s="23">
        <v>0</v>
      </c>
      <c r="S113" s="23">
        <v>0</v>
      </c>
      <c r="T113" s="23">
        <v>0</v>
      </c>
      <c r="U113" s="23">
        <v>0</v>
      </c>
      <c r="V113" s="23">
        <v>0</v>
      </c>
      <c r="W113" s="23">
        <v>0</v>
      </c>
    </row>
    <row r="114" spans="1:29">
      <c r="A114" s="27" t="s">
        <v>122</v>
      </c>
      <c r="B114" s="27" t="s">
        <v>72</v>
      </c>
      <c r="C114" s="23">
        <v>12.52200007438652</v>
      </c>
      <c r="D114" s="23">
        <v>21.238999962806652</v>
      </c>
      <c r="E114" s="23">
        <v>28.024999618530217</v>
      </c>
      <c r="F114" s="23">
        <v>36.14499950408932</v>
      </c>
      <c r="G114" s="23">
        <v>48.789000988006521</v>
      </c>
      <c r="H114" s="23">
        <v>68.467000484466524</v>
      </c>
      <c r="I114" s="23">
        <v>91.850003242492491</v>
      </c>
      <c r="J114" s="23">
        <v>115.94499969482411</v>
      </c>
      <c r="K114" s="23">
        <v>145.23299789428609</v>
      </c>
      <c r="L114" s="23">
        <v>173.4100074768057</v>
      </c>
      <c r="M114" s="23">
        <v>214.6700057983391</v>
      </c>
      <c r="N114" s="23">
        <v>250.1699981689448</v>
      </c>
      <c r="O114" s="23">
        <v>284.16101074218739</v>
      </c>
      <c r="P114" s="23">
        <v>312.40999603271428</v>
      </c>
      <c r="Q114" s="23">
        <v>337.17100524902332</v>
      </c>
      <c r="R114" s="23">
        <v>358.63700103759709</v>
      </c>
      <c r="S114" s="23">
        <v>379.96401214599501</v>
      </c>
      <c r="T114" s="23">
        <v>401.78199005126805</v>
      </c>
      <c r="U114" s="23">
        <v>424.49101257324105</v>
      </c>
      <c r="V114" s="23">
        <v>451.54799652099496</v>
      </c>
      <c r="W114" s="23">
        <v>478.70400238036996</v>
      </c>
    </row>
    <row r="116" spans="1:29">
      <c r="A116" s="17" t="s">
        <v>96</v>
      </c>
      <c r="B116" s="17" t="s">
        <v>97</v>
      </c>
      <c r="C116" s="17" t="s">
        <v>75</v>
      </c>
      <c r="D116" s="17" t="s">
        <v>98</v>
      </c>
      <c r="E116" s="17" t="s">
        <v>99</v>
      </c>
      <c r="F116" s="17" t="s">
        <v>100</v>
      </c>
      <c r="G116" s="17" t="s">
        <v>101</v>
      </c>
      <c r="H116" s="17" t="s">
        <v>102</v>
      </c>
      <c r="I116" s="17" t="s">
        <v>103</v>
      </c>
      <c r="J116" s="17" t="s">
        <v>104</v>
      </c>
      <c r="K116" s="17" t="s">
        <v>105</v>
      </c>
      <c r="L116" s="17" t="s">
        <v>106</v>
      </c>
      <c r="M116" s="17" t="s">
        <v>107</v>
      </c>
      <c r="N116" s="17" t="s">
        <v>108</v>
      </c>
      <c r="O116" s="17" t="s">
        <v>109</v>
      </c>
      <c r="P116" s="17" t="s">
        <v>110</v>
      </c>
      <c r="Q116" s="17" t="s">
        <v>111</v>
      </c>
      <c r="R116" s="17" t="s">
        <v>112</v>
      </c>
      <c r="S116" s="17" t="s">
        <v>113</v>
      </c>
      <c r="T116" s="17" t="s">
        <v>114</v>
      </c>
      <c r="U116" s="17" t="s">
        <v>115</v>
      </c>
      <c r="V116" s="17" t="s">
        <v>116</v>
      </c>
      <c r="W116" s="17" t="s">
        <v>117</v>
      </c>
    </row>
    <row r="117" spans="1:29">
      <c r="A117" s="27" t="s">
        <v>123</v>
      </c>
      <c r="B117" s="27" t="s">
        <v>66</v>
      </c>
      <c r="C117" s="23">
        <v>0</v>
      </c>
      <c r="D117" s="23">
        <v>0</v>
      </c>
      <c r="E117" s="23">
        <v>0</v>
      </c>
      <c r="F117" s="23">
        <v>0</v>
      </c>
      <c r="G117" s="23">
        <v>0</v>
      </c>
      <c r="H117" s="23">
        <v>0</v>
      </c>
      <c r="I117" s="23">
        <v>0</v>
      </c>
      <c r="J117" s="23">
        <v>0</v>
      </c>
      <c r="K117" s="23">
        <v>0</v>
      </c>
      <c r="L117" s="23">
        <v>0</v>
      </c>
      <c r="M117" s="23">
        <v>0</v>
      </c>
      <c r="N117" s="23">
        <v>0</v>
      </c>
      <c r="O117" s="23">
        <v>0</v>
      </c>
      <c r="P117" s="23">
        <v>0</v>
      </c>
      <c r="Q117" s="23">
        <v>0</v>
      </c>
      <c r="R117" s="23">
        <v>0</v>
      </c>
      <c r="S117" s="23">
        <v>0</v>
      </c>
      <c r="T117" s="23">
        <v>0</v>
      </c>
      <c r="U117" s="23">
        <v>0</v>
      </c>
      <c r="V117" s="23">
        <v>0</v>
      </c>
      <c r="W117" s="23">
        <v>0</v>
      </c>
    </row>
    <row r="118" spans="1:29">
      <c r="A118" s="27" t="s">
        <v>123</v>
      </c>
      <c r="B118" s="27" t="s">
        <v>68</v>
      </c>
      <c r="C118" s="23">
        <v>0</v>
      </c>
      <c r="D118" s="23">
        <v>0</v>
      </c>
      <c r="E118" s="23">
        <v>0</v>
      </c>
      <c r="F118" s="23">
        <v>0</v>
      </c>
      <c r="G118" s="23">
        <v>0</v>
      </c>
      <c r="H118" s="23">
        <v>0</v>
      </c>
      <c r="I118" s="23">
        <v>0</v>
      </c>
      <c r="J118" s="23">
        <v>0</v>
      </c>
      <c r="K118" s="23">
        <v>0</v>
      </c>
      <c r="L118" s="23">
        <v>0</v>
      </c>
      <c r="M118" s="23">
        <v>0</v>
      </c>
      <c r="N118" s="23">
        <v>0</v>
      </c>
      <c r="O118" s="23">
        <v>0</v>
      </c>
      <c r="P118" s="23">
        <v>0</v>
      </c>
      <c r="Q118" s="23">
        <v>0</v>
      </c>
      <c r="R118" s="23">
        <v>0</v>
      </c>
      <c r="S118" s="23">
        <v>0</v>
      </c>
      <c r="T118" s="23">
        <v>0</v>
      </c>
      <c r="U118" s="23">
        <v>0</v>
      </c>
      <c r="V118" s="23">
        <v>0</v>
      </c>
      <c r="W118" s="23">
        <v>0</v>
      </c>
    </row>
    <row r="119" spans="1:29">
      <c r="A119" s="27" t="s">
        <v>123</v>
      </c>
      <c r="B119" s="27" t="s">
        <v>72</v>
      </c>
      <c r="C119" s="23">
        <v>1.748000040650366</v>
      </c>
      <c r="D119" s="23">
        <v>2.6260000169277151</v>
      </c>
      <c r="E119" s="23">
        <v>3.9720000028610172</v>
      </c>
      <c r="F119" s="23">
        <v>5.8790002465248019</v>
      </c>
      <c r="G119" s="23">
        <v>8.5420000553130997</v>
      </c>
      <c r="H119" s="23">
        <v>12.288000106811459</v>
      </c>
      <c r="I119" s="23">
        <v>17.465999841689982</v>
      </c>
      <c r="J119" s="23">
        <v>23.186999797821031</v>
      </c>
      <c r="K119" s="23">
        <v>29.702999591827322</v>
      </c>
      <c r="L119" s="23">
        <v>36.034999847412109</v>
      </c>
      <c r="M119" s="23">
        <v>45.019998550414897</v>
      </c>
      <c r="N119" s="23">
        <v>53.326001167297299</v>
      </c>
      <c r="O119" s="23">
        <v>61.287000656127901</v>
      </c>
      <c r="P119" s="23">
        <v>68.279998779296804</v>
      </c>
      <c r="Q119" s="23">
        <v>74.383001327514606</v>
      </c>
      <c r="R119" s="23">
        <v>79.70300102233881</v>
      </c>
      <c r="S119" s="23">
        <v>84.964000701904197</v>
      </c>
      <c r="T119" s="23">
        <v>90.340997695922695</v>
      </c>
      <c r="U119" s="23">
        <v>95.968002319335795</v>
      </c>
      <c r="V119" s="23">
        <v>102.3429965972899</v>
      </c>
      <c r="W119" s="23">
        <v>108.78900146484361</v>
      </c>
    </row>
    <row r="121" spans="1:29" s="26" customFormat="1">
      <c r="A121" s="7"/>
      <c r="B121" s="7"/>
      <c r="C121" s="7"/>
      <c r="D121" s="7"/>
      <c r="E121" s="7"/>
      <c r="F121" s="7"/>
      <c r="G121" s="7"/>
      <c r="H121" s="7"/>
      <c r="I121" s="7"/>
      <c r="J121" s="7"/>
      <c r="K121" s="7"/>
      <c r="L121" s="7"/>
      <c r="M121" s="7"/>
      <c r="N121" s="7"/>
      <c r="O121" s="7"/>
      <c r="P121" s="7"/>
      <c r="Q121" s="7"/>
      <c r="R121" s="7"/>
      <c r="S121" s="7"/>
      <c r="T121" s="7"/>
      <c r="U121" s="7"/>
      <c r="V121" s="7"/>
      <c r="W121" s="7"/>
      <c r="Y121" s="7"/>
      <c r="Z121" s="7"/>
      <c r="AA121" s="7"/>
    </row>
    <row r="122" spans="1:29" s="26" customFormat="1" collapsed="1">
      <c r="A122" s="24" t="s">
        <v>128</v>
      </c>
      <c r="B122" s="7"/>
      <c r="C122" s="7"/>
      <c r="D122" s="7"/>
      <c r="E122" s="7"/>
      <c r="F122" s="7"/>
      <c r="G122" s="7"/>
      <c r="H122" s="7"/>
      <c r="I122" s="7"/>
      <c r="J122" s="7"/>
      <c r="K122" s="7"/>
      <c r="L122" s="7"/>
      <c r="M122" s="7"/>
      <c r="N122" s="7"/>
      <c r="O122" s="7"/>
      <c r="P122" s="7"/>
      <c r="Q122" s="7"/>
      <c r="R122" s="7"/>
      <c r="S122" s="7"/>
      <c r="T122" s="7"/>
      <c r="U122" s="7"/>
      <c r="V122" s="7"/>
      <c r="W122" s="7"/>
      <c r="Y122" s="7"/>
      <c r="Z122" s="7"/>
      <c r="AA122" s="7"/>
    </row>
    <row r="123" spans="1:29" s="26" customFormat="1">
      <c r="A123" s="17" t="s">
        <v>96</v>
      </c>
      <c r="B123" s="17" t="s">
        <v>97</v>
      </c>
      <c r="C123" s="17" t="s">
        <v>75</v>
      </c>
      <c r="D123" s="17" t="s">
        <v>98</v>
      </c>
      <c r="E123" s="17" t="s">
        <v>99</v>
      </c>
      <c r="F123" s="17" t="s">
        <v>100</v>
      </c>
      <c r="G123" s="17" t="s">
        <v>101</v>
      </c>
      <c r="H123" s="17" t="s">
        <v>102</v>
      </c>
      <c r="I123" s="17" t="s">
        <v>103</v>
      </c>
      <c r="J123" s="17" t="s">
        <v>104</v>
      </c>
      <c r="K123" s="17" t="s">
        <v>105</v>
      </c>
      <c r="L123" s="17" t="s">
        <v>106</v>
      </c>
      <c r="M123" s="17" t="s">
        <v>107</v>
      </c>
      <c r="N123" s="17" t="s">
        <v>108</v>
      </c>
      <c r="O123" s="17" t="s">
        <v>109</v>
      </c>
      <c r="P123" s="17" t="s">
        <v>110</v>
      </c>
      <c r="Q123" s="17" t="s">
        <v>111</v>
      </c>
      <c r="R123" s="17" t="s">
        <v>112</v>
      </c>
      <c r="S123" s="17" t="s">
        <v>113</v>
      </c>
      <c r="T123" s="17" t="s">
        <v>114</v>
      </c>
      <c r="U123" s="17" t="s">
        <v>115</v>
      </c>
      <c r="V123" s="17" t="s">
        <v>116</v>
      </c>
      <c r="W123" s="17" t="s">
        <v>117</v>
      </c>
      <c r="Y123" s="7"/>
      <c r="Z123" s="7"/>
      <c r="AA123" s="7"/>
    </row>
    <row r="124" spans="1:29" s="26" customFormat="1">
      <c r="A124" s="27" t="s">
        <v>36</v>
      </c>
      <c r="B124" s="27" t="s">
        <v>22</v>
      </c>
      <c r="C124" s="23">
        <v>13168.268465042102</v>
      </c>
      <c r="D124" s="23">
        <v>14833.335149765004</v>
      </c>
      <c r="E124" s="23">
        <v>16194.536296844475</v>
      </c>
      <c r="F124" s="23">
        <v>17725.704336166382</v>
      </c>
      <c r="G124" s="23">
        <v>19476.988719940175</v>
      </c>
      <c r="H124" s="23">
        <v>20739.413444519036</v>
      </c>
      <c r="I124" s="23">
        <v>22051.54203414917</v>
      </c>
      <c r="J124" s="23">
        <v>23091.309892654419</v>
      </c>
      <c r="K124" s="23">
        <v>23825.458854675289</v>
      </c>
      <c r="L124" s="23">
        <v>24558.052909851074</v>
      </c>
      <c r="M124" s="23">
        <v>25305.084774017334</v>
      </c>
      <c r="N124" s="23">
        <v>26108.676372528076</v>
      </c>
      <c r="O124" s="23">
        <v>26940.659843444817</v>
      </c>
      <c r="P124" s="23">
        <v>28059.332618713379</v>
      </c>
      <c r="Q124" s="23">
        <v>29217.046104431152</v>
      </c>
      <c r="R124" s="23">
        <v>30336.109428405747</v>
      </c>
      <c r="S124" s="23">
        <v>31548.166389465325</v>
      </c>
      <c r="T124" s="23">
        <v>32469.834545135483</v>
      </c>
      <c r="U124" s="23">
        <v>33394.453773498521</v>
      </c>
      <c r="V124" s="23">
        <v>34299.310935974107</v>
      </c>
      <c r="W124" s="23">
        <v>35494.965141296372</v>
      </c>
      <c r="Y124" s="7"/>
      <c r="Z124" s="7"/>
      <c r="AA124" s="7"/>
    </row>
    <row r="125" spans="1:29" s="26" customFormat="1">
      <c r="A125" s="27" t="s">
        <v>36</v>
      </c>
      <c r="B125" s="27" t="s">
        <v>73</v>
      </c>
      <c r="C125" s="23">
        <v>552.11987495422261</v>
      </c>
      <c r="D125" s="23">
        <v>696.20549964904558</v>
      </c>
      <c r="E125" s="23">
        <v>837.10220527648721</v>
      </c>
      <c r="F125" s="23">
        <v>1017.4776878356909</v>
      </c>
      <c r="G125" s="23">
        <v>1247.6917514801007</v>
      </c>
      <c r="H125" s="23">
        <v>1524.8915061950659</v>
      </c>
      <c r="I125" s="23">
        <v>1809.6974983215316</v>
      </c>
      <c r="J125" s="23">
        <v>2082.9536476135236</v>
      </c>
      <c r="K125" s="23">
        <v>2386.0667266845689</v>
      </c>
      <c r="L125" s="23">
        <v>2779.5212249755773</v>
      </c>
      <c r="M125" s="23">
        <v>3319.2258071899346</v>
      </c>
      <c r="N125" s="23">
        <v>3737.7988052368132</v>
      </c>
      <c r="O125" s="23">
        <v>4103.1918563842664</v>
      </c>
      <c r="P125" s="23">
        <v>4374.6924514770371</v>
      </c>
      <c r="Q125" s="23">
        <v>4594.0738143920835</v>
      </c>
      <c r="R125" s="23">
        <v>4752.3942489623914</v>
      </c>
      <c r="S125" s="23">
        <v>4883.0199203491075</v>
      </c>
      <c r="T125" s="23">
        <v>5001.846351623517</v>
      </c>
      <c r="U125" s="23">
        <v>5119.305732727038</v>
      </c>
      <c r="V125" s="23">
        <v>5269.3336105346571</v>
      </c>
      <c r="W125" s="23">
        <v>5401.9740219116129</v>
      </c>
      <c r="Y125" s="7"/>
      <c r="Z125" s="7"/>
      <c r="AA125" s="7"/>
      <c r="AB125" s="7"/>
      <c r="AC125" s="7"/>
    </row>
    <row r="126" spans="1:29" s="26" customFormat="1">
      <c r="A126" s="27" t="s">
        <v>36</v>
      </c>
      <c r="B126" s="27" t="s">
        <v>74</v>
      </c>
      <c r="C126" s="23">
        <v>552.11987495422261</v>
      </c>
      <c r="D126" s="23">
        <v>696.20549964904558</v>
      </c>
      <c r="E126" s="23">
        <v>837.10220527648721</v>
      </c>
      <c r="F126" s="23">
        <v>1017.4776878356909</v>
      </c>
      <c r="G126" s="23">
        <v>1247.6917514801007</v>
      </c>
      <c r="H126" s="23">
        <v>1524.8915061950659</v>
      </c>
      <c r="I126" s="23">
        <v>1809.6974983215316</v>
      </c>
      <c r="J126" s="23">
        <v>2082.9536476135236</v>
      </c>
      <c r="K126" s="23">
        <v>2386.0667266845689</v>
      </c>
      <c r="L126" s="23">
        <v>2779.5212249755773</v>
      </c>
      <c r="M126" s="23">
        <v>3319.2258071899346</v>
      </c>
      <c r="N126" s="23">
        <v>3737.7988052368132</v>
      </c>
      <c r="O126" s="23">
        <v>4103.1918563842664</v>
      </c>
      <c r="P126" s="23">
        <v>4374.6924514770371</v>
      </c>
      <c r="Q126" s="23">
        <v>4594.0738143920835</v>
      </c>
      <c r="R126" s="23">
        <v>4752.3942489623914</v>
      </c>
      <c r="S126" s="23">
        <v>4883.0199203491075</v>
      </c>
      <c r="T126" s="23">
        <v>5001.846351623517</v>
      </c>
      <c r="U126" s="23">
        <v>5119.305732727038</v>
      </c>
      <c r="V126" s="23">
        <v>5269.3336105346571</v>
      </c>
      <c r="W126" s="23">
        <v>5401.9740219116129</v>
      </c>
      <c r="Y126" s="7"/>
      <c r="Z126" s="7"/>
      <c r="AA126" s="7"/>
      <c r="AB126" s="7"/>
      <c r="AC126" s="7"/>
    </row>
    <row r="127" spans="1:29" s="26" customFormat="1">
      <c r="A127" s="7"/>
      <c r="B127" s="7"/>
      <c r="C127" s="7"/>
      <c r="D127" s="7"/>
      <c r="E127" s="7"/>
      <c r="F127" s="7"/>
      <c r="G127" s="7"/>
      <c r="H127" s="7"/>
      <c r="I127" s="7"/>
      <c r="J127" s="7"/>
      <c r="K127" s="7"/>
      <c r="L127" s="7"/>
      <c r="M127" s="7"/>
      <c r="N127" s="7"/>
      <c r="O127" s="7"/>
      <c r="P127" s="7"/>
      <c r="Q127" s="7"/>
      <c r="R127" s="7"/>
      <c r="S127" s="7"/>
      <c r="T127" s="7"/>
      <c r="U127" s="7"/>
      <c r="V127" s="7"/>
      <c r="W127" s="7"/>
      <c r="Y127" s="7"/>
      <c r="Z127" s="7"/>
      <c r="AA127" s="7"/>
    </row>
    <row r="128" spans="1:29" s="26" customFormat="1">
      <c r="A128" s="17" t="s">
        <v>96</v>
      </c>
      <c r="B128" s="17" t="s">
        <v>97</v>
      </c>
      <c r="C128" s="17" t="s">
        <v>75</v>
      </c>
      <c r="D128" s="17" t="s">
        <v>98</v>
      </c>
      <c r="E128" s="17" t="s">
        <v>99</v>
      </c>
      <c r="F128" s="17" t="s">
        <v>100</v>
      </c>
      <c r="G128" s="17" t="s">
        <v>101</v>
      </c>
      <c r="H128" s="17" t="s">
        <v>102</v>
      </c>
      <c r="I128" s="17" t="s">
        <v>103</v>
      </c>
      <c r="J128" s="17" t="s">
        <v>104</v>
      </c>
      <c r="K128" s="17" t="s">
        <v>105</v>
      </c>
      <c r="L128" s="17" t="s">
        <v>106</v>
      </c>
      <c r="M128" s="17" t="s">
        <v>107</v>
      </c>
      <c r="N128" s="17" t="s">
        <v>108</v>
      </c>
      <c r="O128" s="17" t="s">
        <v>109</v>
      </c>
      <c r="P128" s="17" t="s">
        <v>110</v>
      </c>
      <c r="Q128" s="17" t="s">
        <v>111</v>
      </c>
      <c r="R128" s="17" t="s">
        <v>112</v>
      </c>
      <c r="S128" s="17" t="s">
        <v>113</v>
      </c>
      <c r="T128" s="17" t="s">
        <v>114</v>
      </c>
      <c r="U128" s="17" t="s">
        <v>115</v>
      </c>
      <c r="V128" s="17" t="s">
        <v>116</v>
      </c>
      <c r="W128" s="17" t="s">
        <v>117</v>
      </c>
      <c r="Y128" s="7"/>
      <c r="Z128" s="7"/>
      <c r="AA128" s="7"/>
    </row>
    <row r="129" spans="1:29" s="26" customFormat="1">
      <c r="A129" s="27" t="s">
        <v>119</v>
      </c>
      <c r="B129" s="27" t="s">
        <v>22</v>
      </c>
      <c r="C129" s="23">
        <v>3822.1679077148428</v>
      </c>
      <c r="D129" s="23">
        <v>4376.4873046874945</v>
      </c>
      <c r="E129" s="23">
        <v>4755.8963012695313</v>
      </c>
      <c r="F129" s="23">
        <v>5245.648162841796</v>
      </c>
      <c r="G129" s="23">
        <v>5860.780731201171</v>
      </c>
      <c r="H129" s="23">
        <v>6159.7842407226563</v>
      </c>
      <c r="I129" s="23">
        <v>6473.9861450195313</v>
      </c>
      <c r="J129" s="23">
        <v>6746.4295654296875</v>
      </c>
      <c r="K129" s="23">
        <v>7002.2142944335928</v>
      </c>
      <c r="L129" s="23">
        <v>7259.8585205078125</v>
      </c>
      <c r="M129" s="23">
        <v>7517.4127197265625</v>
      </c>
      <c r="N129" s="23">
        <v>7779.0143432617178</v>
      </c>
      <c r="O129" s="23">
        <v>8025.887939453125</v>
      </c>
      <c r="P129" s="23">
        <v>8389.9804077148438</v>
      </c>
      <c r="Q129" s="23">
        <v>8777.5317993164063</v>
      </c>
      <c r="R129" s="23">
        <v>9173.8768310546802</v>
      </c>
      <c r="S129" s="23">
        <v>9629.568359375</v>
      </c>
      <c r="T129" s="23">
        <v>9976.5416259765607</v>
      </c>
      <c r="U129" s="23">
        <v>10312.06494140625</v>
      </c>
      <c r="V129" s="23">
        <v>10636.68725585937</v>
      </c>
      <c r="W129" s="23">
        <v>11073.76501464843</v>
      </c>
      <c r="Y129" s="7"/>
      <c r="Z129" s="7"/>
      <c r="AA129" s="7"/>
    </row>
    <row r="130" spans="1:29" s="26" customFormat="1">
      <c r="A130" s="27" t="s">
        <v>119</v>
      </c>
      <c r="B130" s="27" t="s">
        <v>73</v>
      </c>
      <c r="C130" s="23">
        <v>211.045486450195</v>
      </c>
      <c r="D130" s="23">
        <v>260.6025390625</v>
      </c>
      <c r="E130" s="23">
        <v>324.173248291015</v>
      </c>
      <c r="F130" s="23">
        <v>403.76080322265602</v>
      </c>
      <c r="G130" s="23">
        <v>498.55572509765602</v>
      </c>
      <c r="H130" s="23">
        <v>603.47607421875</v>
      </c>
      <c r="I130" s="23">
        <v>705.55743408203102</v>
      </c>
      <c r="J130" s="23">
        <v>796.17419433593705</v>
      </c>
      <c r="K130" s="23">
        <v>901.08239746093705</v>
      </c>
      <c r="L130" s="23">
        <v>1030.79333496093</v>
      </c>
      <c r="M130" s="23">
        <v>1198.81079101562</v>
      </c>
      <c r="N130" s="23">
        <v>1339.50842285156</v>
      </c>
      <c r="O130" s="23">
        <v>1453.06860351562</v>
      </c>
      <c r="P130" s="23">
        <v>1533.01550292968</v>
      </c>
      <c r="Q130" s="23">
        <v>1596.3515625</v>
      </c>
      <c r="R130" s="23">
        <v>1643.50659179687</v>
      </c>
      <c r="S130" s="23">
        <v>1682.52075195312</v>
      </c>
      <c r="T130" s="23">
        <v>1718.39465332031</v>
      </c>
      <c r="U130" s="23">
        <v>1755.99670410156</v>
      </c>
      <c r="V130" s="23">
        <v>1802.76525878906</v>
      </c>
      <c r="W130" s="23">
        <v>1843.16174316406</v>
      </c>
      <c r="Y130" s="7"/>
      <c r="Z130" s="7"/>
      <c r="AA130" s="7"/>
      <c r="AB130" s="7"/>
      <c r="AC130" s="7"/>
    </row>
    <row r="131" spans="1:29" s="26" customFormat="1">
      <c r="A131" s="27" t="s">
        <v>119</v>
      </c>
      <c r="B131" s="27" t="s">
        <v>74</v>
      </c>
      <c r="C131" s="23">
        <v>211.045486450195</v>
      </c>
      <c r="D131" s="23">
        <v>260.6025390625</v>
      </c>
      <c r="E131" s="23">
        <v>324.173248291015</v>
      </c>
      <c r="F131" s="23">
        <v>403.76080322265602</v>
      </c>
      <c r="G131" s="23">
        <v>498.55572509765602</v>
      </c>
      <c r="H131" s="23">
        <v>603.47607421875</v>
      </c>
      <c r="I131" s="23">
        <v>705.55743408203102</v>
      </c>
      <c r="J131" s="23">
        <v>796.17419433593705</v>
      </c>
      <c r="K131" s="23">
        <v>901.08239746093705</v>
      </c>
      <c r="L131" s="23">
        <v>1030.79333496093</v>
      </c>
      <c r="M131" s="23">
        <v>1198.81079101562</v>
      </c>
      <c r="N131" s="23">
        <v>1339.50842285156</v>
      </c>
      <c r="O131" s="23">
        <v>1453.06860351562</v>
      </c>
      <c r="P131" s="23">
        <v>1533.01550292968</v>
      </c>
      <c r="Q131" s="23">
        <v>1596.3515625</v>
      </c>
      <c r="R131" s="23">
        <v>1643.50659179687</v>
      </c>
      <c r="S131" s="23">
        <v>1682.52075195312</v>
      </c>
      <c r="T131" s="23">
        <v>1718.39465332031</v>
      </c>
      <c r="U131" s="23">
        <v>1755.99670410156</v>
      </c>
      <c r="V131" s="23">
        <v>1802.76525878906</v>
      </c>
      <c r="W131" s="23">
        <v>1843.16174316406</v>
      </c>
      <c r="Y131" s="7"/>
      <c r="Z131" s="7"/>
      <c r="AA131" s="7"/>
      <c r="AB131" s="7"/>
      <c r="AC131" s="7"/>
    </row>
    <row r="133" spans="1:29">
      <c r="A133" s="17" t="s">
        <v>96</v>
      </c>
      <c r="B133" s="17" t="s">
        <v>97</v>
      </c>
      <c r="C133" s="17" t="s">
        <v>75</v>
      </c>
      <c r="D133" s="17" t="s">
        <v>98</v>
      </c>
      <c r="E133" s="17" t="s">
        <v>99</v>
      </c>
      <c r="F133" s="17" t="s">
        <v>100</v>
      </c>
      <c r="G133" s="17" t="s">
        <v>101</v>
      </c>
      <c r="H133" s="17" t="s">
        <v>102</v>
      </c>
      <c r="I133" s="17" t="s">
        <v>103</v>
      </c>
      <c r="J133" s="17" t="s">
        <v>104</v>
      </c>
      <c r="K133" s="17" t="s">
        <v>105</v>
      </c>
      <c r="L133" s="17" t="s">
        <v>106</v>
      </c>
      <c r="M133" s="17" t="s">
        <v>107</v>
      </c>
      <c r="N133" s="17" t="s">
        <v>108</v>
      </c>
      <c r="O133" s="17" t="s">
        <v>109</v>
      </c>
      <c r="P133" s="17" t="s">
        <v>110</v>
      </c>
      <c r="Q133" s="17" t="s">
        <v>111</v>
      </c>
      <c r="R133" s="17" t="s">
        <v>112</v>
      </c>
      <c r="S133" s="17" t="s">
        <v>113</v>
      </c>
      <c r="T133" s="17" t="s">
        <v>114</v>
      </c>
      <c r="U133" s="17" t="s">
        <v>115</v>
      </c>
      <c r="V133" s="17" t="s">
        <v>116</v>
      </c>
      <c r="W133" s="17" t="s">
        <v>117</v>
      </c>
    </row>
    <row r="134" spans="1:29">
      <c r="A134" s="27" t="s">
        <v>120</v>
      </c>
      <c r="B134" s="27" t="s">
        <v>22</v>
      </c>
      <c r="C134" s="23">
        <v>3958.990936279296</v>
      </c>
      <c r="D134" s="23">
        <v>4317.8103637695258</v>
      </c>
      <c r="E134" s="23">
        <v>4573.706756591796</v>
      </c>
      <c r="F134" s="23">
        <v>4863.487548828125</v>
      </c>
      <c r="G134" s="23">
        <v>5201.9166870117178</v>
      </c>
      <c r="H134" s="23">
        <v>5437.4402160644531</v>
      </c>
      <c r="I134" s="23">
        <v>5687.2163696289063</v>
      </c>
      <c r="J134" s="23">
        <v>5903.9507446289063</v>
      </c>
      <c r="K134" s="23">
        <v>6119.5955810546875</v>
      </c>
      <c r="L134" s="23">
        <v>6335.1201782226563</v>
      </c>
      <c r="M134" s="23">
        <v>6551.9652099609375</v>
      </c>
      <c r="N134" s="23">
        <v>6777.43896484375</v>
      </c>
      <c r="O134" s="23">
        <v>7009.9451904296875</v>
      </c>
      <c r="P134" s="23">
        <v>7342.1573486328125</v>
      </c>
      <c r="Q134" s="23">
        <v>7660.2216186523428</v>
      </c>
      <c r="R134" s="23">
        <v>7948.7646484375</v>
      </c>
      <c r="S134" s="23">
        <v>8232.1309814453107</v>
      </c>
      <c r="T134" s="23">
        <v>8442.2579345703107</v>
      </c>
      <c r="U134" s="23">
        <v>8657.4797363281195</v>
      </c>
      <c r="V134" s="23">
        <v>8882.8239746093695</v>
      </c>
      <c r="W134" s="23">
        <v>9174.6318359375</v>
      </c>
    </row>
    <row r="135" spans="1:29">
      <c r="A135" s="27" t="s">
        <v>120</v>
      </c>
      <c r="B135" s="27" t="s">
        <v>73</v>
      </c>
      <c r="C135" s="23">
        <v>99.977607727050696</v>
      </c>
      <c r="D135" s="23">
        <v>124.16203308105401</v>
      </c>
      <c r="E135" s="23">
        <v>154.02691650390599</v>
      </c>
      <c r="F135" s="23">
        <v>192.41542053222599</v>
      </c>
      <c r="G135" s="23">
        <v>239.18330383300699</v>
      </c>
      <c r="H135" s="23">
        <v>291.92352294921801</v>
      </c>
      <c r="I135" s="23">
        <v>341.59582519531199</v>
      </c>
      <c r="J135" s="23">
        <v>391.64187622070301</v>
      </c>
      <c r="K135" s="23">
        <v>447.9111328125</v>
      </c>
      <c r="L135" s="23">
        <v>535.58502197265602</v>
      </c>
      <c r="M135" s="23">
        <v>658.73968505859295</v>
      </c>
      <c r="N135" s="23">
        <v>750.19470214843705</v>
      </c>
      <c r="O135" s="23">
        <v>840.52301025390602</v>
      </c>
      <c r="P135" s="23">
        <v>910.123291015625</v>
      </c>
      <c r="Q135" s="23">
        <v>967.0693359375</v>
      </c>
      <c r="R135" s="23">
        <v>1010.47833251953</v>
      </c>
      <c r="S135" s="23">
        <v>1047.84118652343</v>
      </c>
      <c r="T135" s="23">
        <v>1082.51550292968</v>
      </c>
      <c r="U135" s="23">
        <v>1115.71520996093</v>
      </c>
      <c r="V135" s="23">
        <v>1154.46862792968</v>
      </c>
      <c r="W135" s="23">
        <v>1190.32495117187</v>
      </c>
    </row>
    <row r="136" spans="1:29">
      <c r="A136" s="27" t="s">
        <v>120</v>
      </c>
      <c r="B136" s="27" t="s">
        <v>74</v>
      </c>
      <c r="C136" s="23">
        <v>99.977607727050696</v>
      </c>
      <c r="D136" s="23">
        <v>124.16203308105401</v>
      </c>
      <c r="E136" s="23">
        <v>154.02691650390599</v>
      </c>
      <c r="F136" s="23">
        <v>192.41542053222599</v>
      </c>
      <c r="G136" s="23">
        <v>239.18330383300699</v>
      </c>
      <c r="H136" s="23">
        <v>291.92352294921801</v>
      </c>
      <c r="I136" s="23">
        <v>341.59582519531199</v>
      </c>
      <c r="J136" s="23">
        <v>391.64187622070301</v>
      </c>
      <c r="K136" s="23">
        <v>447.9111328125</v>
      </c>
      <c r="L136" s="23">
        <v>535.58502197265602</v>
      </c>
      <c r="M136" s="23">
        <v>658.73968505859295</v>
      </c>
      <c r="N136" s="23">
        <v>750.19470214843705</v>
      </c>
      <c r="O136" s="23">
        <v>840.52301025390602</v>
      </c>
      <c r="P136" s="23">
        <v>910.123291015625</v>
      </c>
      <c r="Q136" s="23">
        <v>967.0693359375</v>
      </c>
      <c r="R136" s="23">
        <v>1010.47833251953</v>
      </c>
      <c r="S136" s="23">
        <v>1047.84118652343</v>
      </c>
      <c r="T136" s="23">
        <v>1082.51550292968</v>
      </c>
      <c r="U136" s="23">
        <v>1115.71520996093</v>
      </c>
      <c r="V136" s="23">
        <v>1154.46862792968</v>
      </c>
      <c r="W136" s="23">
        <v>1190.32495117187</v>
      </c>
    </row>
    <row r="138" spans="1:29">
      <c r="A138" s="17" t="s">
        <v>96</v>
      </c>
      <c r="B138" s="17" t="s">
        <v>97</v>
      </c>
      <c r="C138" s="17" t="s">
        <v>75</v>
      </c>
      <c r="D138" s="17" t="s">
        <v>98</v>
      </c>
      <c r="E138" s="17" t="s">
        <v>99</v>
      </c>
      <c r="F138" s="17" t="s">
        <v>100</v>
      </c>
      <c r="G138" s="17" t="s">
        <v>101</v>
      </c>
      <c r="H138" s="17" t="s">
        <v>102</v>
      </c>
      <c r="I138" s="17" t="s">
        <v>103</v>
      </c>
      <c r="J138" s="17" t="s">
        <v>104</v>
      </c>
      <c r="K138" s="17" t="s">
        <v>105</v>
      </c>
      <c r="L138" s="17" t="s">
        <v>106</v>
      </c>
      <c r="M138" s="17" t="s">
        <v>107</v>
      </c>
      <c r="N138" s="17" t="s">
        <v>108</v>
      </c>
      <c r="O138" s="17" t="s">
        <v>109</v>
      </c>
      <c r="P138" s="17" t="s">
        <v>110</v>
      </c>
      <c r="Q138" s="17" t="s">
        <v>111</v>
      </c>
      <c r="R138" s="17" t="s">
        <v>112</v>
      </c>
      <c r="S138" s="17" t="s">
        <v>113</v>
      </c>
      <c r="T138" s="17" t="s">
        <v>114</v>
      </c>
      <c r="U138" s="17" t="s">
        <v>115</v>
      </c>
      <c r="V138" s="17" t="s">
        <v>116</v>
      </c>
      <c r="W138" s="17" t="s">
        <v>117</v>
      </c>
    </row>
    <row r="139" spans="1:29">
      <c r="A139" s="27" t="s">
        <v>121</v>
      </c>
      <c r="B139" s="27" t="s">
        <v>22</v>
      </c>
      <c r="C139" s="23">
        <v>3399.660278320307</v>
      </c>
      <c r="D139" s="23">
        <v>4001.024871826171</v>
      </c>
      <c r="E139" s="23">
        <v>4608.783447265625</v>
      </c>
      <c r="F139" s="23">
        <v>5220.3077392578116</v>
      </c>
      <c r="G139" s="23">
        <v>5857.4215087890616</v>
      </c>
      <c r="H139" s="23">
        <v>6468.9187622070313</v>
      </c>
      <c r="I139" s="23">
        <v>7099.9295654296875</v>
      </c>
      <c r="J139" s="23">
        <v>7540.0233154296875</v>
      </c>
      <c r="K139" s="23">
        <v>7738.4832153320313</v>
      </c>
      <c r="L139" s="23">
        <v>7930.7979125976563</v>
      </c>
      <c r="M139" s="23">
        <v>8136.0897827148428</v>
      </c>
      <c r="N139" s="23">
        <v>8370.0506591796875</v>
      </c>
      <c r="O139" s="23">
        <v>8619.2453002929688</v>
      </c>
      <c r="P139" s="23">
        <v>8920.9479370117188</v>
      </c>
      <c r="Q139" s="23">
        <v>9255.9197998046875</v>
      </c>
      <c r="R139" s="23">
        <v>9575.5051269531195</v>
      </c>
      <c r="S139" s="23">
        <v>9946.5806884765607</v>
      </c>
      <c r="T139" s="23">
        <v>10240.586547851561</v>
      </c>
      <c r="U139" s="23">
        <v>10540.431640625</v>
      </c>
      <c r="V139" s="23">
        <v>10810.501586914061</v>
      </c>
      <c r="W139" s="23">
        <v>11169.42749023437</v>
      </c>
    </row>
    <row r="140" spans="1:29">
      <c r="A140" s="27" t="s">
        <v>121</v>
      </c>
      <c r="B140" s="27" t="s">
        <v>73</v>
      </c>
      <c r="C140" s="23">
        <v>118.404945373535</v>
      </c>
      <c r="D140" s="23">
        <v>150.63813781738199</v>
      </c>
      <c r="E140" s="23">
        <v>185.35119628906199</v>
      </c>
      <c r="F140" s="23">
        <v>233.09342956542901</v>
      </c>
      <c r="G140" s="23">
        <v>293.474029541015</v>
      </c>
      <c r="H140" s="23">
        <v>368.75949096679602</v>
      </c>
      <c r="I140" s="23">
        <v>458.69937133789</v>
      </c>
      <c r="J140" s="23">
        <v>561.54992675781205</v>
      </c>
      <c r="K140" s="23">
        <v>673.49664306640602</v>
      </c>
      <c r="L140" s="23">
        <v>806.63928222656205</v>
      </c>
      <c r="M140" s="23">
        <v>987.934814453125</v>
      </c>
      <c r="N140" s="23">
        <v>1129.98193359375</v>
      </c>
      <c r="O140" s="23">
        <v>1253.61206054687</v>
      </c>
      <c r="P140" s="23">
        <v>1350.02368164062</v>
      </c>
      <c r="Q140" s="23">
        <v>1430.73950195312</v>
      </c>
      <c r="R140" s="23">
        <v>1487.64025878906</v>
      </c>
      <c r="S140" s="23">
        <v>1533.23974609375</v>
      </c>
      <c r="T140" s="23">
        <v>1573.89929199218</v>
      </c>
      <c r="U140" s="23">
        <v>1613.26818847656</v>
      </c>
      <c r="V140" s="23">
        <v>1665.47216796875</v>
      </c>
      <c r="W140" s="23">
        <v>1711.62451171875</v>
      </c>
    </row>
    <row r="141" spans="1:29">
      <c r="A141" s="27" t="s">
        <v>121</v>
      </c>
      <c r="B141" s="27" t="s">
        <v>74</v>
      </c>
      <c r="C141" s="23">
        <v>118.404945373535</v>
      </c>
      <c r="D141" s="23">
        <v>150.63813781738199</v>
      </c>
      <c r="E141" s="23">
        <v>185.35119628906199</v>
      </c>
      <c r="F141" s="23">
        <v>233.09342956542901</v>
      </c>
      <c r="G141" s="23">
        <v>293.474029541015</v>
      </c>
      <c r="H141" s="23">
        <v>368.75949096679602</v>
      </c>
      <c r="I141" s="23">
        <v>458.69937133789</v>
      </c>
      <c r="J141" s="23">
        <v>561.54992675781205</v>
      </c>
      <c r="K141" s="23">
        <v>673.49664306640602</v>
      </c>
      <c r="L141" s="23">
        <v>806.63928222656205</v>
      </c>
      <c r="M141" s="23">
        <v>987.934814453125</v>
      </c>
      <c r="N141" s="23">
        <v>1129.98193359375</v>
      </c>
      <c r="O141" s="23">
        <v>1253.61206054687</v>
      </c>
      <c r="P141" s="23">
        <v>1350.02368164062</v>
      </c>
      <c r="Q141" s="23">
        <v>1430.73950195312</v>
      </c>
      <c r="R141" s="23">
        <v>1487.64025878906</v>
      </c>
      <c r="S141" s="23">
        <v>1533.23974609375</v>
      </c>
      <c r="T141" s="23">
        <v>1573.89929199218</v>
      </c>
      <c r="U141" s="23">
        <v>1613.26818847656</v>
      </c>
      <c r="V141" s="23">
        <v>1665.47216796875</v>
      </c>
      <c r="W141" s="23">
        <v>1711.62451171875</v>
      </c>
    </row>
    <row r="143" spans="1:29">
      <c r="A143" s="17" t="s">
        <v>96</v>
      </c>
      <c r="B143" s="17" t="s">
        <v>97</v>
      </c>
      <c r="C143" s="17" t="s">
        <v>75</v>
      </c>
      <c r="D143" s="17" t="s">
        <v>98</v>
      </c>
      <c r="E143" s="17" t="s">
        <v>99</v>
      </c>
      <c r="F143" s="17" t="s">
        <v>100</v>
      </c>
      <c r="G143" s="17" t="s">
        <v>101</v>
      </c>
      <c r="H143" s="17" t="s">
        <v>102</v>
      </c>
      <c r="I143" s="17" t="s">
        <v>103</v>
      </c>
      <c r="J143" s="17" t="s">
        <v>104</v>
      </c>
      <c r="K143" s="17" t="s">
        <v>105</v>
      </c>
      <c r="L143" s="17" t="s">
        <v>106</v>
      </c>
      <c r="M143" s="17" t="s">
        <v>107</v>
      </c>
      <c r="N143" s="17" t="s">
        <v>108</v>
      </c>
      <c r="O143" s="17" t="s">
        <v>109</v>
      </c>
      <c r="P143" s="17" t="s">
        <v>110</v>
      </c>
      <c r="Q143" s="17" t="s">
        <v>111</v>
      </c>
      <c r="R143" s="17" t="s">
        <v>112</v>
      </c>
      <c r="S143" s="17" t="s">
        <v>113</v>
      </c>
      <c r="T143" s="17" t="s">
        <v>114</v>
      </c>
      <c r="U143" s="17" t="s">
        <v>115</v>
      </c>
      <c r="V143" s="17" t="s">
        <v>116</v>
      </c>
      <c r="W143" s="17" t="s">
        <v>117</v>
      </c>
    </row>
    <row r="144" spans="1:29">
      <c r="A144" s="27" t="s">
        <v>122</v>
      </c>
      <c r="B144" s="27" t="s">
        <v>22</v>
      </c>
      <c r="C144" s="23">
        <v>1783.25219726562</v>
      </c>
      <c r="D144" s="23">
        <v>1904.915832519531</v>
      </c>
      <c r="E144" s="23">
        <v>2001.411621093742</v>
      </c>
      <c r="F144" s="23">
        <v>2115.5841369628902</v>
      </c>
      <c r="G144" s="23">
        <v>2235.533142089836</v>
      </c>
      <c r="H144" s="23">
        <v>2330.6984558105391</v>
      </c>
      <c r="I144" s="23">
        <v>2429.9710998535152</v>
      </c>
      <c r="J144" s="23">
        <v>2525.535614013671</v>
      </c>
      <c r="K144" s="23">
        <v>2576.91870117187</v>
      </c>
      <c r="L144" s="23">
        <v>2628.908325195312</v>
      </c>
      <c r="M144" s="23">
        <v>2682.0504760742178</v>
      </c>
      <c r="N144" s="23">
        <v>2744.493621826171</v>
      </c>
      <c r="O144" s="23">
        <v>2829.0292053222602</v>
      </c>
      <c r="P144" s="23">
        <v>2925.9724426269531</v>
      </c>
      <c r="Q144" s="23">
        <v>3018.7078247070313</v>
      </c>
      <c r="R144" s="23">
        <v>3107.7264099121089</v>
      </c>
      <c r="S144" s="23">
        <v>3178.0110473632758</v>
      </c>
      <c r="T144" s="23">
        <v>3226.1052856445258</v>
      </c>
      <c r="U144" s="23">
        <v>3277.01879882812</v>
      </c>
      <c r="V144" s="23">
        <v>3337.9873046875</v>
      </c>
      <c r="W144" s="23">
        <v>3420.5073852539063</v>
      </c>
    </row>
    <row r="145" spans="1:23">
      <c r="A145" s="27" t="s">
        <v>122</v>
      </c>
      <c r="B145" s="27" t="s">
        <v>73</v>
      </c>
      <c r="C145" s="23">
        <v>107.943840026855</v>
      </c>
      <c r="D145" s="23">
        <v>143.54388427734301</v>
      </c>
      <c r="E145" s="23">
        <v>152.45034790039</v>
      </c>
      <c r="F145" s="23">
        <v>162.30099487304599</v>
      </c>
      <c r="G145" s="23">
        <v>184.67095947265599</v>
      </c>
      <c r="H145" s="23">
        <v>221.61250305175699</v>
      </c>
      <c r="I145" s="23">
        <v>255.80155944824199</v>
      </c>
      <c r="J145" s="23">
        <v>278.361724853515</v>
      </c>
      <c r="K145" s="23">
        <v>302.219635009765</v>
      </c>
      <c r="L145" s="23">
        <v>336.97933959960898</v>
      </c>
      <c r="M145" s="23">
        <v>392.10687255859301</v>
      </c>
      <c r="N145" s="23">
        <v>427.54428100585898</v>
      </c>
      <c r="O145" s="23">
        <v>457.72705078125</v>
      </c>
      <c r="P145" s="23">
        <v>477.66955566406199</v>
      </c>
      <c r="Q145" s="23">
        <v>491.86428833007801</v>
      </c>
      <c r="R145" s="23">
        <v>499.969146728515</v>
      </c>
      <c r="S145" s="23">
        <v>506.35159301757801</v>
      </c>
      <c r="T145" s="23">
        <v>511.93225097656199</v>
      </c>
      <c r="U145" s="23">
        <v>517.23736572265602</v>
      </c>
      <c r="V145" s="23">
        <v>526.920166015625</v>
      </c>
      <c r="W145" s="23">
        <v>534.891845703125</v>
      </c>
    </row>
    <row r="146" spans="1:23">
      <c r="A146" s="27" t="s">
        <v>122</v>
      </c>
      <c r="B146" s="27" t="s">
        <v>74</v>
      </c>
      <c r="C146" s="23">
        <v>107.943840026855</v>
      </c>
      <c r="D146" s="23">
        <v>143.54388427734301</v>
      </c>
      <c r="E146" s="23">
        <v>152.45034790039</v>
      </c>
      <c r="F146" s="23">
        <v>162.30099487304599</v>
      </c>
      <c r="G146" s="23">
        <v>184.67095947265599</v>
      </c>
      <c r="H146" s="23">
        <v>221.61250305175699</v>
      </c>
      <c r="I146" s="23">
        <v>255.80155944824199</v>
      </c>
      <c r="J146" s="23">
        <v>278.361724853515</v>
      </c>
      <c r="K146" s="23">
        <v>302.219635009765</v>
      </c>
      <c r="L146" s="23">
        <v>336.97933959960898</v>
      </c>
      <c r="M146" s="23">
        <v>392.10687255859301</v>
      </c>
      <c r="N146" s="23">
        <v>427.54428100585898</v>
      </c>
      <c r="O146" s="23">
        <v>457.72705078125</v>
      </c>
      <c r="P146" s="23">
        <v>477.66955566406199</v>
      </c>
      <c r="Q146" s="23">
        <v>491.86428833007801</v>
      </c>
      <c r="R146" s="23">
        <v>499.969146728515</v>
      </c>
      <c r="S146" s="23">
        <v>506.35159301757801</v>
      </c>
      <c r="T146" s="23">
        <v>511.93225097656199</v>
      </c>
      <c r="U146" s="23">
        <v>517.23736572265602</v>
      </c>
      <c r="V146" s="23">
        <v>526.920166015625</v>
      </c>
      <c r="W146" s="23">
        <v>534.891845703125</v>
      </c>
    </row>
    <row r="148" spans="1:23">
      <c r="A148" s="17" t="s">
        <v>96</v>
      </c>
      <c r="B148" s="17" t="s">
        <v>97</v>
      </c>
      <c r="C148" s="17" t="s">
        <v>75</v>
      </c>
      <c r="D148" s="17" t="s">
        <v>98</v>
      </c>
      <c r="E148" s="17" t="s">
        <v>99</v>
      </c>
      <c r="F148" s="17" t="s">
        <v>100</v>
      </c>
      <c r="G148" s="17" t="s">
        <v>101</v>
      </c>
      <c r="H148" s="17" t="s">
        <v>102</v>
      </c>
      <c r="I148" s="17" t="s">
        <v>103</v>
      </c>
      <c r="J148" s="17" t="s">
        <v>104</v>
      </c>
      <c r="K148" s="17" t="s">
        <v>105</v>
      </c>
      <c r="L148" s="17" t="s">
        <v>106</v>
      </c>
      <c r="M148" s="17" t="s">
        <v>107</v>
      </c>
      <c r="N148" s="17" t="s">
        <v>108</v>
      </c>
      <c r="O148" s="17" t="s">
        <v>109</v>
      </c>
      <c r="P148" s="17" t="s">
        <v>110</v>
      </c>
      <c r="Q148" s="17" t="s">
        <v>111</v>
      </c>
      <c r="R148" s="17" t="s">
        <v>112</v>
      </c>
      <c r="S148" s="17" t="s">
        <v>113</v>
      </c>
      <c r="T148" s="17" t="s">
        <v>114</v>
      </c>
      <c r="U148" s="17" t="s">
        <v>115</v>
      </c>
      <c r="V148" s="17" t="s">
        <v>116</v>
      </c>
      <c r="W148" s="17" t="s">
        <v>117</v>
      </c>
    </row>
    <row r="149" spans="1:23">
      <c r="A149" s="27" t="s">
        <v>123</v>
      </c>
      <c r="B149" s="27" t="s">
        <v>22</v>
      </c>
      <c r="C149" s="23">
        <v>204.19714546203551</v>
      </c>
      <c r="D149" s="23">
        <v>233.09677696227939</v>
      </c>
      <c r="E149" s="23">
        <v>254.7381706237789</v>
      </c>
      <c r="F149" s="23">
        <v>280.67674827575593</v>
      </c>
      <c r="G149" s="23">
        <v>321.3366508483885</v>
      </c>
      <c r="H149" s="23">
        <v>342.57176971435524</v>
      </c>
      <c r="I149" s="23">
        <v>360.43885421752844</v>
      </c>
      <c r="J149" s="23">
        <v>375.37065315246491</v>
      </c>
      <c r="K149" s="23">
        <v>388.24706268310524</v>
      </c>
      <c r="L149" s="23">
        <v>403.36797332763643</v>
      </c>
      <c r="M149" s="23">
        <v>417.56658554077069</v>
      </c>
      <c r="N149" s="23">
        <v>437.67878341674793</v>
      </c>
      <c r="O149" s="23">
        <v>456.55220794677723</v>
      </c>
      <c r="P149" s="23">
        <v>480.27448272705038</v>
      </c>
      <c r="Q149" s="23">
        <v>504.66506195068297</v>
      </c>
      <c r="R149" s="23">
        <v>530.23641204833973</v>
      </c>
      <c r="S149" s="23">
        <v>561.87531280517533</v>
      </c>
      <c r="T149" s="23">
        <v>584.34315109252884</v>
      </c>
      <c r="U149" s="23">
        <v>607.45865631103493</v>
      </c>
      <c r="V149" s="23">
        <v>631.3108139038078</v>
      </c>
      <c r="W149" s="23">
        <v>656.63341522216774</v>
      </c>
    </row>
    <row r="150" spans="1:23">
      <c r="A150" s="27" t="s">
        <v>123</v>
      </c>
      <c r="B150" s="27" t="s">
        <v>73</v>
      </c>
      <c r="C150" s="23">
        <v>14.7479953765869</v>
      </c>
      <c r="D150" s="23">
        <v>17.258905410766602</v>
      </c>
      <c r="E150" s="23">
        <v>21.100496292114201</v>
      </c>
      <c r="F150" s="23">
        <v>25.907039642333899</v>
      </c>
      <c r="G150" s="23">
        <v>31.807733535766602</v>
      </c>
      <c r="H150" s="23">
        <v>39.119915008544901</v>
      </c>
      <c r="I150" s="23">
        <v>48.043308258056598</v>
      </c>
      <c r="J150" s="23">
        <v>55.225925445556598</v>
      </c>
      <c r="K150" s="23">
        <v>61.356918334960902</v>
      </c>
      <c r="L150" s="23">
        <v>69.524246215820298</v>
      </c>
      <c r="M150" s="23">
        <v>81.633644104003906</v>
      </c>
      <c r="N150" s="23">
        <v>90.569465637207003</v>
      </c>
      <c r="O150" s="23">
        <v>98.261131286621094</v>
      </c>
      <c r="P150" s="23">
        <v>103.86042022705</v>
      </c>
      <c r="Q150" s="23">
        <v>108.04912567138599</v>
      </c>
      <c r="R150" s="23">
        <v>110.799919128417</v>
      </c>
      <c r="S150" s="23">
        <v>113.06664276123</v>
      </c>
      <c r="T150" s="23">
        <v>115.104652404785</v>
      </c>
      <c r="U150" s="23">
        <v>117.088264465332</v>
      </c>
      <c r="V150" s="23">
        <v>119.707389831542</v>
      </c>
      <c r="W150" s="23">
        <v>121.970970153808</v>
      </c>
    </row>
    <row r="151" spans="1:23">
      <c r="A151" s="27" t="s">
        <v>123</v>
      </c>
      <c r="B151" s="27" t="s">
        <v>74</v>
      </c>
      <c r="C151" s="23">
        <v>14.7479953765869</v>
      </c>
      <c r="D151" s="23">
        <v>17.258905410766602</v>
      </c>
      <c r="E151" s="23">
        <v>21.100496292114201</v>
      </c>
      <c r="F151" s="23">
        <v>25.907039642333899</v>
      </c>
      <c r="G151" s="23">
        <v>31.807733535766602</v>
      </c>
      <c r="H151" s="23">
        <v>39.119915008544901</v>
      </c>
      <c r="I151" s="23">
        <v>48.043308258056598</v>
      </c>
      <c r="J151" s="23">
        <v>55.225925445556598</v>
      </c>
      <c r="K151" s="23">
        <v>61.356918334960902</v>
      </c>
      <c r="L151" s="23">
        <v>69.524246215820298</v>
      </c>
      <c r="M151" s="23">
        <v>81.633644104003906</v>
      </c>
      <c r="N151" s="23">
        <v>90.569465637207003</v>
      </c>
      <c r="O151" s="23">
        <v>98.261131286621094</v>
      </c>
      <c r="P151" s="23">
        <v>103.86042022705</v>
      </c>
      <c r="Q151" s="23">
        <v>108.04912567138599</v>
      </c>
      <c r="R151" s="23">
        <v>110.799919128417</v>
      </c>
      <c r="S151" s="23">
        <v>113.06664276123</v>
      </c>
      <c r="T151" s="23">
        <v>115.104652404785</v>
      </c>
      <c r="U151" s="23">
        <v>117.088264465332</v>
      </c>
      <c r="V151" s="23">
        <v>119.707389831542</v>
      </c>
      <c r="W151" s="23">
        <v>121.970970153808</v>
      </c>
    </row>
    <row r="153" spans="1:23" collapsed="1"/>
    <row r="154" spans="1:23">
      <c r="A154" s="7" t="s">
        <v>93</v>
      </c>
    </row>
  </sheetData>
  <sheetProtection algorithmName="SHA-512" hashValue="6ZaurPTR9gYT9DGUmoOWutVediF+Izckgbp0DniPRBtsDILFy6ojnzIuodSDaDbfAqerPeN34hXDSFxMXHZfiA==" saltValue="CI4fXmV0irh2YgZjL0RxZw=="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57E188"/>
  </sheetPr>
  <dimension ref="A1:W122"/>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129</v>
      </c>
      <c r="B1" s="17"/>
      <c r="C1" s="17"/>
      <c r="D1" s="17"/>
      <c r="E1" s="17"/>
      <c r="F1" s="17"/>
      <c r="G1" s="17"/>
      <c r="H1" s="17"/>
      <c r="I1" s="17"/>
      <c r="J1" s="17"/>
      <c r="K1" s="17"/>
      <c r="L1" s="17"/>
      <c r="M1" s="17"/>
      <c r="N1" s="17"/>
      <c r="O1" s="17"/>
      <c r="P1" s="17"/>
      <c r="Q1" s="17"/>
      <c r="R1" s="17"/>
      <c r="S1" s="17"/>
      <c r="T1" s="17"/>
      <c r="U1" s="17"/>
      <c r="V1" s="17"/>
      <c r="W1" s="17"/>
    </row>
    <row r="2" spans="1:23">
      <c r="A2" s="26" t="s">
        <v>50</v>
      </c>
      <c r="B2" s="16" t="s">
        <v>130</v>
      </c>
    </row>
    <row r="3" spans="1:23">
      <c r="B3" s="16"/>
    </row>
    <row r="4" spans="1:23">
      <c r="A4" s="16" t="s">
        <v>95</v>
      </c>
      <c r="B4" s="1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319711.6496</v>
      </c>
      <c r="D6" s="23">
        <v>291020.2291</v>
      </c>
      <c r="E6" s="23">
        <v>279731.27759999997</v>
      </c>
      <c r="F6" s="23">
        <v>264985.28178488562</v>
      </c>
      <c r="G6" s="23">
        <v>210085.42216760071</v>
      </c>
      <c r="H6" s="23">
        <v>185224.3044776241</v>
      </c>
      <c r="I6" s="23">
        <v>172208.5384935998</v>
      </c>
      <c r="J6" s="23">
        <v>162408.51826617782</v>
      </c>
      <c r="K6" s="23">
        <v>148827.35161879339</v>
      </c>
      <c r="L6" s="23">
        <v>138339.97548667356</v>
      </c>
      <c r="M6" s="23">
        <v>124752.02347516456</v>
      </c>
      <c r="N6" s="23">
        <v>103163.59333055487</v>
      </c>
      <c r="O6" s="23">
        <v>100121.81878527519</v>
      </c>
      <c r="P6" s="23">
        <v>87714.336255577247</v>
      </c>
      <c r="Q6" s="23">
        <v>61554.591926914101</v>
      </c>
      <c r="R6" s="23">
        <v>48793.780949255073</v>
      </c>
      <c r="S6" s="23">
        <v>46579.366200000004</v>
      </c>
      <c r="T6" s="23">
        <v>44463.6685</v>
      </c>
      <c r="U6" s="23">
        <v>39572.9614</v>
      </c>
      <c r="V6" s="23">
        <v>36918.700400000002</v>
      </c>
      <c r="W6" s="23">
        <v>24983.434870602003</v>
      </c>
    </row>
    <row r="7" spans="1:23">
      <c r="A7" s="27" t="s">
        <v>36</v>
      </c>
      <c r="B7" s="27" t="s">
        <v>67</v>
      </c>
      <c r="C7" s="23">
        <v>105829.6125</v>
      </c>
      <c r="D7" s="23">
        <v>96355.076499999996</v>
      </c>
      <c r="E7" s="23">
        <v>95433.856</v>
      </c>
      <c r="F7" s="23">
        <v>75306.714614507</v>
      </c>
      <c r="G7" s="23">
        <v>64581.105759330705</v>
      </c>
      <c r="H7" s="23">
        <v>58558.785189906535</v>
      </c>
      <c r="I7" s="23">
        <v>54006.447080849503</v>
      </c>
      <c r="J7" s="23">
        <v>44811.426904629596</v>
      </c>
      <c r="K7" s="23">
        <v>40229.086283851604</v>
      </c>
      <c r="L7" s="23">
        <v>40123.597699999998</v>
      </c>
      <c r="M7" s="23">
        <v>33647.265606264598</v>
      </c>
      <c r="N7" s="23">
        <v>31833.883999999998</v>
      </c>
      <c r="O7" s="23">
        <v>29706.065999999999</v>
      </c>
      <c r="P7" s="23">
        <v>26324.3848</v>
      </c>
      <c r="Q7" s="23">
        <v>24838.522300000001</v>
      </c>
      <c r="R7" s="23">
        <v>22813.807599999996</v>
      </c>
      <c r="S7" s="23">
        <v>22239.863399999998</v>
      </c>
      <c r="T7" s="23">
        <v>22626.081899999997</v>
      </c>
      <c r="U7" s="23">
        <v>19673.789599999996</v>
      </c>
      <c r="V7" s="23">
        <v>17767.554599999999</v>
      </c>
      <c r="W7" s="23">
        <v>17891.0363</v>
      </c>
    </row>
    <row r="8" spans="1:23">
      <c r="A8" s="27" t="s">
        <v>36</v>
      </c>
      <c r="B8" s="27" t="s">
        <v>18</v>
      </c>
      <c r="C8" s="23">
        <v>14551.199117915479</v>
      </c>
      <c r="D8" s="23">
        <v>13762.009363103731</v>
      </c>
      <c r="E8" s="23">
        <v>11688.141267066901</v>
      </c>
      <c r="F8" s="23">
        <v>16622.756352303066</v>
      </c>
      <c r="G8" s="23">
        <v>12460.129699789022</v>
      </c>
      <c r="H8" s="23">
        <v>9781.8635460289934</v>
      </c>
      <c r="I8" s="23">
        <v>9687.2413547336491</v>
      </c>
      <c r="J8" s="23">
        <v>9832.0907960647164</v>
      </c>
      <c r="K8" s="23">
        <v>10731.396485360889</v>
      </c>
      <c r="L8" s="23">
        <v>10444.108363023586</v>
      </c>
      <c r="M8" s="23">
        <v>8818.2004422951941</v>
      </c>
      <c r="N8" s="23">
        <v>11482.864799357063</v>
      </c>
      <c r="O8" s="23">
        <v>10339.345058497469</v>
      </c>
      <c r="P8" s="23">
        <v>7032.8632176270521</v>
      </c>
      <c r="Q8" s="23">
        <v>10169.803168734708</v>
      </c>
      <c r="R8" s="23">
        <v>6322.3701744989421</v>
      </c>
      <c r="S8" s="23">
        <v>9763.7865622341888</v>
      </c>
      <c r="T8" s="23">
        <v>9635.7086150834875</v>
      </c>
      <c r="U8" s="23">
        <v>7752.4442393580293</v>
      </c>
      <c r="V8" s="23">
        <v>8151.8304088645</v>
      </c>
      <c r="W8" s="23">
        <v>7873.760454051916</v>
      </c>
    </row>
    <row r="9" spans="1:23">
      <c r="A9" s="27" t="s">
        <v>36</v>
      </c>
      <c r="B9" s="27" t="s">
        <v>28</v>
      </c>
      <c r="C9" s="23">
        <v>2174.1284449999998</v>
      </c>
      <c r="D9" s="23">
        <v>1682.3443089999998</v>
      </c>
      <c r="E9" s="23">
        <v>1751.7739300000001</v>
      </c>
      <c r="F9" s="23">
        <v>894.5617729999999</v>
      </c>
      <c r="G9" s="23">
        <v>719.84427000000005</v>
      </c>
      <c r="H9" s="23">
        <v>737.09440099999995</v>
      </c>
      <c r="I9" s="23">
        <v>700.80977600000006</v>
      </c>
      <c r="J9" s="23">
        <v>732.63605600000005</v>
      </c>
      <c r="K9" s="23">
        <v>778.74913100000003</v>
      </c>
      <c r="L9" s="23">
        <v>766.73036700000011</v>
      </c>
      <c r="M9" s="23">
        <v>789.46073600000011</v>
      </c>
      <c r="N9" s="23">
        <v>866.98067000000003</v>
      </c>
      <c r="O9" s="23">
        <v>828.33276699999999</v>
      </c>
      <c r="P9" s="23">
        <v>500.43774300000001</v>
      </c>
      <c r="Q9" s="23">
        <v>672.71409999999992</v>
      </c>
      <c r="R9" s="23">
        <v>399.18286200000006</v>
      </c>
      <c r="S9" s="23">
        <v>889.69780000000003</v>
      </c>
      <c r="T9" s="23">
        <v>675.432455</v>
      </c>
      <c r="U9" s="23">
        <v>511.89929999999998</v>
      </c>
      <c r="V9" s="23">
        <v>495.96071999999998</v>
      </c>
      <c r="W9" s="23">
        <v>536.20143999999993</v>
      </c>
    </row>
    <row r="10" spans="1:23">
      <c r="A10" s="27" t="s">
        <v>36</v>
      </c>
      <c r="B10" s="27" t="s">
        <v>62</v>
      </c>
      <c r="C10" s="23">
        <v>403.58523893195178</v>
      </c>
      <c r="D10" s="23">
        <v>433.08763674917998</v>
      </c>
      <c r="E10" s="23">
        <v>955.36470620842294</v>
      </c>
      <c r="F10" s="23">
        <v>1274.8451073303177</v>
      </c>
      <c r="G10" s="23">
        <v>858.88266277546484</v>
      </c>
      <c r="H10" s="23">
        <v>903.58803454685392</v>
      </c>
      <c r="I10" s="23">
        <v>816.97900192915301</v>
      </c>
      <c r="J10" s="23">
        <v>1095.6079991690269</v>
      </c>
      <c r="K10" s="23">
        <v>617.62216341977251</v>
      </c>
      <c r="L10" s="23">
        <v>761.95401965299595</v>
      </c>
      <c r="M10" s="23">
        <v>489.68695161684985</v>
      </c>
      <c r="N10" s="23">
        <v>1066.097936955719</v>
      </c>
      <c r="O10" s="23">
        <v>633.43019947154096</v>
      </c>
      <c r="P10" s="23">
        <v>432.211836100109</v>
      </c>
      <c r="Q10" s="23">
        <v>1707.2325518949067</v>
      </c>
      <c r="R10" s="23">
        <v>890.331689572811</v>
      </c>
      <c r="S10" s="23">
        <v>3250.8825752009307</v>
      </c>
      <c r="T10" s="23">
        <v>1583.6455627382961</v>
      </c>
      <c r="U10" s="23">
        <v>2730.3503227323336</v>
      </c>
      <c r="V10" s="23">
        <v>3089.0182818976427</v>
      </c>
      <c r="W10" s="23">
        <v>3260.8375479998085</v>
      </c>
    </row>
    <row r="11" spans="1:23">
      <c r="A11" s="27" t="s">
        <v>36</v>
      </c>
      <c r="B11" s="27" t="s">
        <v>61</v>
      </c>
      <c r="C11" s="23">
        <v>84075.165280000016</v>
      </c>
      <c r="D11" s="23">
        <v>82423.697140000004</v>
      </c>
      <c r="E11" s="23">
        <v>73412.339720000004</v>
      </c>
      <c r="F11" s="23">
        <v>83467.986709999997</v>
      </c>
      <c r="G11" s="23">
        <v>85577.588629999998</v>
      </c>
      <c r="H11" s="23">
        <v>75300.126069999998</v>
      </c>
      <c r="I11" s="23">
        <v>69668.839400000012</v>
      </c>
      <c r="J11" s="23">
        <v>73175.805120000005</v>
      </c>
      <c r="K11" s="23">
        <v>62684.74106</v>
      </c>
      <c r="L11" s="23">
        <v>54328.603650000005</v>
      </c>
      <c r="M11" s="23">
        <v>46664.058770000003</v>
      </c>
      <c r="N11" s="23">
        <v>44054.201059999999</v>
      </c>
      <c r="O11" s="23">
        <v>43523.942110000004</v>
      </c>
      <c r="P11" s="23">
        <v>38803.720100000006</v>
      </c>
      <c r="Q11" s="23">
        <v>35509.723870000002</v>
      </c>
      <c r="R11" s="23">
        <v>31245.347710000002</v>
      </c>
      <c r="S11" s="23">
        <v>34189.976876000001</v>
      </c>
      <c r="T11" s="23">
        <v>28460.318643999999</v>
      </c>
      <c r="U11" s="23">
        <v>25160.826719999997</v>
      </c>
      <c r="V11" s="23">
        <v>21969.706494000002</v>
      </c>
      <c r="W11" s="23">
        <v>21261.705477000003</v>
      </c>
    </row>
    <row r="12" spans="1:23">
      <c r="A12" s="27" t="s">
        <v>36</v>
      </c>
      <c r="B12" s="27" t="s">
        <v>65</v>
      </c>
      <c r="C12" s="23">
        <v>73343.470337899154</v>
      </c>
      <c r="D12" s="23">
        <v>75330.295293561067</v>
      </c>
      <c r="E12" s="23">
        <v>65710.442502427526</v>
      </c>
      <c r="F12" s="23">
        <v>65496.989901455978</v>
      </c>
      <c r="G12" s="23">
        <v>85684.944481971848</v>
      </c>
      <c r="H12" s="23">
        <v>87991.073356106877</v>
      </c>
      <c r="I12" s="23">
        <v>87235.143137496314</v>
      </c>
      <c r="J12" s="23">
        <v>90600.166292415728</v>
      </c>
      <c r="K12" s="23">
        <v>90217.53204888264</v>
      </c>
      <c r="L12" s="23">
        <v>86014.272355742694</v>
      </c>
      <c r="M12" s="23">
        <v>87387.759693254309</v>
      </c>
      <c r="N12" s="23">
        <v>92252.186414219876</v>
      </c>
      <c r="O12" s="23">
        <v>87216.205280882568</v>
      </c>
      <c r="P12" s="23">
        <v>94154.040931415511</v>
      </c>
      <c r="Q12" s="23">
        <v>98212.323890131825</v>
      </c>
      <c r="R12" s="23">
        <v>98996.909912176794</v>
      </c>
      <c r="S12" s="23">
        <v>95693.737841309587</v>
      </c>
      <c r="T12" s="23">
        <v>89816.806179107807</v>
      </c>
      <c r="U12" s="23">
        <v>87225.734915619832</v>
      </c>
      <c r="V12" s="23">
        <v>80281.290095280085</v>
      </c>
      <c r="W12" s="23">
        <v>77596.190471397902</v>
      </c>
    </row>
    <row r="13" spans="1:23">
      <c r="A13" s="27" t="s">
        <v>36</v>
      </c>
      <c r="B13" s="27" t="s">
        <v>64</v>
      </c>
      <c r="C13" s="23">
        <v>132.52420549132447</v>
      </c>
      <c r="D13" s="23">
        <v>130.89145791872696</v>
      </c>
      <c r="E13" s="23">
        <v>125.61500136370016</v>
      </c>
      <c r="F13" s="23">
        <v>113.71712956954457</v>
      </c>
      <c r="G13" s="23">
        <v>105.91943864029518</v>
      </c>
      <c r="H13" s="23">
        <v>107.85306537166855</v>
      </c>
      <c r="I13" s="23">
        <v>102.53589450075503</v>
      </c>
      <c r="J13" s="23">
        <v>86.146572534732542</v>
      </c>
      <c r="K13" s="23">
        <v>87.716032203406201</v>
      </c>
      <c r="L13" s="23">
        <v>87.047507131543682</v>
      </c>
      <c r="M13" s="23">
        <v>85.475416250883853</v>
      </c>
      <c r="N13" s="23">
        <v>83.107436867999212</v>
      </c>
      <c r="O13" s="23">
        <v>76.253489096323491</v>
      </c>
      <c r="P13" s="23">
        <v>69.370112046011513</v>
      </c>
      <c r="Q13" s="23">
        <v>71.626306619796068</v>
      </c>
      <c r="R13" s="23">
        <v>68.596081234508048</v>
      </c>
      <c r="S13" s="23">
        <v>57.618790390072114</v>
      </c>
      <c r="T13" s="23">
        <v>56.677376477033292</v>
      </c>
      <c r="U13" s="23">
        <v>56.213579829074277</v>
      </c>
      <c r="V13" s="23">
        <v>54.848404588440488</v>
      </c>
      <c r="W13" s="23">
        <v>54.433517933093206</v>
      </c>
    </row>
    <row r="14" spans="1:23">
      <c r="A14" s="27" t="s">
        <v>36</v>
      </c>
      <c r="B14" s="27" t="s">
        <v>32</v>
      </c>
      <c r="C14" s="23">
        <v>1.1009261378694501</v>
      </c>
      <c r="D14" s="23">
        <v>1.0335589087044068</v>
      </c>
      <c r="E14" s="23">
        <v>1.07199067370922</v>
      </c>
      <c r="F14" s="23">
        <v>1.4063879469115181</v>
      </c>
      <c r="G14" s="23">
        <v>1.3107089366156739</v>
      </c>
      <c r="H14" s="23">
        <v>1.1721630284439088</v>
      </c>
      <c r="I14" s="23">
        <v>1.062483533161094</v>
      </c>
      <c r="J14" s="23">
        <v>1.12882744261978</v>
      </c>
      <c r="K14" s="23">
        <v>1.0630658113032121</v>
      </c>
      <c r="L14" s="23">
        <v>1.0587503153769939</v>
      </c>
      <c r="M14" s="23">
        <v>1.1070559913411226</v>
      </c>
      <c r="N14" s="23">
        <v>1.0533370060470237</v>
      </c>
      <c r="O14" s="23">
        <v>0.93686107262588991</v>
      </c>
      <c r="P14" s="23">
        <v>0.79700717868720194</v>
      </c>
      <c r="Q14" s="23">
        <v>0.95032067546335997</v>
      </c>
      <c r="R14" s="23">
        <v>1.2104872431252469</v>
      </c>
      <c r="S14" s="23">
        <v>1.1274086889481689</v>
      </c>
      <c r="T14" s="23">
        <v>1.0748451739493221</v>
      </c>
      <c r="U14" s="23">
        <v>1.5717207755567191</v>
      </c>
      <c r="V14" s="23">
        <v>1.4774432673759981</v>
      </c>
      <c r="W14" s="23">
        <v>1.617028153420663</v>
      </c>
    </row>
    <row r="15" spans="1:23">
      <c r="A15" s="27" t="s">
        <v>36</v>
      </c>
      <c r="B15" s="27" t="s">
        <v>69</v>
      </c>
      <c r="C15" s="23">
        <v>271.021004</v>
      </c>
      <c r="D15" s="23">
        <v>488.329792</v>
      </c>
      <c r="E15" s="23">
        <v>329.13683112049955</v>
      </c>
      <c r="F15" s="23">
        <v>2188.6624656645313</v>
      </c>
      <c r="G15" s="23">
        <v>2045.7351292515016</v>
      </c>
      <c r="H15" s="23">
        <v>2991.0981527302074</v>
      </c>
      <c r="I15" s="23">
        <v>2982.1047304841613</v>
      </c>
      <c r="J15" s="23">
        <v>2963.0507624593292</v>
      </c>
      <c r="K15" s="23">
        <v>3239.1987248727792</v>
      </c>
      <c r="L15" s="23">
        <v>3173.7022741707638</v>
      </c>
      <c r="M15" s="23">
        <v>3274.0010338837833</v>
      </c>
      <c r="N15" s="23">
        <v>3528.1812382097828</v>
      </c>
      <c r="O15" s="23">
        <v>2838.7079505792353</v>
      </c>
      <c r="P15" s="23">
        <v>2286.9106727534045</v>
      </c>
      <c r="Q15" s="23">
        <v>2700.3815122076116</v>
      </c>
      <c r="R15" s="23">
        <v>2039.5864444126405</v>
      </c>
      <c r="S15" s="23">
        <v>1951.0471856283673</v>
      </c>
      <c r="T15" s="23">
        <v>1903.376272532656</v>
      </c>
      <c r="U15" s="23">
        <v>1709.3806909615737</v>
      </c>
      <c r="V15" s="23">
        <v>1761.0066243561787</v>
      </c>
      <c r="W15" s="23">
        <v>1575.6498307261249</v>
      </c>
    </row>
    <row r="16" spans="1:23">
      <c r="A16" s="27" t="s">
        <v>36</v>
      </c>
      <c r="B16" s="27" t="s">
        <v>52</v>
      </c>
      <c r="C16" s="23">
        <v>0.26596135447999997</v>
      </c>
      <c r="D16" s="23">
        <v>0.40013145369999997</v>
      </c>
      <c r="E16" s="23">
        <v>0.57021458895999999</v>
      </c>
      <c r="F16" s="23">
        <v>1.4087981775999989</v>
      </c>
      <c r="G16" s="23">
        <v>1.92694129736</v>
      </c>
      <c r="H16" s="23">
        <v>2.5172843008000001</v>
      </c>
      <c r="I16" s="23">
        <v>3.1295139234999994</v>
      </c>
      <c r="J16" s="23">
        <v>3.3943016451999992</v>
      </c>
      <c r="K16" s="23">
        <v>4.1503080001999981</v>
      </c>
      <c r="L16" s="23">
        <v>4.6741722109999992</v>
      </c>
      <c r="M16" s="23">
        <v>5.5323590919999992</v>
      </c>
      <c r="N16" s="23">
        <v>6.0861403119999888</v>
      </c>
      <c r="O16" s="23">
        <v>6.482832123999998</v>
      </c>
      <c r="P16" s="23">
        <v>6.6901728479999987</v>
      </c>
      <c r="Q16" s="23">
        <v>6.9238048559999994</v>
      </c>
      <c r="R16" s="23">
        <v>6.9036754669999993</v>
      </c>
      <c r="S16" s="23">
        <v>6.7564354969999991</v>
      </c>
      <c r="T16" s="23">
        <v>6.8006795299999991</v>
      </c>
      <c r="U16" s="23">
        <v>6.7585628329999992</v>
      </c>
      <c r="V16" s="23">
        <v>6.7954512799999982</v>
      </c>
      <c r="W16" s="23">
        <v>6.9004425069999975</v>
      </c>
    </row>
    <row r="17" spans="1:23">
      <c r="A17" s="29" t="s">
        <v>118</v>
      </c>
      <c r="B17" s="29"/>
      <c r="C17" s="28">
        <v>600221.3347252378</v>
      </c>
      <c r="D17" s="28">
        <v>561137.63080033264</v>
      </c>
      <c r="E17" s="28">
        <v>528808.81072706648</v>
      </c>
      <c r="F17" s="28">
        <v>508162.8533730515</v>
      </c>
      <c r="G17" s="28">
        <v>460073.83711010806</v>
      </c>
      <c r="H17" s="28">
        <v>418604.68814058503</v>
      </c>
      <c r="I17" s="28">
        <v>394426.53413910914</v>
      </c>
      <c r="J17" s="28">
        <v>382742.39800699166</v>
      </c>
      <c r="K17" s="28">
        <v>354174.1948235117</v>
      </c>
      <c r="L17" s="28">
        <v>330866.28944922442</v>
      </c>
      <c r="M17" s="28">
        <v>302633.93109084642</v>
      </c>
      <c r="N17" s="28">
        <v>284802.91564795549</v>
      </c>
      <c r="O17" s="28">
        <v>272445.39369022311</v>
      </c>
      <c r="P17" s="28">
        <v>255031.36499576594</v>
      </c>
      <c r="Q17" s="28">
        <v>232736.53811429534</v>
      </c>
      <c r="R17" s="28">
        <v>209530.32697873813</v>
      </c>
      <c r="S17" s="28">
        <v>212664.9300451348</v>
      </c>
      <c r="T17" s="28">
        <v>197318.33923240664</v>
      </c>
      <c r="U17" s="28">
        <v>182684.22007753927</v>
      </c>
      <c r="V17" s="28">
        <v>168728.90940463069</v>
      </c>
      <c r="W17" s="28">
        <v>153457.60007898472</v>
      </c>
    </row>
    <row r="18" spans="1:23">
      <c r="A18" s="7"/>
      <c r="B18" s="7"/>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165855.2585</v>
      </c>
      <c r="D20" s="23">
        <v>142159.1863</v>
      </c>
      <c r="E20" s="23">
        <v>132286.06099999999</v>
      </c>
      <c r="F20" s="23">
        <v>135698.06899999999</v>
      </c>
      <c r="G20" s="23">
        <v>103695.31765000001</v>
      </c>
      <c r="H20" s="23">
        <v>91303.893670000005</v>
      </c>
      <c r="I20" s="23">
        <v>86507.855949999997</v>
      </c>
      <c r="J20" s="23">
        <v>84334.268549999993</v>
      </c>
      <c r="K20" s="23">
        <v>74884.873529999997</v>
      </c>
      <c r="L20" s="23">
        <v>69799.661259999993</v>
      </c>
      <c r="M20" s="23">
        <v>65753.299319016995</v>
      </c>
      <c r="N20" s="23">
        <v>43812.171000000002</v>
      </c>
      <c r="O20" s="23">
        <v>41578.924500000001</v>
      </c>
      <c r="P20" s="23">
        <v>38262.974499999997</v>
      </c>
      <c r="Q20" s="23">
        <v>12366.133</v>
      </c>
      <c r="R20" s="23">
        <v>10182.2035</v>
      </c>
      <c r="S20" s="23">
        <v>11811.302</v>
      </c>
      <c r="T20" s="23">
        <v>10902.009</v>
      </c>
      <c r="U20" s="23">
        <v>9369.6785</v>
      </c>
      <c r="V20" s="23">
        <v>8934.1285000000007</v>
      </c>
      <c r="W20" s="23">
        <v>8200.3672999999999</v>
      </c>
    </row>
    <row r="21" spans="1:23">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c r="A22" s="27" t="s">
        <v>119</v>
      </c>
      <c r="B22" s="27" t="s">
        <v>18</v>
      </c>
      <c r="C22" s="23">
        <v>213.14817480107001</v>
      </c>
      <c r="D22" s="23">
        <v>202.18189139245499</v>
      </c>
      <c r="E22" s="23">
        <v>589.15042578707994</v>
      </c>
      <c r="F22" s="23">
        <v>2096.8192229111201</v>
      </c>
      <c r="G22" s="23">
        <v>795.60903666503009</v>
      </c>
      <c r="H22" s="23">
        <v>325.27852177540001</v>
      </c>
      <c r="I22" s="23">
        <v>392.81580457324401</v>
      </c>
      <c r="J22" s="23">
        <v>783.11090679905999</v>
      </c>
      <c r="K22" s="23">
        <v>1310.4121819131899</v>
      </c>
      <c r="L22" s="23">
        <v>1114.1229985145699</v>
      </c>
      <c r="M22" s="23">
        <v>507.16072142487002</v>
      </c>
      <c r="N22" s="23">
        <v>1690.996909753876</v>
      </c>
      <c r="O22" s="23">
        <v>1365.50114635305</v>
      </c>
      <c r="P22" s="23">
        <v>767.50200550513</v>
      </c>
      <c r="Q22" s="23">
        <v>1714.9792558805248</v>
      </c>
      <c r="R22" s="23">
        <v>833.74286002611996</v>
      </c>
      <c r="S22" s="23">
        <v>2938.4349593103402</v>
      </c>
      <c r="T22" s="23">
        <v>3188.4705931672001</v>
      </c>
      <c r="U22" s="23">
        <v>2594.8100352885203</v>
      </c>
      <c r="V22" s="23">
        <v>2698.4271706715099</v>
      </c>
      <c r="W22" s="23">
        <v>2471.4679082243201</v>
      </c>
    </row>
    <row r="23" spans="1:23">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c r="A24" s="27" t="s">
        <v>119</v>
      </c>
      <c r="B24" s="27" t="s">
        <v>62</v>
      </c>
      <c r="C24" s="23">
        <v>7.1206659999999893E-5</v>
      </c>
      <c r="D24" s="23">
        <v>1.041499102125</v>
      </c>
      <c r="E24" s="23">
        <v>42.902772837484996</v>
      </c>
      <c r="F24" s="23">
        <v>160.76370872609598</v>
      </c>
      <c r="G24" s="23">
        <v>38.732986121916902</v>
      </c>
      <c r="H24" s="23">
        <v>61.325549973083902</v>
      </c>
      <c r="I24" s="23">
        <v>39.708772704512</v>
      </c>
      <c r="J24" s="23">
        <v>100.80241588682199</v>
      </c>
      <c r="K24" s="23">
        <v>117.65347504767401</v>
      </c>
      <c r="L24" s="23">
        <v>47.581589428674995</v>
      </c>
      <c r="M24" s="23">
        <v>62.461978526798994</v>
      </c>
      <c r="N24" s="23">
        <v>185.51966722904399</v>
      </c>
      <c r="O24" s="23">
        <v>101.461551537177</v>
      </c>
      <c r="P24" s="23">
        <v>61.093038138510998</v>
      </c>
      <c r="Q24" s="23">
        <v>435.71581970480997</v>
      </c>
      <c r="R24" s="23">
        <v>151.47319435988601</v>
      </c>
      <c r="S24" s="23">
        <v>437.12196791051792</v>
      </c>
      <c r="T24" s="23">
        <v>141.76735269169302</v>
      </c>
      <c r="U24" s="23">
        <v>426.46148507876001</v>
      </c>
      <c r="V24" s="23">
        <v>419.55246514287506</v>
      </c>
      <c r="W24" s="23">
        <v>426.71450619098704</v>
      </c>
    </row>
    <row r="25" spans="1:23">
      <c r="A25" s="27" t="s">
        <v>119</v>
      </c>
      <c r="B25" s="27" t="s">
        <v>61</v>
      </c>
      <c r="C25" s="23">
        <v>12979.592239999998</v>
      </c>
      <c r="D25" s="23">
        <v>11932.62444</v>
      </c>
      <c r="E25" s="23">
        <v>10120.654140000001</v>
      </c>
      <c r="F25" s="23">
        <v>13369.165499999999</v>
      </c>
      <c r="G25" s="23">
        <v>13761.978859999999</v>
      </c>
      <c r="H25" s="23">
        <v>12368.78895</v>
      </c>
      <c r="I25" s="23">
        <v>11763.41188</v>
      </c>
      <c r="J25" s="23">
        <v>14586.566780000001</v>
      </c>
      <c r="K25" s="23">
        <v>12174.964599999999</v>
      </c>
      <c r="L25" s="23">
        <v>10426.18492</v>
      </c>
      <c r="M25" s="23">
        <v>9384.6590500000002</v>
      </c>
      <c r="N25" s="23">
        <v>9945.5275999999994</v>
      </c>
      <c r="O25" s="23">
        <v>9989.8380799999995</v>
      </c>
      <c r="P25" s="23">
        <v>9140.1241200000004</v>
      </c>
      <c r="Q25" s="23">
        <v>9434.3714299999992</v>
      </c>
      <c r="R25" s="23">
        <v>7836.9979699999994</v>
      </c>
      <c r="S25" s="23">
        <v>10579.263879999999</v>
      </c>
      <c r="T25" s="23">
        <v>8430.9590000000007</v>
      </c>
      <c r="U25" s="23">
        <v>6966.6247599999997</v>
      </c>
      <c r="V25" s="23">
        <v>6379.8891899999999</v>
      </c>
      <c r="W25" s="23">
        <v>5978.62608</v>
      </c>
    </row>
    <row r="26" spans="1:23">
      <c r="A26" s="27" t="s">
        <v>119</v>
      </c>
      <c r="B26" s="27" t="s">
        <v>65</v>
      </c>
      <c r="C26" s="23">
        <v>14232.829715936128</v>
      </c>
      <c r="D26" s="23">
        <v>15700.461008121072</v>
      </c>
      <c r="E26" s="23">
        <v>14067.539564369648</v>
      </c>
      <c r="F26" s="23">
        <v>13090.920529433257</v>
      </c>
      <c r="G26" s="23">
        <v>21377.785843542977</v>
      </c>
      <c r="H26" s="23">
        <v>21125.677103704595</v>
      </c>
      <c r="I26" s="23">
        <v>19760.324019105763</v>
      </c>
      <c r="J26" s="23">
        <v>16960.528900951616</v>
      </c>
      <c r="K26" s="23">
        <v>15082.072669755356</v>
      </c>
      <c r="L26" s="23">
        <v>15064.040154488208</v>
      </c>
      <c r="M26" s="23">
        <v>15178.727452674213</v>
      </c>
      <c r="N26" s="23">
        <v>24338.426253216319</v>
      </c>
      <c r="O26" s="23">
        <v>25773.426123682395</v>
      </c>
      <c r="P26" s="23">
        <v>26770.749758717928</v>
      </c>
      <c r="Q26" s="23">
        <v>26719.506223399167</v>
      </c>
      <c r="R26" s="23">
        <v>25100.580058501859</v>
      </c>
      <c r="S26" s="23">
        <v>20867.676172334268</v>
      </c>
      <c r="T26" s="23">
        <v>17826.370531462475</v>
      </c>
      <c r="U26" s="23">
        <v>18946.24576254265</v>
      </c>
      <c r="V26" s="23">
        <v>17025.484519795791</v>
      </c>
      <c r="W26" s="23">
        <v>21602.091084853731</v>
      </c>
    </row>
    <row r="27" spans="1:23">
      <c r="A27" s="27" t="s">
        <v>119</v>
      </c>
      <c r="B27" s="27" t="s">
        <v>64</v>
      </c>
      <c r="C27" s="23">
        <v>49.212241012047805</v>
      </c>
      <c r="D27" s="23">
        <v>49.655244872032519</v>
      </c>
      <c r="E27" s="23">
        <v>47.173629409978943</v>
      </c>
      <c r="F27" s="23">
        <v>42.881549429262485</v>
      </c>
      <c r="G27" s="23">
        <v>41.18346770867727</v>
      </c>
      <c r="H27" s="23">
        <v>43.429909395523289</v>
      </c>
      <c r="I27" s="23">
        <v>41.278781274087613</v>
      </c>
      <c r="J27" s="23">
        <v>35.249985683780679</v>
      </c>
      <c r="K27" s="23">
        <v>35.32844535680556</v>
      </c>
      <c r="L27" s="23">
        <v>35.428755383782409</v>
      </c>
      <c r="M27" s="23">
        <v>33.877354761378456</v>
      </c>
      <c r="N27" s="23">
        <v>33.232086625215736</v>
      </c>
      <c r="O27" s="23">
        <v>30.288309798708177</v>
      </c>
      <c r="P27" s="23">
        <v>27.289871590104319</v>
      </c>
      <c r="Q27" s="23">
        <v>29.519068680419423</v>
      </c>
      <c r="R27" s="23">
        <v>29.667859429958295</v>
      </c>
      <c r="S27" s="23">
        <v>25.512293042444913</v>
      </c>
      <c r="T27" s="23">
        <v>23.845806107522208</v>
      </c>
      <c r="U27" s="23">
        <v>24.217309471671637</v>
      </c>
      <c r="V27" s="23">
        <v>23.385324314479284</v>
      </c>
      <c r="W27" s="23">
        <v>22.084111944779831</v>
      </c>
    </row>
    <row r="28" spans="1:23">
      <c r="A28" s="27" t="s">
        <v>119</v>
      </c>
      <c r="B28" s="27" t="s">
        <v>32</v>
      </c>
      <c r="C28" s="23">
        <v>1.6899242999999999E-8</v>
      </c>
      <c r="D28" s="23">
        <v>1.6167878E-8</v>
      </c>
      <c r="E28" s="23">
        <v>1.5209907999999999E-8</v>
      </c>
      <c r="F28" s="23">
        <v>1.4408903999999999E-8</v>
      </c>
      <c r="G28" s="23">
        <v>1.3658321E-8</v>
      </c>
      <c r="H28" s="23">
        <v>1.7720259999999999E-8</v>
      </c>
      <c r="I28" s="23">
        <v>2.3515774999999899E-8</v>
      </c>
      <c r="J28" s="23">
        <v>2.72408959999999E-8</v>
      </c>
      <c r="K28" s="23">
        <v>2.6111572999999999E-8</v>
      </c>
      <c r="L28" s="23">
        <v>4.4374621999999999E-7</v>
      </c>
      <c r="M28" s="23">
        <v>9.6600770000000002E-2</v>
      </c>
      <c r="N28" s="23">
        <v>9.2360799999999993E-2</v>
      </c>
      <c r="O28" s="23">
        <v>0.16300952000000002</v>
      </c>
      <c r="P28" s="23">
        <v>0.15009581</v>
      </c>
      <c r="Q28" s="23">
        <v>0.21587645</v>
      </c>
      <c r="R28" s="23">
        <v>0.29126366999999997</v>
      </c>
      <c r="S28" s="23">
        <v>0.27269857999999997</v>
      </c>
      <c r="T28" s="23">
        <v>0.25773868</v>
      </c>
      <c r="U28" s="23">
        <v>0.37211939999999999</v>
      </c>
      <c r="V28" s="23">
        <v>0.34640124999999999</v>
      </c>
      <c r="W28" s="23">
        <v>0.3302215</v>
      </c>
    </row>
    <row r="29" spans="1:23">
      <c r="A29" s="27" t="s">
        <v>119</v>
      </c>
      <c r="B29" s="27" t="s">
        <v>69</v>
      </c>
      <c r="C29" s="23">
        <v>104.057204</v>
      </c>
      <c r="D29" s="23">
        <v>179.51269200000002</v>
      </c>
      <c r="E29" s="23">
        <v>118.22422103132398</v>
      </c>
      <c r="F29" s="23">
        <v>371.95356203812861</v>
      </c>
      <c r="G29" s="23">
        <v>325.22625403545999</v>
      </c>
      <c r="H29" s="23">
        <v>560.52283703810429</v>
      </c>
      <c r="I29" s="23">
        <v>636.2601830409219</v>
      </c>
      <c r="J29" s="23">
        <v>635.30090804057943</v>
      </c>
      <c r="K29" s="23">
        <v>789.83360105526606</v>
      </c>
      <c r="L29" s="23">
        <v>947.9634760533072</v>
      </c>
      <c r="M29" s="23">
        <v>872.46580005535895</v>
      </c>
      <c r="N29" s="23">
        <v>1151.4263342160091</v>
      </c>
      <c r="O29" s="23">
        <v>851.16095419815088</v>
      </c>
      <c r="P29" s="23">
        <v>669.82600818079118</v>
      </c>
      <c r="Q29" s="23">
        <v>969.12096242644509</v>
      </c>
      <c r="R29" s="23">
        <v>688.70526085000006</v>
      </c>
      <c r="S29" s="23">
        <v>649.14510956999993</v>
      </c>
      <c r="T29" s="23">
        <v>640.90776173000017</v>
      </c>
      <c r="U29" s="23">
        <v>603.47942431000001</v>
      </c>
      <c r="V29" s="23">
        <v>624.18400837999991</v>
      </c>
      <c r="W29" s="23">
        <v>540.19998692000001</v>
      </c>
    </row>
    <row r="30" spans="1:23">
      <c r="A30" s="27" t="s">
        <v>119</v>
      </c>
      <c r="B30" s="27" t="s">
        <v>52</v>
      </c>
      <c r="C30" s="23">
        <v>6.991674719999999E-2</v>
      </c>
      <c r="D30" s="23">
        <v>0.105692119</v>
      </c>
      <c r="E30" s="23">
        <v>0.13658298799999999</v>
      </c>
      <c r="F30" s="23">
        <v>0.55894419699999986</v>
      </c>
      <c r="G30" s="23">
        <v>0.74642659200000006</v>
      </c>
      <c r="H30" s="23">
        <v>0.97458032000000006</v>
      </c>
      <c r="I30" s="23">
        <v>1.1945446299999998</v>
      </c>
      <c r="J30" s="23">
        <v>1.30397937</v>
      </c>
      <c r="K30" s="23">
        <v>1.5552277899999991</v>
      </c>
      <c r="L30" s="23">
        <v>1.7021929</v>
      </c>
      <c r="M30" s="23">
        <v>1.9701400599999999</v>
      </c>
      <c r="N30" s="23">
        <v>2.1213078799999989</v>
      </c>
      <c r="O30" s="23">
        <v>2.2750549499999999</v>
      </c>
      <c r="P30" s="23">
        <v>2.3155430200000002</v>
      </c>
      <c r="Q30" s="23">
        <v>2.3686065799999989</v>
      </c>
      <c r="R30" s="23">
        <v>2.3747438999999999</v>
      </c>
      <c r="S30" s="23">
        <v>2.3365008999999999</v>
      </c>
      <c r="T30" s="23">
        <v>2.3390567500000001</v>
      </c>
      <c r="U30" s="23">
        <v>2.3353702600000004</v>
      </c>
      <c r="V30" s="23">
        <v>2.3539323799999994</v>
      </c>
      <c r="W30" s="23">
        <v>2.3759837999999998</v>
      </c>
    </row>
    <row r="31" spans="1:23">
      <c r="A31" s="29" t="s">
        <v>118</v>
      </c>
      <c r="B31" s="29"/>
      <c r="C31" s="28">
        <v>193330.04094295588</v>
      </c>
      <c r="D31" s="28">
        <v>170045.15038348769</v>
      </c>
      <c r="E31" s="28">
        <v>157153.4815324042</v>
      </c>
      <c r="F31" s="28">
        <v>164458.61951049973</v>
      </c>
      <c r="G31" s="28">
        <v>139710.6078440386</v>
      </c>
      <c r="H31" s="28">
        <v>125228.39370484861</v>
      </c>
      <c r="I31" s="28">
        <v>118505.39520765761</v>
      </c>
      <c r="J31" s="28">
        <v>116800.52753932127</v>
      </c>
      <c r="K31" s="28">
        <v>103605.30490207301</v>
      </c>
      <c r="L31" s="28">
        <v>96487.019677815231</v>
      </c>
      <c r="M31" s="28">
        <v>90920.185876404255</v>
      </c>
      <c r="N31" s="28">
        <v>80005.873516824446</v>
      </c>
      <c r="O31" s="28">
        <v>78839.439711371335</v>
      </c>
      <c r="P31" s="28">
        <v>75029.733293951678</v>
      </c>
      <c r="Q31" s="28">
        <v>50700.224797664916</v>
      </c>
      <c r="R31" s="28">
        <v>44134.665442317826</v>
      </c>
      <c r="S31" s="28">
        <v>46659.311272597573</v>
      </c>
      <c r="T31" s="28">
        <v>40513.422283428888</v>
      </c>
      <c r="U31" s="28">
        <v>38328.037852381603</v>
      </c>
      <c r="V31" s="28">
        <v>35480.867169924655</v>
      </c>
      <c r="W31" s="28">
        <v>38701.350991213818</v>
      </c>
    </row>
    <row r="33" spans="1:23">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c r="A34" s="27" t="s">
        <v>120</v>
      </c>
      <c r="B34" s="27" t="s">
        <v>60</v>
      </c>
      <c r="C34" s="23">
        <v>153856.39110000004</v>
      </c>
      <c r="D34" s="23">
        <v>148861.04280000002</v>
      </c>
      <c r="E34" s="23">
        <v>147445.21659999999</v>
      </c>
      <c r="F34" s="23">
        <v>129287.21278488562</v>
      </c>
      <c r="G34" s="23">
        <v>106390.10451760069</v>
      </c>
      <c r="H34" s="23">
        <v>93920.410807624095</v>
      </c>
      <c r="I34" s="23">
        <v>85700.682543599803</v>
      </c>
      <c r="J34" s="23">
        <v>78074.24971617783</v>
      </c>
      <c r="K34" s="23">
        <v>73942.478088793374</v>
      </c>
      <c r="L34" s="23">
        <v>68540.314226673567</v>
      </c>
      <c r="M34" s="23">
        <v>58998.724156147568</v>
      </c>
      <c r="N34" s="23">
        <v>59351.422330554873</v>
      </c>
      <c r="O34" s="23">
        <v>58542.894285275193</v>
      </c>
      <c r="P34" s="23">
        <v>49451.361755577251</v>
      </c>
      <c r="Q34" s="23">
        <v>49188.4589269141</v>
      </c>
      <c r="R34" s="23">
        <v>38611.57744925507</v>
      </c>
      <c r="S34" s="23">
        <v>34768.064200000001</v>
      </c>
      <c r="T34" s="23">
        <v>33561.659500000002</v>
      </c>
      <c r="U34" s="23">
        <v>30203.282899999998</v>
      </c>
      <c r="V34" s="23">
        <v>27984.571899999999</v>
      </c>
      <c r="W34" s="23">
        <v>16783.067570602005</v>
      </c>
    </row>
    <row r="35" spans="1:23">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c r="A36" s="27" t="s">
        <v>120</v>
      </c>
      <c r="B36" s="27" t="s">
        <v>18</v>
      </c>
      <c r="C36" s="23">
        <v>7176.5035379156498</v>
      </c>
      <c r="D36" s="23">
        <v>6813.8474838994398</v>
      </c>
      <c r="E36" s="23">
        <v>7150.1893290284706</v>
      </c>
      <c r="F36" s="23">
        <v>9960.1633194461101</v>
      </c>
      <c r="G36" s="23">
        <v>7374.0328338380896</v>
      </c>
      <c r="H36" s="23">
        <v>7023.0975597716997</v>
      </c>
      <c r="I36" s="23">
        <v>7177.8700783696395</v>
      </c>
      <c r="J36" s="23">
        <v>7061.1394236235656</v>
      </c>
      <c r="K36" s="23">
        <v>6845.613545684756</v>
      </c>
      <c r="L36" s="23">
        <v>6751.8603212168</v>
      </c>
      <c r="M36" s="23">
        <v>6496.17144747153</v>
      </c>
      <c r="N36" s="23">
        <v>7123.3566444385051</v>
      </c>
      <c r="O36" s="23">
        <v>6688.7526960874802</v>
      </c>
      <c r="P36" s="23">
        <v>4567.6568096909505</v>
      </c>
      <c r="Q36" s="23">
        <v>6508.8951014908835</v>
      </c>
      <c r="R36" s="23">
        <v>4252.7623141927597</v>
      </c>
      <c r="S36" s="23">
        <v>6824.6032125675001</v>
      </c>
      <c r="T36" s="23">
        <v>6447.2377865640092</v>
      </c>
      <c r="U36" s="23">
        <v>5157.6339513161538</v>
      </c>
      <c r="V36" s="23">
        <v>5453.4029970485799</v>
      </c>
      <c r="W36" s="23">
        <v>5399.9932051201195</v>
      </c>
    </row>
    <row r="37" spans="1:23">
      <c r="A37" s="27" t="s">
        <v>120</v>
      </c>
      <c r="B37" s="27" t="s">
        <v>28</v>
      </c>
      <c r="C37" s="23">
        <v>237.08039000000002</v>
      </c>
      <c r="D37" s="23">
        <v>228.02528000000001</v>
      </c>
      <c r="E37" s="23">
        <v>423.72320000000002</v>
      </c>
      <c r="F37" s="23">
        <v>738.38043999999991</v>
      </c>
      <c r="G37" s="23">
        <v>568.55780000000004</v>
      </c>
      <c r="H37" s="23">
        <v>584.21709999999996</v>
      </c>
      <c r="I37" s="23">
        <v>571.0077</v>
      </c>
      <c r="J37" s="23">
        <v>583.31859999999995</v>
      </c>
      <c r="K37" s="23">
        <v>652.5230600000001</v>
      </c>
      <c r="L37" s="23">
        <v>637.55600000000004</v>
      </c>
      <c r="M37" s="23">
        <v>680.50340000000006</v>
      </c>
      <c r="N37" s="23">
        <v>733.85900000000004</v>
      </c>
      <c r="O37" s="23">
        <v>717.99459999999999</v>
      </c>
      <c r="P37" s="23">
        <v>405.9726</v>
      </c>
      <c r="Q37" s="23">
        <v>584.46069999999997</v>
      </c>
      <c r="R37" s="23">
        <v>340.30753000000004</v>
      </c>
      <c r="S37" s="23">
        <v>691.68140000000005</v>
      </c>
      <c r="T37" s="23">
        <v>612.51459999999997</v>
      </c>
      <c r="U37" s="23">
        <v>511.89929999999998</v>
      </c>
      <c r="V37" s="23">
        <v>495.96071999999998</v>
      </c>
      <c r="W37" s="23">
        <v>536.20143999999993</v>
      </c>
    </row>
    <row r="38" spans="1:23">
      <c r="A38" s="27" t="s">
        <v>120</v>
      </c>
      <c r="B38" s="27" t="s">
        <v>62</v>
      </c>
      <c r="C38" s="23">
        <v>1.161524079999999E-4</v>
      </c>
      <c r="D38" s="23">
        <v>1.08176602E-4</v>
      </c>
      <c r="E38" s="23">
        <v>1.07471133E-4</v>
      </c>
      <c r="F38" s="23">
        <v>92.806055964355011</v>
      </c>
      <c r="G38" s="23">
        <v>61.725782640917991</v>
      </c>
      <c r="H38" s="23">
        <v>103.12857423475899</v>
      </c>
      <c r="I38" s="23">
        <v>106.846090062915</v>
      </c>
      <c r="J38" s="23">
        <v>242.12296638641001</v>
      </c>
      <c r="K38" s="23">
        <v>101.79247120664699</v>
      </c>
      <c r="L38" s="23">
        <v>127.638585803152</v>
      </c>
      <c r="M38" s="23">
        <v>173.14777955858688</v>
      </c>
      <c r="N38" s="23">
        <v>159.52451152103501</v>
      </c>
      <c r="O38" s="23">
        <v>150.06137061794001</v>
      </c>
      <c r="P38" s="23">
        <v>30.536761864843001</v>
      </c>
      <c r="Q38" s="23">
        <v>350.29227720821194</v>
      </c>
      <c r="R38" s="23">
        <v>203.32465249902802</v>
      </c>
      <c r="S38" s="23">
        <v>721.51491550978199</v>
      </c>
      <c r="T38" s="23">
        <v>230.36293294704302</v>
      </c>
      <c r="U38" s="23">
        <v>661.75618906272791</v>
      </c>
      <c r="V38" s="23">
        <v>451.34273118687298</v>
      </c>
      <c r="W38" s="23">
        <v>859.02651257167008</v>
      </c>
    </row>
    <row r="39" spans="1:23">
      <c r="A39" s="27" t="s">
        <v>120</v>
      </c>
      <c r="B39" s="27" t="s">
        <v>61</v>
      </c>
      <c r="C39" s="23">
        <v>4368.4947999999995</v>
      </c>
      <c r="D39" s="23">
        <v>4117.7777000000006</v>
      </c>
      <c r="E39" s="23">
        <v>3888.9042999999997</v>
      </c>
      <c r="F39" s="23">
        <v>3655.1652000000004</v>
      </c>
      <c r="G39" s="23">
        <v>3444.4931000000001</v>
      </c>
      <c r="H39" s="23">
        <v>3250.1644000000001</v>
      </c>
      <c r="I39" s="23">
        <v>3072.0562999999997</v>
      </c>
      <c r="J39" s="23">
        <v>2883.3049999999998</v>
      </c>
      <c r="K39" s="23">
        <v>2714.9262999999996</v>
      </c>
      <c r="L39" s="23">
        <v>2559.9789000000001</v>
      </c>
      <c r="M39" s="23">
        <v>2421.1125000000002</v>
      </c>
      <c r="N39" s="23">
        <v>2272.8620000000001</v>
      </c>
      <c r="O39" s="23">
        <v>2141.9589000000005</v>
      </c>
      <c r="P39" s="23">
        <v>2015.9626000000001</v>
      </c>
      <c r="Q39" s="23">
        <v>1908.5509399999999</v>
      </c>
      <c r="R39" s="23">
        <v>1788.2651000000001</v>
      </c>
      <c r="S39" s="23">
        <v>626.4928000000001</v>
      </c>
      <c r="T39" s="23">
        <v>599.02780000000007</v>
      </c>
      <c r="U39" s="23">
        <v>554.16019999999992</v>
      </c>
      <c r="V39" s="23">
        <v>531.04509999999993</v>
      </c>
      <c r="W39" s="23">
        <v>498.81299999999999</v>
      </c>
    </row>
    <row r="40" spans="1:23">
      <c r="A40" s="27" t="s">
        <v>120</v>
      </c>
      <c r="B40" s="27" t="s">
        <v>65</v>
      </c>
      <c r="C40" s="23">
        <v>14202.812527075726</v>
      </c>
      <c r="D40" s="23">
        <v>12774.455469512579</v>
      </c>
      <c r="E40" s="23">
        <v>11390.485051981404</v>
      </c>
      <c r="F40" s="23">
        <v>12070.28810529033</v>
      </c>
      <c r="G40" s="23">
        <v>24630.21600386715</v>
      </c>
      <c r="H40" s="23">
        <v>25577.096825623034</v>
      </c>
      <c r="I40" s="23">
        <v>25955.400018790853</v>
      </c>
      <c r="J40" s="23">
        <v>31923.818170390365</v>
      </c>
      <c r="K40" s="23">
        <v>30239.632981717947</v>
      </c>
      <c r="L40" s="23">
        <v>29023.228845694684</v>
      </c>
      <c r="M40" s="23">
        <v>28522.882785425878</v>
      </c>
      <c r="N40" s="23">
        <v>29139.169440106361</v>
      </c>
      <c r="O40" s="23">
        <v>24444.665575485553</v>
      </c>
      <c r="P40" s="23">
        <v>30424.417165283667</v>
      </c>
      <c r="Q40" s="23">
        <v>32472.882484461243</v>
      </c>
      <c r="R40" s="23">
        <v>36485.402967416136</v>
      </c>
      <c r="S40" s="23">
        <v>36733.817157563404</v>
      </c>
      <c r="T40" s="23">
        <v>34711.032491349863</v>
      </c>
      <c r="U40" s="23">
        <v>33390.695607113303</v>
      </c>
      <c r="V40" s="23">
        <v>29169.581588057365</v>
      </c>
      <c r="W40" s="23">
        <v>27056.406867123023</v>
      </c>
    </row>
    <row r="41" spans="1:23">
      <c r="A41" s="27" t="s">
        <v>120</v>
      </c>
      <c r="B41" s="27" t="s">
        <v>64</v>
      </c>
      <c r="C41" s="23">
        <v>52.635414108057347</v>
      </c>
      <c r="D41" s="23">
        <v>52.354467664737115</v>
      </c>
      <c r="E41" s="23">
        <v>50.228289812929951</v>
      </c>
      <c r="F41" s="23">
        <v>45.37461148916158</v>
      </c>
      <c r="G41" s="23">
        <v>41.833519138913736</v>
      </c>
      <c r="H41" s="23">
        <v>41.72619314204934</v>
      </c>
      <c r="I41" s="23">
        <v>39.269070473380111</v>
      </c>
      <c r="J41" s="23">
        <v>31.405857043076647</v>
      </c>
      <c r="K41" s="23">
        <v>32.88674240840021</v>
      </c>
      <c r="L41" s="23">
        <v>32.312603613843535</v>
      </c>
      <c r="M41" s="23">
        <v>32.233730296662294</v>
      </c>
      <c r="N41" s="23">
        <v>30.774424824956679</v>
      </c>
      <c r="O41" s="23">
        <v>28.265264876089748</v>
      </c>
      <c r="P41" s="23">
        <v>26.093381030672621</v>
      </c>
      <c r="Q41" s="23">
        <v>26.07495064264609</v>
      </c>
      <c r="R41" s="23">
        <v>23.210751239693924</v>
      </c>
      <c r="S41" s="23">
        <v>18.134653072718017</v>
      </c>
      <c r="T41" s="23">
        <v>19.028220500104428</v>
      </c>
      <c r="U41" s="23">
        <v>18.684056463449689</v>
      </c>
      <c r="V41" s="23">
        <v>18.86235611247475</v>
      </c>
      <c r="W41" s="23">
        <v>19.577112390484402</v>
      </c>
    </row>
    <row r="42" spans="1:23">
      <c r="A42" s="27" t="s">
        <v>120</v>
      </c>
      <c r="B42" s="27" t="s">
        <v>32</v>
      </c>
      <c r="C42" s="23">
        <v>0.141785947694401</v>
      </c>
      <c r="D42" s="23">
        <v>0.12006039697141499</v>
      </c>
      <c r="E42" s="23">
        <v>0.11575644013212799</v>
      </c>
      <c r="F42" s="23">
        <v>0.23453871525726902</v>
      </c>
      <c r="G42" s="23">
        <v>0.22255761462281001</v>
      </c>
      <c r="H42" s="23">
        <v>0.208414040037218</v>
      </c>
      <c r="I42" s="23">
        <v>0.194328347088632</v>
      </c>
      <c r="J42" s="23">
        <v>0.3703669</v>
      </c>
      <c r="K42" s="23">
        <v>0.35677271999999999</v>
      </c>
      <c r="L42" s="23">
        <v>0.41663344000000002</v>
      </c>
      <c r="M42" s="23">
        <v>0.40846484999999993</v>
      </c>
      <c r="N42" s="23">
        <v>0.38756606999999998</v>
      </c>
      <c r="O42" s="23">
        <v>0.36180592</v>
      </c>
      <c r="P42" s="23">
        <v>0.33716813000000001</v>
      </c>
      <c r="Q42" s="23">
        <v>0.32284931499999997</v>
      </c>
      <c r="R42" s="23">
        <v>0.46681900000000004</v>
      </c>
      <c r="S42" s="23">
        <v>0.43655049999999895</v>
      </c>
      <c r="T42" s="23">
        <v>0.41662963999999897</v>
      </c>
      <c r="U42" s="23">
        <v>0.57062742999999894</v>
      </c>
      <c r="V42" s="23">
        <v>0.55142635999999989</v>
      </c>
      <c r="W42" s="23">
        <v>0.51917528000000002</v>
      </c>
    </row>
    <row r="43" spans="1:23">
      <c r="A43" s="27" t="s">
        <v>120</v>
      </c>
      <c r="B43" s="27" t="s">
        <v>69</v>
      </c>
      <c r="C43" s="23">
        <v>166.96379999999999</v>
      </c>
      <c r="D43" s="23">
        <v>308.81709999999998</v>
      </c>
      <c r="E43" s="23">
        <v>210.9126100157734</v>
      </c>
      <c r="F43" s="23">
        <v>1816.7081000194494</v>
      </c>
      <c r="G43" s="23">
        <v>1720.5082000193115</v>
      </c>
      <c r="H43" s="23">
        <v>2430.3858000210626</v>
      </c>
      <c r="I43" s="23">
        <v>2345.1385000221953</v>
      </c>
      <c r="J43" s="23">
        <v>2326.2588000552623</v>
      </c>
      <c r="K43" s="23">
        <v>2447.6255000538731</v>
      </c>
      <c r="L43" s="23">
        <v>2224.2052000502135</v>
      </c>
      <c r="M43" s="23">
        <v>2399.6528000489316</v>
      </c>
      <c r="N43" s="23">
        <v>2374.9390001106144</v>
      </c>
      <c r="O43" s="23">
        <v>1985.8314001004205</v>
      </c>
      <c r="P43" s="23">
        <v>1615.4590000920216</v>
      </c>
      <c r="Q43" s="23">
        <v>1729.4638000885393</v>
      </c>
      <c r="R43" s="23">
        <v>1349.2234003666699</v>
      </c>
      <c r="S43" s="23">
        <v>1300.2880291499998</v>
      </c>
      <c r="T43" s="23">
        <v>1260.9649592000001</v>
      </c>
      <c r="U43" s="23">
        <v>1104.21062704</v>
      </c>
      <c r="V43" s="23">
        <v>1135.2607758700001</v>
      </c>
      <c r="W43" s="23">
        <v>1033.7004493000002</v>
      </c>
    </row>
    <row r="44" spans="1:23">
      <c r="A44" s="27" t="s">
        <v>120</v>
      </c>
      <c r="B44" s="27" t="s">
        <v>52</v>
      </c>
      <c r="C44" s="23">
        <v>5.2377634999999999E-2</v>
      </c>
      <c r="D44" s="23">
        <v>7.7518388000000008E-2</v>
      </c>
      <c r="E44" s="23">
        <v>0.108977934</v>
      </c>
      <c r="F44" s="23">
        <v>0.26938535600000002</v>
      </c>
      <c r="G44" s="23">
        <v>0.38269278300000004</v>
      </c>
      <c r="H44" s="23">
        <v>0.51891966</v>
      </c>
      <c r="I44" s="23">
        <v>0.64530159399999998</v>
      </c>
      <c r="J44" s="23">
        <v>0.67444450000000011</v>
      </c>
      <c r="K44" s="23">
        <v>0.86663802999999995</v>
      </c>
      <c r="L44" s="23">
        <v>0.98355817999999995</v>
      </c>
      <c r="M44" s="23">
        <v>1.1823896399999998</v>
      </c>
      <c r="N44" s="23">
        <v>1.3120633499999901</v>
      </c>
      <c r="O44" s="23">
        <v>1.4025146799999988</v>
      </c>
      <c r="P44" s="23">
        <v>1.48455834</v>
      </c>
      <c r="Q44" s="23">
        <v>1.5527826</v>
      </c>
      <c r="R44" s="23">
        <v>1.5238917699999999</v>
      </c>
      <c r="S44" s="23">
        <v>1.50324247</v>
      </c>
      <c r="T44" s="23">
        <v>1.525695379999999</v>
      </c>
      <c r="U44" s="23">
        <v>1.5262864999999999</v>
      </c>
      <c r="V44" s="23">
        <v>1.5773748299999988</v>
      </c>
      <c r="W44" s="23">
        <v>1.5653238599999999</v>
      </c>
    </row>
    <row r="45" spans="1:23">
      <c r="A45" s="29" t="s">
        <v>118</v>
      </c>
      <c r="B45" s="29"/>
      <c r="C45" s="28">
        <v>179893.91788525184</v>
      </c>
      <c r="D45" s="28">
        <v>172847.5033092534</v>
      </c>
      <c r="E45" s="28">
        <v>170348.74687829392</v>
      </c>
      <c r="F45" s="28">
        <v>155849.39051707555</v>
      </c>
      <c r="G45" s="28">
        <v>142510.96355708578</v>
      </c>
      <c r="H45" s="28">
        <v>130499.84146039562</v>
      </c>
      <c r="I45" s="28">
        <v>122623.13180129659</v>
      </c>
      <c r="J45" s="28">
        <v>120799.35973362124</v>
      </c>
      <c r="K45" s="28">
        <v>114529.85318981114</v>
      </c>
      <c r="L45" s="28">
        <v>107672.88948300204</v>
      </c>
      <c r="M45" s="28">
        <v>97324.775798900228</v>
      </c>
      <c r="N45" s="28">
        <v>98810.968351445714</v>
      </c>
      <c r="O45" s="28">
        <v>92714.592692342252</v>
      </c>
      <c r="P45" s="28">
        <v>86922.001073447391</v>
      </c>
      <c r="Q45" s="28">
        <v>91039.615380717092</v>
      </c>
      <c r="R45" s="28">
        <v>81704.85076460267</v>
      </c>
      <c r="S45" s="28">
        <v>80384.308338713396</v>
      </c>
      <c r="T45" s="28">
        <v>76180.863331361019</v>
      </c>
      <c r="U45" s="28">
        <v>70498.112203955621</v>
      </c>
      <c r="V45" s="28">
        <v>64104.767392405302</v>
      </c>
      <c r="W45" s="28">
        <v>51153.085707807302</v>
      </c>
    </row>
    <row r="47" spans="1:23">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c r="A49" s="27" t="s">
        <v>121</v>
      </c>
      <c r="B49" s="27" t="s">
        <v>67</v>
      </c>
      <c r="C49" s="23">
        <v>105829.6125</v>
      </c>
      <c r="D49" s="23">
        <v>96355.076499999996</v>
      </c>
      <c r="E49" s="23">
        <v>95433.856</v>
      </c>
      <c r="F49" s="23">
        <v>75306.714614507</v>
      </c>
      <c r="G49" s="23">
        <v>64581.105759330705</v>
      </c>
      <c r="H49" s="23">
        <v>58558.785189906535</v>
      </c>
      <c r="I49" s="23">
        <v>54006.447080849503</v>
      </c>
      <c r="J49" s="23">
        <v>44811.426904629596</v>
      </c>
      <c r="K49" s="23">
        <v>40229.086283851604</v>
      </c>
      <c r="L49" s="23">
        <v>40123.597699999998</v>
      </c>
      <c r="M49" s="23">
        <v>33647.265606264598</v>
      </c>
      <c r="N49" s="23">
        <v>31833.883999999998</v>
      </c>
      <c r="O49" s="23">
        <v>29706.065999999999</v>
      </c>
      <c r="P49" s="23">
        <v>26324.3848</v>
      </c>
      <c r="Q49" s="23">
        <v>24838.522300000001</v>
      </c>
      <c r="R49" s="23">
        <v>22813.807599999996</v>
      </c>
      <c r="S49" s="23">
        <v>22239.863399999998</v>
      </c>
      <c r="T49" s="23">
        <v>22626.081899999997</v>
      </c>
      <c r="U49" s="23">
        <v>19673.789599999996</v>
      </c>
      <c r="V49" s="23">
        <v>17767.554599999999</v>
      </c>
      <c r="W49" s="23">
        <v>17891.0363</v>
      </c>
    </row>
    <row r="50" spans="1:23">
      <c r="A50" s="27" t="s">
        <v>121</v>
      </c>
      <c r="B50" s="27" t="s">
        <v>18</v>
      </c>
      <c r="C50" s="23">
        <v>6.09819E-5</v>
      </c>
      <c r="D50" s="23">
        <v>5.6714005999999996E-5</v>
      </c>
      <c r="E50" s="23">
        <v>5.8367691999999998E-5</v>
      </c>
      <c r="F50" s="23">
        <v>1.6118837999999999E-4</v>
      </c>
      <c r="G50" s="23">
        <v>1.5016566E-4</v>
      </c>
      <c r="H50" s="23">
        <v>1.3888283000000002E-4</v>
      </c>
      <c r="I50" s="23">
        <v>1.4966220999999998E-4</v>
      </c>
      <c r="J50" s="23">
        <v>1.4822780999999998E-4</v>
      </c>
      <c r="K50" s="23">
        <v>1.4250161000000001E-4</v>
      </c>
      <c r="L50" s="23">
        <v>1.3389473E-4</v>
      </c>
      <c r="M50" s="23">
        <v>1.2459445E-4</v>
      </c>
      <c r="N50" s="23">
        <v>1.2278861000000001E-4</v>
      </c>
      <c r="O50" s="23">
        <v>1.1601689E-4</v>
      </c>
      <c r="P50" s="23">
        <v>1.06165685E-4</v>
      </c>
      <c r="Q50" s="23">
        <v>1.0506465E-4</v>
      </c>
      <c r="R50" s="23">
        <v>9.5446249999999998E-5</v>
      </c>
      <c r="S50" s="23">
        <v>1.2283786400000001E-4</v>
      </c>
      <c r="T50" s="23">
        <v>1.16107926E-4</v>
      </c>
      <c r="U50" s="23">
        <v>1.2571058E-4</v>
      </c>
      <c r="V50" s="23">
        <v>1.2015066000000001E-4</v>
      </c>
      <c r="W50" s="23">
        <v>1.1323152E-4</v>
      </c>
    </row>
    <row r="51" spans="1:23">
      <c r="A51" s="27" t="s">
        <v>121</v>
      </c>
      <c r="B51" s="27" t="s">
        <v>28</v>
      </c>
      <c r="C51" s="23">
        <v>15.878555</v>
      </c>
      <c r="D51" s="23">
        <v>15.480829</v>
      </c>
      <c r="E51" s="23">
        <v>23.268229999999999</v>
      </c>
      <c r="F51" s="23">
        <v>17.083393000000001</v>
      </c>
      <c r="G51" s="23">
        <v>21.765430000000002</v>
      </c>
      <c r="H51" s="23">
        <v>30.483291000000001</v>
      </c>
      <c r="I51" s="23">
        <v>14.500446</v>
      </c>
      <c r="J51" s="23">
        <v>38.815315999999996</v>
      </c>
      <c r="K51" s="23">
        <v>23.168054999999999</v>
      </c>
      <c r="L51" s="23">
        <v>31.429780999999998</v>
      </c>
      <c r="M51" s="23">
        <v>16.189646</v>
      </c>
      <c r="N51" s="23">
        <v>46.831139999999998</v>
      </c>
      <c r="O51" s="23">
        <v>27.261307000000002</v>
      </c>
      <c r="P51" s="23">
        <v>17.274442999999998</v>
      </c>
      <c r="Q51" s="23">
        <v>88.253399999999999</v>
      </c>
      <c r="R51" s="23">
        <v>58.875332</v>
      </c>
      <c r="S51" s="23">
        <v>198.0164</v>
      </c>
      <c r="T51" s="23">
        <v>62.917855000000003</v>
      </c>
      <c r="U51" s="23">
        <v>0</v>
      </c>
      <c r="V51" s="23">
        <v>0</v>
      </c>
      <c r="W51" s="23">
        <v>0</v>
      </c>
    </row>
    <row r="52" spans="1:23">
      <c r="A52" s="27" t="s">
        <v>121</v>
      </c>
      <c r="B52" s="27" t="s">
        <v>62</v>
      </c>
      <c r="C52" s="23">
        <v>74.331263566870007</v>
      </c>
      <c r="D52" s="23">
        <v>69.476546625903993</v>
      </c>
      <c r="E52" s="23">
        <v>158.89643697715502</v>
      </c>
      <c r="F52" s="23">
        <v>626.31119671602596</v>
      </c>
      <c r="G52" s="23">
        <v>426.40088515325499</v>
      </c>
      <c r="H52" s="23">
        <v>579.04353320205905</v>
      </c>
      <c r="I52" s="23">
        <v>592.35687070305198</v>
      </c>
      <c r="J52" s="23">
        <v>455.46828280164806</v>
      </c>
      <c r="K52" s="23">
        <v>277.835122729555</v>
      </c>
      <c r="L52" s="23">
        <v>325.76639452141598</v>
      </c>
      <c r="M52" s="23">
        <v>175.33298086673798</v>
      </c>
      <c r="N52" s="23">
        <v>333.38561208978501</v>
      </c>
      <c r="O52" s="23">
        <v>162.25618970734499</v>
      </c>
      <c r="P52" s="23">
        <v>109.17858273852001</v>
      </c>
      <c r="Q52" s="23">
        <v>411.21025713621287</v>
      </c>
      <c r="R52" s="23">
        <v>219.89720889686498</v>
      </c>
      <c r="S52" s="23">
        <v>816.77279968054006</v>
      </c>
      <c r="T52" s="23">
        <v>191.113552869117</v>
      </c>
      <c r="U52" s="23">
        <v>654.53614383816796</v>
      </c>
      <c r="V52" s="23">
        <v>802.630774849967</v>
      </c>
      <c r="W52" s="23">
        <v>878.06333704758185</v>
      </c>
    </row>
    <row r="53" spans="1:23">
      <c r="A53" s="27" t="s">
        <v>121</v>
      </c>
      <c r="B53" s="27" t="s">
        <v>61</v>
      </c>
      <c r="C53" s="23">
        <v>17433.602139999999</v>
      </c>
      <c r="D53" s="23">
        <v>16365.131499999998</v>
      </c>
      <c r="E53" s="23">
        <v>14123.917439999999</v>
      </c>
      <c r="F53" s="23">
        <v>16559.19801</v>
      </c>
      <c r="G53" s="23">
        <v>15975.201969999998</v>
      </c>
      <c r="H53" s="23">
        <v>14332.886619999999</v>
      </c>
      <c r="I53" s="23">
        <v>13706.933220000001</v>
      </c>
      <c r="J53" s="23">
        <v>16320.59944</v>
      </c>
      <c r="K53" s="23">
        <v>12816.499660000001</v>
      </c>
      <c r="L53" s="23">
        <v>10307.98855</v>
      </c>
      <c r="M53" s="23">
        <v>9760.4647399999994</v>
      </c>
      <c r="N53" s="23">
        <v>8313.8042799999985</v>
      </c>
      <c r="O53" s="23">
        <v>9715.8988399999998</v>
      </c>
      <c r="P53" s="23">
        <v>9400.731200000002</v>
      </c>
      <c r="Q53" s="23">
        <v>8427.4894400000012</v>
      </c>
      <c r="R53" s="23">
        <v>7949.2203600000003</v>
      </c>
      <c r="S53" s="23">
        <v>9514.1809099999991</v>
      </c>
      <c r="T53" s="23">
        <v>7425.0622499999999</v>
      </c>
      <c r="U53" s="23">
        <v>6033.2211799999995</v>
      </c>
      <c r="V53" s="23">
        <v>5683.1044199999997</v>
      </c>
      <c r="W53" s="23">
        <v>4868.74485</v>
      </c>
    </row>
    <row r="54" spans="1:23">
      <c r="A54" s="27" t="s">
        <v>121</v>
      </c>
      <c r="B54" s="27" t="s">
        <v>65</v>
      </c>
      <c r="C54" s="23">
        <v>26045.299630775637</v>
      </c>
      <c r="D54" s="23">
        <v>27744.526171638474</v>
      </c>
      <c r="E54" s="23">
        <v>22647.920949630421</v>
      </c>
      <c r="F54" s="23">
        <v>21655.334385082133</v>
      </c>
      <c r="G54" s="23">
        <v>20854.75830128599</v>
      </c>
      <c r="H54" s="23">
        <v>20463.5491810116</v>
      </c>
      <c r="I54" s="23">
        <v>20088.875759626648</v>
      </c>
      <c r="J54" s="23">
        <v>18454.890815403276</v>
      </c>
      <c r="K54" s="23">
        <v>21848.418848994799</v>
      </c>
      <c r="L54" s="23">
        <v>19719.645273029138</v>
      </c>
      <c r="M54" s="23">
        <v>20376.709065264284</v>
      </c>
      <c r="N54" s="23">
        <v>16695.369940570203</v>
      </c>
      <c r="O54" s="23">
        <v>16202.015943961875</v>
      </c>
      <c r="P54" s="23">
        <v>17091.18870238417</v>
      </c>
      <c r="Q54" s="23">
        <v>18185.513644219805</v>
      </c>
      <c r="R54" s="23">
        <v>17318.032331428811</v>
      </c>
      <c r="S54" s="23">
        <v>18393.212758167545</v>
      </c>
      <c r="T54" s="23">
        <v>18470.516641241327</v>
      </c>
      <c r="U54" s="23">
        <v>16875.266016538964</v>
      </c>
      <c r="V54" s="23">
        <v>16696.124053881311</v>
      </c>
      <c r="W54" s="23">
        <v>13809.307589731838</v>
      </c>
    </row>
    <row r="55" spans="1:23">
      <c r="A55" s="27" t="s">
        <v>121</v>
      </c>
      <c r="B55" s="27" t="s">
        <v>64</v>
      </c>
      <c r="C55" s="23">
        <v>23.006512354360723</v>
      </c>
      <c r="D55" s="23">
        <v>21.610761146055435</v>
      </c>
      <c r="E55" s="23">
        <v>21.235825006057841</v>
      </c>
      <c r="F55" s="23">
        <v>19.180873817985109</v>
      </c>
      <c r="G55" s="23">
        <v>17.121520763941096</v>
      </c>
      <c r="H55" s="23">
        <v>17.104951357421854</v>
      </c>
      <c r="I55" s="23">
        <v>16.474527239196213</v>
      </c>
      <c r="J55" s="23">
        <v>14.55115941205935</v>
      </c>
      <c r="K55" s="23">
        <v>14.644308425227271</v>
      </c>
      <c r="L55" s="23">
        <v>14.682454325186583</v>
      </c>
      <c r="M55" s="23">
        <v>15.012977286733046</v>
      </c>
      <c r="N55" s="23">
        <v>14.91706037928693</v>
      </c>
      <c r="O55" s="23">
        <v>13.731998852847997</v>
      </c>
      <c r="P55" s="23">
        <v>12.33864947296888</v>
      </c>
      <c r="Q55" s="23">
        <v>12.495576846681676</v>
      </c>
      <c r="R55" s="23">
        <v>11.973885653082165</v>
      </c>
      <c r="S55" s="23">
        <v>10.608377719009528</v>
      </c>
      <c r="T55" s="23">
        <v>10.376624966645426</v>
      </c>
      <c r="U55" s="23">
        <v>10.032896700124217</v>
      </c>
      <c r="V55" s="23">
        <v>9.284203169980783</v>
      </c>
      <c r="W55" s="23">
        <v>9.5579998083658211</v>
      </c>
    </row>
    <row r="56" spans="1:23">
      <c r="A56" s="27" t="s">
        <v>121</v>
      </c>
      <c r="B56" s="27" t="s">
        <v>32</v>
      </c>
      <c r="C56" s="23">
        <v>0.18484272629642903</v>
      </c>
      <c r="D56" s="23">
        <v>0.17289214287518703</v>
      </c>
      <c r="E56" s="23">
        <v>0.17725399458604599</v>
      </c>
      <c r="F56" s="23">
        <v>0.33714092630870601</v>
      </c>
      <c r="G56" s="23">
        <v>0.32516502564104099</v>
      </c>
      <c r="H56" s="23">
        <v>0.28275034136788002</v>
      </c>
      <c r="I56" s="23">
        <v>0.24983400230327002</v>
      </c>
      <c r="J56" s="23">
        <v>0.21205561190758801</v>
      </c>
      <c r="K56" s="23">
        <v>0.19872407675203996</v>
      </c>
      <c r="L56" s="23">
        <v>0.18371585110660998</v>
      </c>
      <c r="M56" s="23">
        <v>0.170406091063696</v>
      </c>
      <c r="N56" s="23">
        <v>0.16459439961234001</v>
      </c>
      <c r="O56" s="23">
        <v>3.0079367990849898E-2</v>
      </c>
      <c r="P56" s="23">
        <v>2.7494798094440002E-2</v>
      </c>
      <c r="Q56" s="23">
        <v>2.6667049569119999E-2</v>
      </c>
      <c r="R56" s="23">
        <v>2.4386872994925E-2</v>
      </c>
      <c r="S56" s="23">
        <v>2.1918989932419999E-2</v>
      </c>
      <c r="T56" s="23">
        <v>2.0839327417260002E-2</v>
      </c>
      <c r="U56" s="23">
        <v>1.8553159554299998E-2</v>
      </c>
      <c r="V56" s="23">
        <v>1.6867344166959997E-2</v>
      </c>
      <c r="W56" s="23">
        <v>1.6231059483599899E-2</v>
      </c>
    </row>
    <row r="57" spans="1:23">
      <c r="A57" s="27" t="s">
        <v>121</v>
      </c>
      <c r="B57" s="27" t="s">
        <v>69</v>
      </c>
      <c r="C57" s="23">
        <v>0</v>
      </c>
      <c r="D57" s="23">
        <v>0</v>
      </c>
      <c r="E57" s="23">
        <v>1.9198564999999999E-8</v>
      </c>
      <c r="F57" s="23">
        <v>8.0355315999999994E-4</v>
      </c>
      <c r="G57" s="23">
        <v>6.7513644999999995E-4</v>
      </c>
      <c r="H57" s="23">
        <v>0.18951561</v>
      </c>
      <c r="I57" s="23">
        <v>0.70604735999999901</v>
      </c>
      <c r="J57" s="23">
        <v>1.4910543000000001</v>
      </c>
      <c r="K57" s="23">
        <v>1.7396237000000001</v>
      </c>
      <c r="L57" s="23">
        <v>1.533598</v>
      </c>
      <c r="M57" s="23">
        <v>1.8824337</v>
      </c>
      <c r="N57" s="23">
        <v>1.8159038000000001</v>
      </c>
      <c r="O57" s="23">
        <v>1.7155962</v>
      </c>
      <c r="P57" s="23">
        <v>1.6256643999999998</v>
      </c>
      <c r="Q57" s="23">
        <v>1.7967496000000001</v>
      </c>
      <c r="R57" s="23">
        <v>1.6577831000000001</v>
      </c>
      <c r="S57" s="23">
        <v>1.6140468000000001</v>
      </c>
      <c r="T57" s="23">
        <v>1.5035514999999999</v>
      </c>
      <c r="U57" s="23">
        <v>1.6906395000000001</v>
      </c>
      <c r="V57" s="23">
        <v>1.5618399999999999</v>
      </c>
      <c r="W57" s="23">
        <v>1.7493943999999999</v>
      </c>
    </row>
    <row r="58" spans="1:23">
      <c r="A58" s="27" t="s">
        <v>121</v>
      </c>
      <c r="B58" s="27" t="s">
        <v>52</v>
      </c>
      <c r="C58" s="23">
        <v>6.2166467199999999E-2</v>
      </c>
      <c r="D58" s="23">
        <v>7.9626672499999981E-2</v>
      </c>
      <c r="E58" s="23">
        <v>0.13720011800000001</v>
      </c>
      <c r="F58" s="23">
        <v>0.34214054700000002</v>
      </c>
      <c r="G58" s="23">
        <v>0.49280554999999987</v>
      </c>
      <c r="H58" s="23">
        <v>0.64457357400000004</v>
      </c>
      <c r="I58" s="23">
        <v>0.82983154999999997</v>
      </c>
      <c r="J58" s="23">
        <v>0.92805508000000014</v>
      </c>
      <c r="K58" s="23">
        <v>1.1794963700000001</v>
      </c>
      <c r="L58" s="23">
        <v>1.3708333499999998</v>
      </c>
      <c r="M58" s="23">
        <v>1.632066789999999</v>
      </c>
      <c r="N58" s="23">
        <v>1.83164371</v>
      </c>
      <c r="O58" s="23">
        <v>1.96629853</v>
      </c>
      <c r="P58" s="23">
        <v>2.0089394999999999</v>
      </c>
      <c r="Q58" s="23">
        <v>2.1436582300000002</v>
      </c>
      <c r="R58" s="23">
        <v>2.1487768999999997</v>
      </c>
      <c r="S58" s="23">
        <v>2.0934830999999998</v>
      </c>
      <c r="T58" s="23">
        <v>2.1239094500000002</v>
      </c>
      <c r="U58" s="23">
        <v>2.11254586</v>
      </c>
      <c r="V58" s="23">
        <v>2.0648435199999997</v>
      </c>
      <c r="W58" s="23">
        <v>2.1668246399999997</v>
      </c>
    </row>
    <row r="59" spans="1:23">
      <c r="A59" s="29" t="s">
        <v>118</v>
      </c>
      <c r="B59" s="29"/>
      <c r="C59" s="28">
        <v>149421.73066267878</v>
      </c>
      <c r="D59" s="28">
        <v>140571.30236512443</v>
      </c>
      <c r="E59" s="28">
        <v>132409.09493998133</v>
      </c>
      <c r="F59" s="28">
        <v>114183.82263431149</v>
      </c>
      <c r="G59" s="28">
        <v>101876.35401669955</v>
      </c>
      <c r="H59" s="28">
        <v>93981.852905360443</v>
      </c>
      <c r="I59" s="28">
        <v>88425.588054080625</v>
      </c>
      <c r="J59" s="28">
        <v>80095.752066474393</v>
      </c>
      <c r="K59" s="28">
        <v>75209.652421502804</v>
      </c>
      <c r="L59" s="28">
        <v>70523.110286770476</v>
      </c>
      <c r="M59" s="28">
        <v>63990.975140276794</v>
      </c>
      <c r="N59" s="28">
        <v>57238.192155827885</v>
      </c>
      <c r="O59" s="28">
        <v>55827.230395538958</v>
      </c>
      <c r="P59" s="28">
        <v>52955.09648376135</v>
      </c>
      <c r="Q59" s="28">
        <v>51963.484723267349</v>
      </c>
      <c r="R59" s="28">
        <v>48371.806813424999</v>
      </c>
      <c r="S59" s="28">
        <v>51172.654768404958</v>
      </c>
      <c r="T59" s="28">
        <v>48786.06894018501</v>
      </c>
      <c r="U59" s="28">
        <v>43246.845962787833</v>
      </c>
      <c r="V59" s="28">
        <v>40958.698172051925</v>
      </c>
      <c r="W59" s="28">
        <v>37456.7101898193</v>
      </c>
    </row>
    <row r="61" spans="1:23">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c r="A64" s="27" t="s">
        <v>122</v>
      </c>
      <c r="B64" s="27" t="s">
        <v>18</v>
      </c>
      <c r="C64" s="23">
        <v>7161.5472604261868</v>
      </c>
      <c r="D64" s="23">
        <v>6745.9798562806536</v>
      </c>
      <c r="E64" s="23">
        <v>3948.801376979</v>
      </c>
      <c r="F64" s="23">
        <v>4565.7735748292353</v>
      </c>
      <c r="G64" s="23">
        <v>4287.4845703093397</v>
      </c>
      <c r="H64" s="23">
        <v>2433.4872655820905</v>
      </c>
      <c r="I64" s="23">
        <v>2116.5552645112843</v>
      </c>
      <c r="J64" s="23">
        <v>1987.84026426164</v>
      </c>
      <c r="K64" s="23">
        <v>2575.3705638945548</v>
      </c>
      <c r="L64" s="23">
        <v>2578.1248606648469</v>
      </c>
      <c r="M64" s="23">
        <v>1814.8618570659</v>
      </c>
      <c r="N64" s="23">
        <v>2664.235259235837</v>
      </c>
      <c r="O64" s="23">
        <v>2285.0910596879271</v>
      </c>
      <c r="P64" s="23">
        <v>1697.7042561887999</v>
      </c>
      <c r="Q64" s="23">
        <v>1945.9286664036601</v>
      </c>
      <c r="R64" s="23">
        <v>1235.86486530158</v>
      </c>
      <c r="S64" s="23">
        <v>8.0692089999999999E-5</v>
      </c>
      <c r="T64" s="23">
        <v>7.6310669999999999E-5</v>
      </c>
      <c r="U64" s="23">
        <v>8.2626334999999994E-5</v>
      </c>
      <c r="V64" s="23">
        <v>7.8300940000000004E-5</v>
      </c>
      <c r="W64" s="23">
        <v>8.6885615999999997E-5</v>
      </c>
    </row>
    <row r="65" spans="1:23">
      <c r="A65" s="27" t="s">
        <v>122</v>
      </c>
      <c r="B65" s="27" t="s">
        <v>28</v>
      </c>
      <c r="C65" s="23">
        <v>1921.1695</v>
      </c>
      <c r="D65" s="23">
        <v>1438.8381999999999</v>
      </c>
      <c r="E65" s="23">
        <v>1304.7825</v>
      </c>
      <c r="F65" s="23">
        <v>139.09793999999999</v>
      </c>
      <c r="G65" s="23">
        <v>129.52104</v>
      </c>
      <c r="H65" s="23">
        <v>122.39400999999999</v>
      </c>
      <c r="I65" s="23">
        <v>115.30163</v>
      </c>
      <c r="J65" s="23">
        <v>110.50214</v>
      </c>
      <c r="K65" s="23">
        <v>103.05801600000001</v>
      </c>
      <c r="L65" s="23">
        <v>97.744585999999998</v>
      </c>
      <c r="M65" s="23">
        <v>92.767690000000002</v>
      </c>
      <c r="N65" s="23">
        <v>86.290530000000004</v>
      </c>
      <c r="O65" s="23">
        <v>83.076859999999996</v>
      </c>
      <c r="P65" s="23">
        <v>77.190699999999993</v>
      </c>
      <c r="Q65" s="23">
        <v>0</v>
      </c>
      <c r="R65" s="23">
        <v>0</v>
      </c>
      <c r="S65" s="23">
        <v>0</v>
      </c>
      <c r="T65" s="23">
        <v>0</v>
      </c>
      <c r="U65" s="23">
        <v>0</v>
      </c>
      <c r="V65" s="23">
        <v>0</v>
      </c>
      <c r="W65" s="23">
        <v>0</v>
      </c>
    </row>
    <row r="66" spans="1:23">
      <c r="A66" s="27" t="s">
        <v>122</v>
      </c>
      <c r="B66" s="27" t="s">
        <v>62</v>
      </c>
      <c r="C66" s="23">
        <v>329.25373057226881</v>
      </c>
      <c r="D66" s="23">
        <v>362.56943236217001</v>
      </c>
      <c r="E66" s="23">
        <v>753.56533677768493</v>
      </c>
      <c r="F66" s="23">
        <v>394.96409347554186</v>
      </c>
      <c r="G66" s="23">
        <v>332.02296584277792</v>
      </c>
      <c r="H66" s="23">
        <v>160.090334554294</v>
      </c>
      <c r="I66" s="23">
        <v>78.067226944089015</v>
      </c>
      <c r="J66" s="23">
        <v>297.21429605867894</v>
      </c>
      <c r="K66" s="23">
        <v>120.34105744061598</v>
      </c>
      <c r="L66" s="23">
        <v>260.96741340689198</v>
      </c>
      <c r="M66" s="23">
        <v>78.74418157843499</v>
      </c>
      <c r="N66" s="23">
        <v>387.66811511507598</v>
      </c>
      <c r="O66" s="23">
        <v>219.651056845895</v>
      </c>
      <c r="P66" s="23">
        <v>231.40342281669197</v>
      </c>
      <c r="Q66" s="23">
        <v>510.01416692401187</v>
      </c>
      <c r="R66" s="23">
        <v>315.63660343874</v>
      </c>
      <c r="S66" s="23">
        <v>1275.4728595950996</v>
      </c>
      <c r="T66" s="23">
        <v>1020.40169167793</v>
      </c>
      <c r="U66" s="23">
        <v>987.59647233530586</v>
      </c>
      <c r="V66" s="23">
        <v>1415.4922897731517</v>
      </c>
      <c r="W66" s="23">
        <v>1097.0331712219263</v>
      </c>
    </row>
    <row r="67" spans="1:23">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c r="A68" s="27" t="s">
        <v>122</v>
      </c>
      <c r="B68" s="27" t="s">
        <v>65</v>
      </c>
      <c r="C68" s="23">
        <v>14676.671075317076</v>
      </c>
      <c r="D68" s="23">
        <v>14613.151227859395</v>
      </c>
      <c r="E68" s="23">
        <v>12392.05774538164</v>
      </c>
      <c r="F68" s="23">
        <v>12694.890860512307</v>
      </c>
      <c r="G68" s="23">
        <v>11592.566001307774</v>
      </c>
      <c r="H68" s="23">
        <v>12853.359448498302</v>
      </c>
      <c r="I68" s="23">
        <v>12704.982120555645</v>
      </c>
      <c r="J68" s="23">
        <v>14526.724471737944</v>
      </c>
      <c r="K68" s="23">
        <v>14100.607897741773</v>
      </c>
      <c r="L68" s="23">
        <v>13204.888386806564</v>
      </c>
      <c r="M68" s="23">
        <v>13433.789862862015</v>
      </c>
      <c r="N68" s="23">
        <v>12823.473697358977</v>
      </c>
      <c r="O68" s="23">
        <v>11671.447150547563</v>
      </c>
      <c r="P68" s="23">
        <v>10440.997072258964</v>
      </c>
      <c r="Q68" s="23">
        <v>11552.349194539629</v>
      </c>
      <c r="R68" s="23">
        <v>10789.703767367162</v>
      </c>
      <c r="S68" s="23">
        <v>10871.079239149145</v>
      </c>
      <c r="T68" s="23">
        <v>10173.427430921447</v>
      </c>
      <c r="U68" s="23">
        <v>9977.7468653106462</v>
      </c>
      <c r="V68" s="23">
        <v>9654.9822341439522</v>
      </c>
      <c r="W68" s="23">
        <v>8203.4889224712115</v>
      </c>
    </row>
    <row r="69" spans="1:23">
      <c r="A69" s="27" t="s">
        <v>122</v>
      </c>
      <c r="B69" s="27" t="s">
        <v>64</v>
      </c>
      <c r="C69" s="23">
        <v>7.6700380153023078</v>
      </c>
      <c r="D69" s="23">
        <v>7.2709842328511094</v>
      </c>
      <c r="E69" s="23">
        <v>6.9772571317633201</v>
      </c>
      <c r="F69" s="23">
        <v>6.2800948303260267</v>
      </c>
      <c r="G69" s="23">
        <v>5.7809310215754968</v>
      </c>
      <c r="H69" s="23">
        <v>5.5920114644448091</v>
      </c>
      <c r="I69" s="23">
        <v>5.5135154993865036</v>
      </c>
      <c r="J69" s="23">
        <v>4.9395703821847912</v>
      </c>
      <c r="K69" s="23">
        <v>4.8565359992564563</v>
      </c>
      <c r="L69" s="23">
        <v>4.6236937962712936</v>
      </c>
      <c r="M69" s="23">
        <v>4.3513538882824321</v>
      </c>
      <c r="N69" s="23">
        <v>4.1838650218472466</v>
      </c>
      <c r="O69" s="23">
        <v>3.9679155514263256</v>
      </c>
      <c r="P69" s="23">
        <v>3.6482099380871365</v>
      </c>
      <c r="Q69" s="23">
        <v>3.536710419629284</v>
      </c>
      <c r="R69" s="23">
        <v>3.7435848837433938</v>
      </c>
      <c r="S69" s="23">
        <v>3.3634665292383104</v>
      </c>
      <c r="T69" s="23">
        <v>3.4267248653408862</v>
      </c>
      <c r="U69" s="23">
        <v>3.2793171501709786</v>
      </c>
      <c r="V69" s="23">
        <v>3.2309858915056684</v>
      </c>
      <c r="W69" s="23">
        <v>3.1325452094631427</v>
      </c>
    </row>
    <row r="70" spans="1:23">
      <c r="A70" s="27" t="s">
        <v>122</v>
      </c>
      <c r="B70" s="27" t="s">
        <v>32</v>
      </c>
      <c r="C70" s="23">
        <v>0.77429742975977001</v>
      </c>
      <c r="D70" s="23">
        <v>0.7406063353306509</v>
      </c>
      <c r="E70" s="23">
        <v>0.77898020784234301</v>
      </c>
      <c r="F70" s="23">
        <v>0.83470827553892302</v>
      </c>
      <c r="G70" s="23">
        <v>0.762986266803927</v>
      </c>
      <c r="H70" s="23">
        <v>0.6809986096111339</v>
      </c>
      <c r="I70" s="23">
        <v>0.61832113603458294</v>
      </c>
      <c r="J70" s="23">
        <v>0.54640487679185801</v>
      </c>
      <c r="K70" s="23">
        <v>0.507568963420993</v>
      </c>
      <c r="L70" s="23">
        <v>0.45840054206863595</v>
      </c>
      <c r="M70" s="23">
        <v>0.43158423022171999</v>
      </c>
      <c r="N70" s="23">
        <v>0.40881568902938992</v>
      </c>
      <c r="O70" s="23">
        <v>0.38196621962629007</v>
      </c>
      <c r="P70" s="23">
        <v>0.28224839768997595</v>
      </c>
      <c r="Q70" s="23">
        <v>0.38492781999999998</v>
      </c>
      <c r="R70" s="23">
        <v>0.42801765999999997</v>
      </c>
      <c r="S70" s="23">
        <v>0.39624057000000001</v>
      </c>
      <c r="T70" s="23">
        <v>0.37963747999999997</v>
      </c>
      <c r="U70" s="23">
        <v>0.61042073000000008</v>
      </c>
      <c r="V70" s="23">
        <v>0.56274826000000011</v>
      </c>
      <c r="W70" s="23">
        <v>0.75140026999999998</v>
      </c>
    </row>
    <row r="71" spans="1:23">
      <c r="A71" s="27" t="s">
        <v>122</v>
      </c>
      <c r="B71" s="27" t="s">
        <v>69</v>
      </c>
      <c r="C71" s="23">
        <v>0</v>
      </c>
      <c r="D71" s="23">
        <v>0</v>
      </c>
      <c r="E71" s="23">
        <v>1.5294039999999997E-8</v>
      </c>
      <c r="F71" s="23">
        <v>1.43316439999999E-8</v>
      </c>
      <c r="G71" s="23">
        <v>1.4524729500000001E-8</v>
      </c>
      <c r="H71" s="23">
        <v>1.5827265000000002E-8</v>
      </c>
      <c r="I71" s="23">
        <v>1.5442265000000002E-8</v>
      </c>
      <c r="J71" s="23">
        <v>1.5545334000000002E-8</v>
      </c>
      <c r="K71" s="23">
        <v>1.6565443999999999E-8</v>
      </c>
      <c r="L71" s="23">
        <v>1.800925E-8</v>
      </c>
      <c r="M71" s="23">
        <v>1.9021882999999999E-8</v>
      </c>
      <c r="N71" s="23">
        <v>2.1810796E-8</v>
      </c>
      <c r="O71" s="23">
        <v>2.0154843E-8</v>
      </c>
      <c r="P71" s="23">
        <v>1.9004764999999998E-8</v>
      </c>
      <c r="Q71" s="23">
        <v>3.0046893E-8</v>
      </c>
      <c r="R71" s="23">
        <v>3.2859220000000001E-8</v>
      </c>
      <c r="S71" s="23">
        <v>3.1644029999999998E-8</v>
      </c>
      <c r="T71" s="23">
        <v>3.0014351000000003E-8</v>
      </c>
      <c r="U71" s="23">
        <v>3.1828520000000006E-8</v>
      </c>
      <c r="V71" s="23">
        <v>3.0488799999999998E-8</v>
      </c>
      <c r="W71" s="23">
        <v>3.5017651999999998E-8</v>
      </c>
    </row>
    <row r="72" spans="1:23">
      <c r="A72" s="27" t="s">
        <v>122</v>
      </c>
      <c r="B72" s="27" t="s">
        <v>52</v>
      </c>
      <c r="C72" s="23">
        <v>8.0399891400000006E-2</v>
      </c>
      <c r="D72" s="23">
        <v>0.132515366</v>
      </c>
      <c r="E72" s="23">
        <v>0.18371162769999999</v>
      </c>
      <c r="F72" s="23">
        <v>0.23133347499999901</v>
      </c>
      <c r="G72" s="23">
        <v>0.291475861</v>
      </c>
      <c r="H72" s="23">
        <v>0.35939807000000001</v>
      </c>
      <c r="I72" s="23">
        <v>0.43610322199999996</v>
      </c>
      <c r="J72" s="23">
        <v>0.46309292999999901</v>
      </c>
      <c r="K72" s="23">
        <v>0.51913057199999901</v>
      </c>
      <c r="L72" s="23">
        <v>0.57477634999999994</v>
      </c>
      <c r="M72" s="23">
        <v>0.66403202000000006</v>
      </c>
      <c r="N72" s="23">
        <v>0.72055159999999996</v>
      </c>
      <c r="O72" s="23">
        <v>0.73679423399999999</v>
      </c>
      <c r="P72" s="23">
        <v>0.77005568999999996</v>
      </c>
      <c r="Q72" s="23">
        <v>0.74506123000000002</v>
      </c>
      <c r="R72" s="23">
        <v>0.73078412000000004</v>
      </c>
      <c r="S72" s="23">
        <v>0.71971764499999991</v>
      </c>
      <c r="T72" s="23">
        <v>0.70313798499999991</v>
      </c>
      <c r="U72" s="23">
        <v>0.68175453600000002</v>
      </c>
      <c r="V72" s="23">
        <v>0.68789644999999999</v>
      </c>
      <c r="W72" s="23">
        <v>0.67359947999999803</v>
      </c>
    </row>
    <row r="73" spans="1:23">
      <c r="A73" s="29" t="s">
        <v>118</v>
      </c>
      <c r="B73" s="29"/>
      <c r="C73" s="28">
        <v>24096.311604330833</v>
      </c>
      <c r="D73" s="28">
        <v>23167.80970073507</v>
      </c>
      <c r="E73" s="28">
        <v>18406.184216270089</v>
      </c>
      <c r="F73" s="28">
        <v>17801.00656364741</v>
      </c>
      <c r="G73" s="28">
        <v>16347.375508481467</v>
      </c>
      <c r="H73" s="28">
        <v>15574.923070099132</v>
      </c>
      <c r="I73" s="28">
        <v>15020.419757510404</v>
      </c>
      <c r="J73" s="28">
        <v>16927.220742440448</v>
      </c>
      <c r="K73" s="28">
        <v>16904.2340710762</v>
      </c>
      <c r="L73" s="28">
        <v>16146.348940674574</v>
      </c>
      <c r="M73" s="28">
        <v>15424.514945394632</v>
      </c>
      <c r="N73" s="28">
        <v>15965.851466731738</v>
      </c>
      <c r="O73" s="28">
        <v>14263.23404263281</v>
      </c>
      <c r="P73" s="28">
        <v>12450.943661202542</v>
      </c>
      <c r="Q73" s="28">
        <v>14011.828738286929</v>
      </c>
      <c r="R73" s="28">
        <v>12344.948820991225</v>
      </c>
      <c r="S73" s="28">
        <v>12149.915645965571</v>
      </c>
      <c r="T73" s="28">
        <v>11197.255923775389</v>
      </c>
      <c r="U73" s="28">
        <v>10968.622737422458</v>
      </c>
      <c r="V73" s="28">
        <v>11073.705588109549</v>
      </c>
      <c r="W73" s="28">
        <v>9303.6547257882157</v>
      </c>
    </row>
    <row r="75" spans="1:23">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c r="A78" s="27" t="s">
        <v>123</v>
      </c>
      <c r="B78" s="27" t="s">
        <v>18</v>
      </c>
      <c r="C78" s="23">
        <v>8.3790673999999999E-5</v>
      </c>
      <c r="D78" s="23">
        <v>7.4817176999999996E-5</v>
      </c>
      <c r="E78" s="23">
        <v>7.6904659000000004E-5</v>
      </c>
      <c r="F78" s="23">
        <v>7.392822299999991E-5</v>
      </c>
      <c r="G78" s="23">
        <v>3.0031088109049997</v>
      </c>
      <c r="H78" s="23">
        <v>6.0016973000000004E-5</v>
      </c>
      <c r="I78" s="23">
        <v>5.7617271999999998E-5</v>
      </c>
      <c r="J78" s="23">
        <v>5.3152640999999901E-5</v>
      </c>
      <c r="K78" s="23">
        <v>5.1366779E-5</v>
      </c>
      <c r="L78" s="23">
        <v>4.8732637999999897E-5</v>
      </c>
      <c r="M78" s="23">
        <v>6.2917384430000002E-3</v>
      </c>
      <c r="N78" s="23">
        <v>4.2758631402349998</v>
      </c>
      <c r="O78" s="23">
        <v>4.0352121000000007E-5</v>
      </c>
      <c r="P78" s="23">
        <v>4.0076486999999898E-5</v>
      </c>
      <c r="Q78" s="23">
        <v>3.9894989E-5</v>
      </c>
      <c r="R78" s="23">
        <v>3.95322319999999E-5</v>
      </c>
      <c r="S78" s="23">
        <v>0.74818682639300005</v>
      </c>
      <c r="T78" s="23">
        <v>4.2933684000000002E-5</v>
      </c>
      <c r="U78" s="23">
        <v>4.4416441000000003E-5</v>
      </c>
      <c r="V78" s="23">
        <v>4.2692809999999898E-5</v>
      </c>
      <c r="W78" s="23">
        <v>2.29914059034</v>
      </c>
    </row>
    <row r="79" spans="1:23">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c r="A80" s="27" t="s">
        <v>123</v>
      </c>
      <c r="B80" s="27" t="s">
        <v>62</v>
      </c>
      <c r="C80" s="23">
        <v>5.7433744999999995E-5</v>
      </c>
      <c r="D80" s="23">
        <v>5.0482378999999897E-5</v>
      </c>
      <c r="E80" s="23">
        <v>5.2144965000000001E-5</v>
      </c>
      <c r="F80" s="23">
        <v>5.2448298999999994E-5</v>
      </c>
      <c r="G80" s="23">
        <v>4.3016597000000003E-5</v>
      </c>
      <c r="H80" s="23">
        <v>4.2582657999999898E-5</v>
      </c>
      <c r="I80" s="23">
        <v>4.1514585000000003E-5</v>
      </c>
      <c r="J80" s="23">
        <v>3.8035468000000005E-5</v>
      </c>
      <c r="K80" s="23">
        <v>3.6995280499999903E-5</v>
      </c>
      <c r="L80" s="23">
        <v>3.6492860999999903E-5</v>
      </c>
      <c r="M80" s="23">
        <v>3.1086290999999996E-5</v>
      </c>
      <c r="N80" s="23">
        <v>3.1000778999999999E-5</v>
      </c>
      <c r="O80" s="23">
        <v>3.0763184E-5</v>
      </c>
      <c r="P80" s="23">
        <v>3.054154299999999E-5</v>
      </c>
      <c r="Q80" s="23">
        <v>3.0921660000000003E-5</v>
      </c>
      <c r="R80" s="23">
        <v>3.0378292000000002E-5</v>
      </c>
      <c r="S80" s="23">
        <v>3.2504991000000003E-5</v>
      </c>
      <c r="T80" s="23">
        <v>3.2552512999999898E-5</v>
      </c>
      <c r="U80" s="23">
        <v>3.2417371999999901E-5</v>
      </c>
      <c r="V80" s="23">
        <v>2.0944775999999903E-5</v>
      </c>
      <c r="W80" s="23">
        <v>2.0967643E-5</v>
      </c>
    </row>
    <row r="81" spans="1:23">
      <c r="A81" s="27" t="s">
        <v>123</v>
      </c>
      <c r="B81" s="27" t="s">
        <v>61</v>
      </c>
      <c r="C81" s="23">
        <v>49293.476100000007</v>
      </c>
      <c r="D81" s="23">
        <v>50008.163500000002</v>
      </c>
      <c r="E81" s="23">
        <v>45278.863840000005</v>
      </c>
      <c r="F81" s="23">
        <v>49884.457999999991</v>
      </c>
      <c r="G81" s="23">
        <v>52395.914700000001</v>
      </c>
      <c r="H81" s="23">
        <v>45348.286100000005</v>
      </c>
      <c r="I81" s="23">
        <v>41126.438000000009</v>
      </c>
      <c r="J81" s="23">
        <v>39385.333899999998</v>
      </c>
      <c r="K81" s="23">
        <v>34978.3505</v>
      </c>
      <c r="L81" s="23">
        <v>31034.451280000001</v>
      </c>
      <c r="M81" s="23">
        <v>25097.822479999999</v>
      </c>
      <c r="N81" s="23">
        <v>23522.007180000001</v>
      </c>
      <c r="O81" s="23">
        <v>21676.246289999999</v>
      </c>
      <c r="P81" s="23">
        <v>18246.902180000001</v>
      </c>
      <c r="Q81" s="23">
        <v>15739.312060000004</v>
      </c>
      <c r="R81" s="23">
        <v>13670.86428</v>
      </c>
      <c r="S81" s="23">
        <v>13470.039286000001</v>
      </c>
      <c r="T81" s="23">
        <v>12005.269593999998</v>
      </c>
      <c r="U81" s="23">
        <v>11606.82058</v>
      </c>
      <c r="V81" s="23">
        <v>9375.6677840000011</v>
      </c>
      <c r="W81" s="23">
        <v>9915.5215470000021</v>
      </c>
    </row>
    <row r="82" spans="1:23">
      <c r="A82" s="27" t="s">
        <v>123</v>
      </c>
      <c r="B82" s="27" t="s">
        <v>65</v>
      </c>
      <c r="C82" s="23">
        <v>4185.8573887945768</v>
      </c>
      <c r="D82" s="23">
        <v>4497.7014164295424</v>
      </c>
      <c r="E82" s="23">
        <v>5212.4391910644144</v>
      </c>
      <c r="F82" s="23">
        <v>5985.5560211379452</v>
      </c>
      <c r="G82" s="23">
        <v>7229.6183319679749</v>
      </c>
      <c r="H82" s="23">
        <v>7971.3907972693432</v>
      </c>
      <c r="I82" s="23">
        <v>8725.56121941741</v>
      </c>
      <c r="J82" s="23">
        <v>8734.2039339325274</v>
      </c>
      <c r="K82" s="23">
        <v>8946.7996506727523</v>
      </c>
      <c r="L82" s="23">
        <v>9002.4696957241085</v>
      </c>
      <c r="M82" s="23">
        <v>9875.6505270279104</v>
      </c>
      <c r="N82" s="23">
        <v>9255.7470829680042</v>
      </c>
      <c r="O82" s="23">
        <v>9124.6504872051701</v>
      </c>
      <c r="P82" s="23">
        <v>9426.6882327707881</v>
      </c>
      <c r="Q82" s="23">
        <v>9282.0723435119889</v>
      </c>
      <c r="R82" s="23">
        <v>9303.1907874628378</v>
      </c>
      <c r="S82" s="23">
        <v>8827.9525140952301</v>
      </c>
      <c r="T82" s="23">
        <v>8635.4590841326881</v>
      </c>
      <c r="U82" s="23">
        <v>8035.7806641142688</v>
      </c>
      <c r="V82" s="23">
        <v>7735.1176994016596</v>
      </c>
      <c r="W82" s="23">
        <v>6924.8960072181108</v>
      </c>
    </row>
    <row r="83" spans="1:23">
      <c r="A83" s="27" t="s">
        <v>123</v>
      </c>
      <c r="B83" s="27" t="s">
        <v>64</v>
      </c>
      <c r="C83" s="23">
        <v>1.55629239999999E-9</v>
      </c>
      <c r="D83" s="23">
        <v>3.0507763000000001E-9</v>
      </c>
      <c r="E83" s="23">
        <v>2.9700964E-9</v>
      </c>
      <c r="F83" s="23">
        <v>2.8093733999999996E-9</v>
      </c>
      <c r="G83" s="23">
        <v>7.1875956999999997E-9</v>
      </c>
      <c r="H83" s="23">
        <v>1.2229260999999899E-8</v>
      </c>
      <c r="I83" s="23">
        <v>1.47045984999999E-8</v>
      </c>
      <c r="J83" s="23">
        <v>1.36310719999999E-8</v>
      </c>
      <c r="K83" s="23">
        <v>1.371672E-8</v>
      </c>
      <c r="L83" s="23">
        <v>1.2459853E-8</v>
      </c>
      <c r="M83" s="23">
        <v>1.7827635000000002E-8</v>
      </c>
      <c r="N83" s="23">
        <v>1.6692610000000001E-8</v>
      </c>
      <c r="O83" s="23">
        <v>1.7251231999999998E-8</v>
      </c>
      <c r="P83" s="23">
        <v>1.4178549000000001E-8</v>
      </c>
      <c r="Q83" s="23">
        <v>3.0419600000000002E-8</v>
      </c>
      <c r="R83" s="23">
        <v>2.8030274000000002E-8</v>
      </c>
      <c r="S83" s="23">
        <v>2.6661349999999999E-8</v>
      </c>
      <c r="T83" s="23">
        <v>3.7420352E-8</v>
      </c>
      <c r="U83" s="23">
        <v>4.3657749999999999E-8</v>
      </c>
      <c r="V83" s="23">
        <v>8.5535100000000003E-2</v>
      </c>
      <c r="W83" s="23">
        <v>8.1748580000000001E-2</v>
      </c>
    </row>
    <row r="84" spans="1:23">
      <c r="A84" s="27" t="s">
        <v>123</v>
      </c>
      <c r="B84" s="27" t="s">
        <v>32</v>
      </c>
      <c r="C84" s="23">
        <v>1.7219606999999998E-8</v>
      </c>
      <c r="D84" s="23">
        <v>1.7359275999999999E-8</v>
      </c>
      <c r="E84" s="23">
        <v>1.5938794999999999E-8</v>
      </c>
      <c r="F84" s="23">
        <v>1.5397715999999999E-8</v>
      </c>
      <c r="G84" s="23">
        <v>1.5889574999999999E-8</v>
      </c>
      <c r="H84" s="23">
        <v>1.9707417E-8</v>
      </c>
      <c r="I84" s="23">
        <v>2.4218834E-8</v>
      </c>
      <c r="J84" s="23">
        <v>2.6679438000000001E-8</v>
      </c>
      <c r="K84" s="23">
        <v>2.5018606000000001E-8</v>
      </c>
      <c r="L84" s="23">
        <v>3.8455527999999999E-8</v>
      </c>
      <c r="M84" s="23">
        <v>5.0055707000000004E-8</v>
      </c>
      <c r="N84" s="23">
        <v>4.7405294000000001E-8</v>
      </c>
      <c r="O84" s="23">
        <v>4.5008749999999996E-8</v>
      </c>
      <c r="P84" s="23">
        <v>4.2902785999999896E-8</v>
      </c>
      <c r="Q84" s="23">
        <v>4.0894239999999999E-8</v>
      </c>
      <c r="R84" s="23">
        <v>4.0130321999999999E-8</v>
      </c>
      <c r="S84" s="23">
        <v>4.9015749999999901E-8</v>
      </c>
      <c r="T84" s="23">
        <v>4.6532063E-8</v>
      </c>
      <c r="U84" s="23">
        <v>5.6002419999999896E-8</v>
      </c>
      <c r="V84" s="23">
        <v>5.3209038000000002E-8</v>
      </c>
      <c r="W84" s="23">
        <v>4.3937062999999903E-8</v>
      </c>
    </row>
    <row r="85" spans="1:23">
      <c r="A85" s="27" t="s">
        <v>123</v>
      </c>
      <c r="B85" s="27" t="s">
        <v>69</v>
      </c>
      <c r="C85" s="23">
        <v>0</v>
      </c>
      <c r="D85" s="23">
        <v>0</v>
      </c>
      <c r="E85" s="23">
        <v>3.8909556999999997E-8</v>
      </c>
      <c r="F85" s="23">
        <v>3.9461679E-8</v>
      </c>
      <c r="G85" s="23">
        <v>4.5755651999999899E-8</v>
      </c>
      <c r="H85" s="23">
        <v>4.5213312000000003E-8</v>
      </c>
      <c r="I85" s="23">
        <v>4.5601515999999998E-8</v>
      </c>
      <c r="J85" s="23">
        <v>4.7941733999999902E-8</v>
      </c>
      <c r="K85" s="23">
        <v>4.7074751E-8</v>
      </c>
      <c r="L85" s="23">
        <v>4.9233686999999999E-8</v>
      </c>
      <c r="M85" s="23">
        <v>6.0470304999999993E-8</v>
      </c>
      <c r="N85" s="23">
        <v>6.1349061999999989E-8</v>
      </c>
      <c r="O85" s="23">
        <v>6.0508652999999909E-8</v>
      </c>
      <c r="P85" s="23">
        <v>6.158683599999981E-8</v>
      </c>
      <c r="Q85" s="23">
        <v>6.2579927000000008E-8</v>
      </c>
      <c r="R85" s="23">
        <v>6.3111469999999894E-8</v>
      </c>
      <c r="S85" s="23">
        <v>7.6723477999999992E-8</v>
      </c>
      <c r="T85" s="23">
        <v>7.2641235999999898E-8</v>
      </c>
      <c r="U85" s="23">
        <v>7.9745154999999997E-8</v>
      </c>
      <c r="V85" s="23">
        <v>7.5689884000000001E-8</v>
      </c>
      <c r="W85" s="23">
        <v>7.1106987999999999E-8</v>
      </c>
    </row>
    <row r="86" spans="1:23">
      <c r="A86" s="27" t="s">
        <v>123</v>
      </c>
      <c r="B86" s="27" t="s">
        <v>52</v>
      </c>
      <c r="C86" s="23">
        <v>1.10061368E-3</v>
      </c>
      <c r="D86" s="23">
        <v>4.7789081999999898E-3</v>
      </c>
      <c r="E86" s="23">
        <v>3.7419212599999999E-3</v>
      </c>
      <c r="F86" s="23">
        <v>6.9946026000000001E-3</v>
      </c>
      <c r="G86" s="23">
        <v>1.354051136E-2</v>
      </c>
      <c r="H86" s="23">
        <v>1.9812676799999897E-2</v>
      </c>
      <c r="I86" s="23">
        <v>2.3732927499999987E-2</v>
      </c>
      <c r="J86" s="23">
        <v>2.47297652E-2</v>
      </c>
      <c r="K86" s="23">
        <v>2.98152382E-2</v>
      </c>
      <c r="L86" s="23">
        <v>4.2811430999999997E-2</v>
      </c>
      <c r="M86" s="23">
        <v>8.3730581999999998E-2</v>
      </c>
      <c r="N86" s="23">
        <v>0.10057377199999999</v>
      </c>
      <c r="O86" s="23">
        <v>0.10216973000000001</v>
      </c>
      <c r="P86" s="23">
        <v>0.11107629799999991</v>
      </c>
      <c r="Q86" s="23">
        <v>0.11369621599999999</v>
      </c>
      <c r="R86" s="23">
        <v>0.12547877699999999</v>
      </c>
      <c r="S86" s="23">
        <v>0.10349138200000001</v>
      </c>
      <c r="T86" s="23">
        <v>0.108879965</v>
      </c>
      <c r="U86" s="23">
        <v>0.10260567700000001</v>
      </c>
      <c r="V86" s="23">
        <v>0.11140410000000001</v>
      </c>
      <c r="W86" s="23">
        <v>0.118710727</v>
      </c>
    </row>
    <row r="87" spans="1:23">
      <c r="A87" s="29" t="s">
        <v>118</v>
      </c>
      <c r="B87" s="29"/>
      <c r="C87" s="28">
        <v>53479.333630020556</v>
      </c>
      <c r="D87" s="28">
        <v>54505.865041732148</v>
      </c>
      <c r="E87" s="28">
        <v>50491.303160117008</v>
      </c>
      <c r="F87" s="28">
        <v>55870.014147517271</v>
      </c>
      <c r="G87" s="28">
        <v>59628.536183802666</v>
      </c>
      <c r="H87" s="28">
        <v>53319.676999881209</v>
      </c>
      <c r="I87" s="28">
        <v>49851.999318563983</v>
      </c>
      <c r="J87" s="28">
        <v>48119.53792513426</v>
      </c>
      <c r="K87" s="28">
        <v>43925.150239048526</v>
      </c>
      <c r="L87" s="28">
        <v>40036.921060962064</v>
      </c>
      <c r="M87" s="28">
        <v>34973.479329870468</v>
      </c>
      <c r="N87" s="28">
        <v>32782.030157125708</v>
      </c>
      <c r="O87" s="28">
        <v>30800.896848337725</v>
      </c>
      <c r="P87" s="28">
        <v>27673.590483402997</v>
      </c>
      <c r="Q87" s="28">
        <v>25021.384474359063</v>
      </c>
      <c r="R87" s="28">
        <v>22974.055137401392</v>
      </c>
      <c r="S87" s="28">
        <v>22298.740019453278</v>
      </c>
      <c r="T87" s="28">
        <v>20640.728753656302</v>
      </c>
      <c r="U87" s="28">
        <v>19642.60132099174</v>
      </c>
      <c r="V87" s="28">
        <v>17110.871082139245</v>
      </c>
      <c r="W87" s="28">
        <v>16842.798464356096</v>
      </c>
    </row>
    <row r="90" spans="1:23" collapsed="1">
      <c r="A90" s="16" t="s">
        <v>124</v>
      </c>
      <c r="B90" s="7"/>
      <c r="C90" s="7"/>
      <c r="D90" s="7"/>
      <c r="E90" s="7"/>
      <c r="F90" s="7"/>
      <c r="G90" s="7"/>
      <c r="H90" s="7"/>
      <c r="I90" s="7"/>
      <c r="J90" s="7"/>
      <c r="K90" s="7"/>
      <c r="L90" s="7"/>
      <c r="M90" s="7"/>
      <c r="N90" s="7"/>
      <c r="O90" s="7"/>
      <c r="P90" s="7"/>
      <c r="Q90" s="7"/>
      <c r="R90" s="7"/>
      <c r="S90" s="7"/>
      <c r="T90" s="7"/>
      <c r="U90" s="7"/>
      <c r="V90" s="7"/>
      <c r="W90" s="7"/>
    </row>
    <row r="91" spans="1:23">
      <c r="A91" s="17" t="s">
        <v>96</v>
      </c>
      <c r="B91" s="17" t="s">
        <v>97</v>
      </c>
      <c r="C91" s="17" t="s">
        <v>75</v>
      </c>
      <c r="D91" s="17" t="s">
        <v>98</v>
      </c>
      <c r="E91" s="17" t="s">
        <v>99</v>
      </c>
      <c r="F91" s="17" t="s">
        <v>100</v>
      </c>
      <c r="G91" s="17" t="s">
        <v>101</v>
      </c>
      <c r="H91" s="17" t="s">
        <v>102</v>
      </c>
      <c r="I91" s="17" t="s">
        <v>103</v>
      </c>
      <c r="J91" s="17" t="s">
        <v>104</v>
      </c>
      <c r="K91" s="17" t="s">
        <v>105</v>
      </c>
      <c r="L91" s="17" t="s">
        <v>106</v>
      </c>
      <c r="M91" s="17" t="s">
        <v>107</v>
      </c>
      <c r="N91" s="17" t="s">
        <v>108</v>
      </c>
      <c r="O91" s="17" t="s">
        <v>109</v>
      </c>
      <c r="P91" s="17" t="s">
        <v>110</v>
      </c>
      <c r="Q91" s="17" t="s">
        <v>111</v>
      </c>
      <c r="R91" s="17" t="s">
        <v>112</v>
      </c>
      <c r="S91" s="17" t="s">
        <v>113</v>
      </c>
      <c r="T91" s="17" t="s">
        <v>114</v>
      </c>
      <c r="U91" s="17" t="s">
        <v>115</v>
      </c>
      <c r="V91" s="17" t="s">
        <v>116</v>
      </c>
      <c r="W91" s="17" t="s">
        <v>117</v>
      </c>
    </row>
    <row r="92" spans="1:23">
      <c r="A92" s="27" t="s">
        <v>36</v>
      </c>
      <c r="B92" s="27" t="s">
        <v>66</v>
      </c>
      <c r="C92" s="23">
        <v>1.3545437479999998</v>
      </c>
      <c r="D92" s="23">
        <v>1.2796757919999999</v>
      </c>
      <c r="E92" s="23">
        <v>1.320454378</v>
      </c>
      <c r="F92" s="23">
        <v>1.7380458999999999</v>
      </c>
      <c r="G92" s="23">
        <v>1.6171217050000002</v>
      </c>
      <c r="H92" s="23">
        <v>1.446093125</v>
      </c>
      <c r="I92" s="23">
        <v>1.3143469519999997</v>
      </c>
      <c r="J92" s="23">
        <v>1.1398692979999989</v>
      </c>
      <c r="K92" s="23">
        <v>1.072042272999999</v>
      </c>
      <c r="L92" s="23">
        <v>0.97331860999999997</v>
      </c>
      <c r="M92" s="23">
        <v>0.915216962999998</v>
      </c>
      <c r="N92" s="23">
        <v>0.87283163599999902</v>
      </c>
      <c r="O92" s="23">
        <v>0.6631094580000001</v>
      </c>
      <c r="P92" s="23">
        <v>0.52535679599999996</v>
      </c>
      <c r="Q92" s="23">
        <v>0.49213635999999994</v>
      </c>
      <c r="R92" s="23">
        <v>0.46031361999999998</v>
      </c>
      <c r="S92" s="23">
        <v>0.42221497299999999</v>
      </c>
      <c r="T92" s="23">
        <v>0.40522428199999899</v>
      </c>
      <c r="U92" s="23">
        <v>0.34623746899999897</v>
      </c>
      <c r="V92" s="23">
        <v>0.32249211099999991</v>
      </c>
      <c r="W92" s="23">
        <v>0.29621733599999889</v>
      </c>
    </row>
    <row r="93" spans="1:23">
      <c r="A93" s="27" t="s">
        <v>36</v>
      </c>
      <c r="B93" s="27" t="s">
        <v>68</v>
      </c>
      <c r="C93" s="23">
        <v>798.86439299999995</v>
      </c>
      <c r="D93" s="23">
        <v>1675.3490999999999</v>
      </c>
      <c r="E93" s="23">
        <v>1116.6909600000001</v>
      </c>
      <c r="F93" s="23">
        <v>5350.5220840000002</v>
      </c>
      <c r="G93" s="23">
        <v>5155.2307629999996</v>
      </c>
      <c r="H93" s="23">
        <v>6965.8710460000002</v>
      </c>
      <c r="I93" s="23">
        <v>7141.7594829999998</v>
      </c>
      <c r="J93" s="23">
        <v>7020.3415500000001</v>
      </c>
      <c r="K93" s="23">
        <v>8457.0333599999994</v>
      </c>
      <c r="L93" s="23">
        <v>9010.6251540000012</v>
      </c>
      <c r="M93" s="23">
        <v>8625.7281899999998</v>
      </c>
      <c r="N93" s="23">
        <v>11083.667530000001</v>
      </c>
      <c r="O93" s="23">
        <v>8292.6054320000003</v>
      </c>
      <c r="P93" s="23">
        <v>6609.3464560000002</v>
      </c>
      <c r="Q93" s="23">
        <v>8363.7049630000001</v>
      </c>
      <c r="R93" s="23">
        <v>6234.7770600000003</v>
      </c>
      <c r="S93" s="23">
        <v>7127.2261199999994</v>
      </c>
      <c r="T93" s="23">
        <v>6680.3604080000005</v>
      </c>
      <c r="U93" s="23">
        <v>6311.8177399999995</v>
      </c>
      <c r="V93" s="23">
        <v>6172.4909440000001</v>
      </c>
      <c r="W93" s="23">
        <v>5990.4394920000004</v>
      </c>
    </row>
    <row r="94" spans="1:23">
      <c r="A94" s="27" t="s">
        <v>36</v>
      </c>
      <c r="B94" s="27" t="s">
        <v>72</v>
      </c>
      <c r="C94" s="23">
        <v>0.31291841162</v>
      </c>
      <c r="D94" s="23">
        <v>0.47222380159999999</v>
      </c>
      <c r="E94" s="23">
        <v>0.67115298822000002</v>
      </c>
      <c r="F94" s="23">
        <v>1.6563776058999999</v>
      </c>
      <c r="G94" s="23">
        <v>2.2666970891999996</v>
      </c>
      <c r="H94" s="23">
        <v>2.961407933199999</v>
      </c>
      <c r="I94" s="23">
        <v>3.6881408249999987</v>
      </c>
      <c r="J94" s="23">
        <v>3.9872735785999991</v>
      </c>
      <c r="K94" s="23">
        <v>4.8856459606000007</v>
      </c>
      <c r="L94" s="23">
        <v>5.4970224276000001</v>
      </c>
      <c r="M94" s="23">
        <v>6.5119381429999992</v>
      </c>
      <c r="N94" s="23">
        <v>7.1575546599999988</v>
      </c>
      <c r="O94" s="23">
        <v>7.6272156629999994</v>
      </c>
      <c r="P94" s="23">
        <v>7.8743904689999988</v>
      </c>
      <c r="Q94" s="23">
        <v>8.1424281269999987</v>
      </c>
      <c r="R94" s="23">
        <v>8.1228726699999996</v>
      </c>
      <c r="S94" s="23">
        <v>7.9606322640000009</v>
      </c>
      <c r="T94" s="23">
        <v>7.9980170809999986</v>
      </c>
      <c r="U94" s="23">
        <v>7.9430052979999992</v>
      </c>
      <c r="V94" s="23">
        <v>8.016443652999989</v>
      </c>
      <c r="W94" s="23">
        <v>8.0973280899999995</v>
      </c>
    </row>
    <row r="95" spans="1:23">
      <c r="A95" s="7"/>
      <c r="B95" s="7"/>
      <c r="C95" s="7"/>
      <c r="D95" s="7"/>
      <c r="E95" s="7"/>
      <c r="F95" s="7"/>
      <c r="G95" s="7"/>
      <c r="H95" s="7"/>
      <c r="I95" s="7"/>
      <c r="J95" s="7"/>
      <c r="K95" s="7"/>
      <c r="L95" s="7"/>
      <c r="M95" s="7"/>
      <c r="N95" s="7"/>
      <c r="O95" s="7"/>
      <c r="P95" s="7"/>
      <c r="Q95" s="7"/>
      <c r="R95" s="7"/>
      <c r="S95" s="7"/>
      <c r="T95" s="7"/>
      <c r="U95" s="7"/>
      <c r="V95" s="7"/>
      <c r="W95" s="7"/>
    </row>
    <row r="96" spans="1:23">
      <c r="A96" s="17" t="s">
        <v>96</v>
      </c>
      <c r="B96" s="17" t="s">
        <v>97</v>
      </c>
      <c r="C96" s="17" t="s">
        <v>75</v>
      </c>
      <c r="D96" s="17" t="s">
        <v>98</v>
      </c>
      <c r="E96" s="17" t="s">
        <v>99</v>
      </c>
      <c r="F96" s="17" t="s">
        <v>100</v>
      </c>
      <c r="G96" s="17" t="s">
        <v>101</v>
      </c>
      <c r="H96" s="17" t="s">
        <v>102</v>
      </c>
      <c r="I96" s="17" t="s">
        <v>103</v>
      </c>
      <c r="J96" s="17" t="s">
        <v>104</v>
      </c>
      <c r="K96" s="17" t="s">
        <v>105</v>
      </c>
      <c r="L96" s="17" t="s">
        <v>106</v>
      </c>
      <c r="M96" s="17" t="s">
        <v>107</v>
      </c>
      <c r="N96" s="17" t="s">
        <v>108</v>
      </c>
      <c r="O96" s="17" t="s">
        <v>109</v>
      </c>
      <c r="P96" s="17" t="s">
        <v>110</v>
      </c>
      <c r="Q96" s="17" t="s">
        <v>111</v>
      </c>
      <c r="R96" s="17" t="s">
        <v>112</v>
      </c>
      <c r="S96" s="17" t="s">
        <v>113</v>
      </c>
      <c r="T96" s="17" t="s">
        <v>114</v>
      </c>
      <c r="U96" s="17" t="s">
        <v>115</v>
      </c>
      <c r="V96" s="17" t="s">
        <v>116</v>
      </c>
      <c r="W96" s="17" t="s">
        <v>117</v>
      </c>
    </row>
    <row r="97" spans="1:23">
      <c r="A97" s="27" t="s">
        <v>119</v>
      </c>
      <c r="B97" s="27" t="s">
        <v>66</v>
      </c>
      <c r="C97" s="23">
        <v>0</v>
      </c>
      <c r="D97" s="23">
        <v>0</v>
      </c>
      <c r="E97" s="23">
        <v>0</v>
      </c>
      <c r="F97" s="23">
        <v>0</v>
      </c>
      <c r="G97" s="23">
        <v>0</v>
      </c>
      <c r="H97" s="23">
        <v>0</v>
      </c>
      <c r="I97" s="23">
        <v>0</v>
      </c>
      <c r="J97" s="23">
        <v>0</v>
      </c>
      <c r="K97" s="23">
        <v>0</v>
      </c>
      <c r="L97" s="23">
        <v>0</v>
      </c>
      <c r="M97" s="23">
        <v>0</v>
      </c>
      <c r="N97" s="23">
        <v>0</v>
      </c>
      <c r="O97" s="23">
        <v>0</v>
      </c>
      <c r="P97" s="23">
        <v>0</v>
      </c>
      <c r="Q97" s="23">
        <v>0</v>
      </c>
      <c r="R97" s="23">
        <v>0</v>
      </c>
      <c r="S97" s="23">
        <v>0</v>
      </c>
      <c r="T97" s="23">
        <v>0</v>
      </c>
      <c r="U97" s="23">
        <v>0</v>
      </c>
      <c r="V97" s="23">
        <v>0</v>
      </c>
      <c r="W97" s="23">
        <v>0</v>
      </c>
    </row>
    <row r="98" spans="1:23">
      <c r="A98" s="27" t="s">
        <v>119</v>
      </c>
      <c r="B98" s="27" t="s">
        <v>68</v>
      </c>
      <c r="C98" s="23">
        <v>568.81266299999993</v>
      </c>
      <c r="D98" s="23">
        <v>1215.40663</v>
      </c>
      <c r="E98" s="23">
        <v>815.87608000000012</v>
      </c>
      <c r="F98" s="23">
        <v>2771.9545839999996</v>
      </c>
      <c r="G98" s="23">
        <v>2681.7107629999996</v>
      </c>
      <c r="H98" s="23">
        <v>3508.8285460000002</v>
      </c>
      <c r="I98" s="23">
        <v>3791.2482829999999</v>
      </c>
      <c r="J98" s="23">
        <v>3696.8067500000002</v>
      </c>
      <c r="K98" s="23">
        <v>4960.1685600000001</v>
      </c>
      <c r="L98" s="23">
        <v>5832.9236540000002</v>
      </c>
      <c r="M98" s="23">
        <v>5186.5889900000002</v>
      </c>
      <c r="N98" s="23">
        <v>7701.50353</v>
      </c>
      <c r="O98" s="23">
        <v>5455.4866320000001</v>
      </c>
      <c r="P98" s="23">
        <v>4301.3334560000003</v>
      </c>
      <c r="Q98" s="23">
        <v>5892.8367630000002</v>
      </c>
      <c r="R98" s="23">
        <v>4307.1040600000006</v>
      </c>
      <c r="S98" s="23">
        <v>5262.35322</v>
      </c>
      <c r="T98" s="23">
        <v>4887.0105080000003</v>
      </c>
      <c r="U98" s="23">
        <v>4734.6869399999996</v>
      </c>
      <c r="V98" s="23">
        <v>4544.5459440000004</v>
      </c>
      <c r="W98" s="23">
        <v>4521.6345920000003</v>
      </c>
    </row>
    <row r="99" spans="1:23">
      <c r="A99" s="27" t="s">
        <v>119</v>
      </c>
      <c r="B99" s="27" t="s">
        <v>72</v>
      </c>
      <c r="C99" s="23">
        <v>8.2262511399999988E-2</v>
      </c>
      <c r="D99" s="23">
        <v>0.12501411800000001</v>
      </c>
      <c r="E99" s="23">
        <v>0.16079986199999999</v>
      </c>
      <c r="F99" s="23">
        <v>0.65685358999999999</v>
      </c>
      <c r="G99" s="23">
        <v>0.87818534999999998</v>
      </c>
      <c r="H99" s="23">
        <v>1.146611789999999</v>
      </c>
      <c r="I99" s="23">
        <v>1.408244719999999</v>
      </c>
      <c r="J99" s="23">
        <v>1.53132124</v>
      </c>
      <c r="K99" s="23">
        <v>1.8297629</v>
      </c>
      <c r="L99" s="23">
        <v>2.00267646</v>
      </c>
      <c r="M99" s="23">
        <v>2.3179226800000001</v>
      </c>
      <c r="N99" s="23">
        <v>2.4957766000000001</v>
      </c>
      <c r="O99" s="23">
        <v>2.6766621800000001</v>
      </c>
      <c r="P99" s="23">
        <v>2.7242979299999988</v>
      </c>
      <c r="Q99" s="23">
        <v>2.7867315500000003</v>
      </c>
      <c r="R99" s="23">
        <v>2.7939565599999989</v>
      </c>
      <c r="S99" s="23">
        <v>2.7563151600000002</v>
      </c>
      <c r="T99" s="23">
        <v>2.7446393200000001</v>
      </c>
      <c r="U99" s="23">
        <v>2.7476488399999996</v>
      </c>
      <c r="V99" s="23">
        <v>2.7769190200000002</v>
      </c>
      <c r="W99" s="23">
        <v>2.78801152</v>
      </c>
    </row>
    <row r="100" spans="1:23">
      <c r="A100" s="7"/>
      <c r="B100" s="7"/>
      <c r="C100" s="7"/>
      <c r="D100" s="7"/>
      <c r="E100" s="7"/>
      <c r="F100" s="7"/>
      <c r="G100" s="7"/>
      <c r="H100" s="7"/>
      <c r="I100" s="7"/>
      <c r="J100" s="7"/>
      <c r="K100" s="7"/>
      <c r="L100" s="7"/>
      <c r="M100" s="7"/>
      <c r="N100" s="7"/>
      <c r="O100" s="7"/>
      <c r="P100" s="7"/>
      <c r="Q100" s="7"/>
      <c r="R100" s="7"/>
      <c r="S100" s="7"/>
      <c r="T100" s="7"/>
      <c r="U100" s="7"/>
      <c r="V100" s="7"/>
      <c r="W100" s="7"/>
    </row>
    <row r="101" spans="1:23">
      <c r="A101" s="17" t="s">
        <v>96</v>
      </c>
      <c r="B101" s="17" t="s">
        <v>97</v>
      </c>
      <c r="C101" s="17" t="s">
        <v>75</v>
      </c>
      <c r="D101" s="17" t="s">
        <v>98</v>
      </c>
      <c r="E101" s="17" t="s">
        <v>99</v>
      </c>
      <c r="F101" s="17" t="s">
        <v>100</v>
      </c>
      <c r="G101" s="17" t="s">
        <v>101</v>
      </c>
      <c r="H101" s="17" t="s">
        <v>102</v>
      </c>
      <c r="I101" s="17" t="s">
        <v>103</v>
      </c>
      <c r="J101" s="17" t="s">
        <v>104</v>
      </c>
      <c r="K101" s="17" t="s">
        <v>105</v>
      </c>
      <c r="L101" s="17" t="s">
        <v>106</v>
      </c>
      <c r="M101" s="17" t="s">
        <v>107</v>
      </c>
      <c r="N101" s="17" t="s">
        <v>108</v>
      </c>
      <c r="O101" s="17" t="s">
        <v>109</v>
      </c>
      <c r="P101" s="17" t="s">
        <v>110</v>
      </c>
      <c r="Q101" s="17" t="s">
        <v>111</v>
      </c>
      <c r="R101" s="17" t="s">
        <v>112</v>
      </c>
      <c r="S101" s="17" t="s">
        <v>113</v>
      </c>
      <c r="T101" s="17" t="s">
        <v>114</v>
      </c>
      <c r="U101" s="17" t="s">
        <v>115</v>
      </c>
      <c r="V101" s="17" t="s">
        <v>116</v>
      </c>
      <c r="W101" s="17" t="s">
        <v>117</v>
      </c>
    </row>
    <row r="102" spans="1:23">
      <c r="A102" s="27" t="s">
        <v>120</v>
      </c>
      <c r="B102" s="27" t="s">
        <v>66</v>
      </c>
      <c r="C102" s="23">
        <v>0.17419290000000001</v>
      </c>
      <c r="D102" s="23">
        <v>0.14838797000000001</v>
      </c>
      <c r="E102" s="23">
        <v>0.14328510999999999</v>
      </c>
      <c r="F102" s="23">
        <v>0.28906199999999999</v>
      </c>
      <c r="G102" s="23">
        <v>0.27529784999999996</v>
      </c>
      <c r="H102" s="23">
        <v>0.25679193</v>
      </c>
      <c r="I102" s="23">
        <v>0.23992330999999997</v>
      </c>
      <c r="J102" s="23">
        <v>0.20603015</v>
      </c>
      <c r="K102" s="23">
        <v>0.19822297999999999</v>
      </c>
      <c r="L102" s="23">
        <v>0.18194888000000001</v>
      </c>
      <c r="M102" s="23">
        <v>0.1722947</v>
      </c>
      <c r="N102" s="23">
        <v>0.164965999999999</v>
      </c>
      <c r="O102" s="23">
        <v>0.15438403000000001</v>
      </c>
      <c r="P102" s="23">
        <v>0.14293736000000001</v>
      </c>
      <c r="Q102" s="23">
        <v>0.13750138999999997</v>
      </c>
      <c r="R102" s="23">
        <v>0.12461429</v>
      </c>
      <c r="S102" s="23">
        <v>0.11444093</v>
      </c>
      <c r="T102" s="23">
        <v>0.108874739999999</v>
      </c>
      <c r="U102" s="23">
        <v>9.8049995000000001E-2</v>
      </c>
      <c r="V102" s="23">
        <v>9.6407340000000008E-2</v>
      </c>
      <c r="W102" s="23">
        <v>8.9407030000000012E-2</v>
      </c>
    </row>
    <row r="103" spans="1:23">
      <c r="A103" s="27" t="s">
        <v>120</v>
      </c>
      <c r="B103" s="27" t="s">
        <v>68</v>
      </c>
      <c r="C103" s="23">
        <v>230.05173000000002</v>
      </c>
      <c r="D103" s="23">
        <v>459.94246999999996</v>
      </c>
      <c r="E103" s="23">
        <v>300.81488000000002</v>
      </c>
      <c r="F103" s="23">
        <v>2578.5675000000001</v>
      </c>
      <c r="G103" s="23">
        <v>2473.52</v>
      </c>
      <c r="H103" s="23">
        <v>3457.0425</v>
      </c>
      <c r="I103" s="23">
        <v>3350.5112000000004</v>
      </c>
      <c r="J103" s="23">
        <v>3323.5347999999999</v>
      </c>
      <c r="K103" s="23">
        <v>3496.8647999999998</v>
      </c>
      <c r="L103" s="23">
        <v>3177.7015000000001</v>
      </c>
      <c r="M103" s="23">
        <v>3439.1392000000001</v>
      </c>
      <c r="N103" s="23">
        <v>3382.1640000000002</v>
      </c>
      <c r="O103" s="23">
        <v>2837.1187999999997</v>
      </c>
      <c r="P103" s="23">
        <v>2308.0129999999999</v>
      </c>
      <c r="Q103" s="23">
        <v>2470.8682000000003</v>
      </c>
      <c r="R103" s="23">
        <v>1927.673</v>
      </c>
      <c r="S103" s="23">
        <v>1864.8728999999998</v>
      </c>
      <c r="T103" s="23">
        <v>1793.3498999999999</v>
      </c>
      <c r="U103" s="23">
        <v>1577.1308000000001</v>
      </c>
      <c r="V103" s="23">
        <v>1627.9449999999999</v>
      </c>
      <c r="W103" s="23">
        <v>1468.8048999999999</v>
      </c>
    </row>
    <row r="104" spans="1:23">
      <c r="A104" s="27" t="s">
        <v>120</v>
      </c>
      <c r="B104" s="27" t="s">
        <v>72</v>
      </c>
      <c r="C104" s="23">
        <v>6.1625149299999994E-2</v>
      </c>
      <c r="D104" s="23">
        <v>9.1204401300000001E-2</v>
      </c>
      <c r="E104" s="23">
        <v>0.12867406699999998</v>
      </c>
      <c r="F104" s="23">
        <v>0.316482033</v>
      </c>
      <c r="G104" s="23">
        <v>0.45027307300000002</v>
      </c>
      <c r="H104" s="23">
        <v>0.61049028999999999</v>
      </c>
      <c r="I104" s="23">
        <v>0.75920920000000003</v>
      </c>
      <c r="J104" s="23">
        <v>0.79350045000000002</v>
      </c>
      <c r="K104" s="23">
        <v>1.0196201600000001</v>
      </c>
      <c r="L104" s="23">
        <v>1.1571821799999999</v>
      </c>
      <c r="M104" s="23">
        <v>1.3944139900000001</v>
      </c>
      <c r="N104" s="23">
        <v>1.5403732700000001</v>
      </c>
      <c r="O104" s="23">
        <v>1.6500968199999999</v>
      </c>
      <c r="P104" s="23">
        <v>1.74977216</v>
      </c>
      <c r="Q104" s="23">
        <v>1.8237367600000001</v>
      </c>
      <c r="R104" s="23">
        <v>1.7929024500000001</v>
      </c>
      <c r="S104" s="23">
        <v>1.7732054499999998</v>
      </c>
      <c r="T104" s="23">
        <v>1.7904392</v>
      </c>
      <c r="U104" s="23">
        <v>1.7957285300000001</v>
      </c>
      <c r="V104" s="23">
        <v>1.8606039299999901</v>
      </c>
      <c r="W104" s="23">
        <v>1.8368875500000001</v>
      </c>
    </row>
    <row r="105" spans="1:23">
      <c r="A105" s="7"/>
      <c r="B105" s="7"/>
      <c r="C105" s="7"/>
      <c r="D105" s="7"/>
      <c r="E105" s="7"/>
      <c r="F105" s="7"/>
      <c r="G105" s="7"/>
      <c r="H105" s="7"/>
      <c r="I105" s="7"/>
      <c r="J105" s="7"/>
      <c r="K105" s="7"/>
      <c r="L105" s="7"/>
      <c r="M105" s="7"/>
      <c r="N105" s="7"/>
      <c r="O105" s="7"/>
      <c r="P105" s="7"/>
      <c r="Q105" s="7"/>
      <c r="R105" s="7"/>
      <c r="S105" s="7"/>
      <c r="T105" s="7"/>
      <c r="U105" s="7"/>
      <c r="V105" s="7"/>
      <c r="W105" s="7"/>
    </row>
    <row r="106" spans="1:23">
      <c r="A106" s="17" t="s">
        <v>96</v>
      </c>
      <c r="B106" s="17" t="s">
        <v>97</v>
      </c>
      <c r="C106" s="17" t="s">
        <v>75</v>
      </c>
      <c r="D106" s="17" t="s">
        <v>98</v>
      </c>
      <c r="E106" s="17" t="s">
        <v>99</v>
      </c>
      <c r="F106" s="17" t="s">
        <v>100</v>
      </c>
      <c r="G106" s="17" t="s">
        <v>101</v>
      </c>
      <c r="H106" s="17" t="s">
        <v>102</v>
      </c>
      <c r="I106" s="17" t="s">
        <v>103</v>
      </c>
      <c r="J106" s="17" t="s">
        <v>104</v>
      </c>
      <c r="K106" s="17" t="s">
        <v>105</v>
      </c>
      <c r="L106" s="17" t="s">
        <v>106</v>
      </c>
      <c r="M106" s="17" t="s">
        <v>107</v>
      </c>
      <c r="N106" s="17" t="s">
        <v>108</v>
      </c>
      <c r="O106" s="17" t="s">
        <v>109</v>
      </c>
      <c r="P106" s="17" t="s">
        <v>110</v>
      </c>
      <c r="Q106" s="17" t="s">
        <v>111</v>
      </c>
      <c r="R106" s="17" t="s">
        <v>112</v>
      </c>
      <c r="S106" s="17" t="s">
        <v>113</v>
      </c>
      <c r="T106" s="17" t="s">
        <v>114</v>
      </c>
      <c r="U106" s="17" t="s">
        <v>115</v>
      </c>
      <c r="V106" s="17" t="s">
        <v>116</v>
      </c>
      <c r="W106" s="17" t="s">
        <v>117</v>
      </c>
    </row>
    <row r="107" spans="1:23">
      <c r="A107" s="27" t="s">
        <v>121</v>
      </c>
      <c r="B107" s="27" t="s">
        <v>66</v>
      </c>
      <c r="C107" s="23">
        <v>0.22713437299999992</v>
      </c>
      <c r="D107" s="23">
        <v>0.21444170600000001</v>
      </c>
      <c r="E107" s="23">
        <v>0.21787921199999999</v>
      </c>
      <c r="F107" s="23">
        <v>0.41623991999999999</v>
      </c>
      <c r="G107" s="23">
        <v>0.40145477999999996</v>
      </c>
      <c r="H107" s="23">
        <v>0.34908864000000001</v>
      </c>
      <c r="I107" s="23">
        <v>0.30917987499999994</v>
      </c>
      <c r="J107" s="23">
        <v>0.261080535</v>
      </c>
      <c r="K107" s="23">
        <v>0.24556283300000001</v>
      </c>
      <c r="L107" s="23">
        <v>0.22660975999999999</v>
      </c>
      <c r="M107" s="23">
        <v>0.210474302999999</v>
      </c>
      <c r="N107" s="23">
        <v>0.20312813600000001</v>
      </c>
      <c r="O107" s="23">
        <v>3.7136982000000006E-2</v>
      </c>
      <c r="P107" s="23">
        <v>3.3946106000000004E-2</v>
      </c>
      <c r="Q107" s="23">
        <v>3.292403E-2</v>
      </c>
      <c r="R107" s="23">
        <v>3.0109029999999901E-2</v>
      </c>
      <c r="S107" s="23">
        <v>2.7062223E-2</v>
      </c>
      <c r="T107" s="23">
        <v>2.5780391999999999E-2</v>
      </c>
      <c r="U107" s="23">
        <v>2.2855244E-2</v>
      </c>
      <c r="V107" s="23">
        <v>2.0894160999999901E-2</v>
      </c>
      <c r="W107" s="23">
        <v>1.9967685999999901E-2</v>
      </c>
    </row>
    <row r="108" spans="1:23">
      <c r="A108" s="27" t="s">
        <v>121</v>
      </c>
      <c r="B108" s="27" t="s">
        <v>68</v>
      </c>
      <c r="C108" s="23">
        <v>0</v>
      </c>
      <c r="D108" s="23">
        <v>0</v>
      </c>
      <c r="E108" s="23">
        <v>0</v>
      </c>
      <c r="F108" s="23">
        <v>0</v>
      </c>
      <c r="G108" s="23">
        <v>0</v>
      </c>
      <c r="H108" s="23">
        <v>0</v>
      </c>
      <c r="I108" s="23">
        <v>0</v>
      </c>
      <c r="J108" s="23">
        <v>0</v>
      </c>
      <c r="K108" s="23">
        <v>0</v>
      </c>
      <c r="L108" s="23">
        <v>0</v>
      </c>
      <c r="M108" s="23">
        <v>0</v>
      </c>
      <c r="N108" s="23">
        <v>0</v>
      </c>
      <c r="O108" s="23">
        <v>0</v>
      </c>
      <c r="P108" s="23">
        <v>0</v>
      </c>
      <c r="Q108" s="23">
        <v>0</v>
      </c>
      <c r="R108" s="23">
        <v>0</v>
      </c>
      <c r="S108" s="23">
        <v>0</v>
      </c>
      <c r="T108" s="23">
        <v>0</v>
      </c>
      <c r="U108" s="23">
        <v>0</v>
      </c>
      <c r="V108" s="23">
        <v>0</v>
      </c>
      <c r="W108" s="23">
        <v>0</v>
      </c>
    </row>
    <row r="109" spans="1:23">
      <c r="A109" s="27" t="s">
        <v>121</v>
      </c>
      <c r="B109" s="27" t="s">
        <v>72</v>
      </c>
      <c r="C109" s="23">
        <v>7.3142350500000008E-2</v>
      </c>
      <c r="D109" s="23">
        <v>9.4068731000000003E-2</v>
      </c>
      <c r="E109" s="23">
        <v>0.16147899399999999</v>
      </c>
      <c r="F109" s="23">
        <v>0.40209655999999999</v>
      </c>
      <c r="G109" s="23">
        <v>0.57979335999999992</v>
      </c>
      <c r="H109" s="23">
        <v>0.75835028000000004</v>
      </c>
      <c r="I109" s="23">
        <v>0.97837686000000001</v>
      </c>
      <c r="J109" s="23">
        <v>1.0898153599999989</v>
      </c>
      <c r="K109" s="23">
        <v>1.3887073000000001</v>
      </c>
      <c r="L109" s="23">
        <v>1.6118279099999999</v>
      </c>
      <c r="M109" s="23">
        <v>1.9202536599999998</v>
      </c>
      <c r="N109" s="23">
        <v>2.15490162</v>
      </c>
      <c r="O109" s="23">
        <v>2.3134067699999998</v>
      </c>
      <c r="P109" s="23">
        <v>2.3635823399999998</v>
      </c>
      <c r="Q109" s="23">
        <v>2.5220766499999998</v>
      </c>
      <c r="R109" s="23">
        <v>2.5281036499999998</v>
      </c>
      <c r="S109" s="23">
        <v>2.4630603999999998</v>
      </c>
      <c r="T109" s="23">
        <v>2.504931829999999</v>
      </c>
      <c r="U109" s="23">
        <v>2.4794283299999993</v>
      </c>
      <c r="V109" s="23">
        <v>2.4363835199999997</v>
      </c>
      <c r="W109" s="23">
        <v>2.5423591399999999</v>
      </c>
    </row>
    <row r="110" spans="1:23">
      <c r="A110" s="7"/>
      <c r="B110" s="7"/>
      <c r="C110" s="7"/>
      <c r="D110" s="7"/>
      <c r="E110" s="7"/>
      <c r="F110" s="7"/>
      <c r="G110" s="7"/>
      <c r="H110" s="7"/>
      <c r="I110" s="7"/>
      <c r="J110" s="7"/>
      <c r="K110" s="7"/>
      <c r="L110" s="7"/>
      <c r="M110" s="7"/>
      <c r="N110" s="7"/>
      <c r="O110" s="7"/>
      <c r="P110" s="7"/>
      <c r="Q110" s="7"/>
      <c r="R110" s="7"/>
      <c r="S110" s="7"/>
      <c r="T110" s="7"/>
      <c r="U110" s="7"/>
      <c r="V110" s="7"/>
      <c r="W110" s="7"/>
    </row>
    <row r="111" spans="1:23">
      <c r="A111" s="17" t="s">
        <v>96</v>
      </c>
      <c r="B111" s="17" t="s">
        <v>97</v>
      </c>
      <c r="C111" s="17" t="s">
        <v>75</v>
      </c>
      <c r="D111" s="17" t="s">
        <v>98</v>
      </c>
      <c r="E111" s="17" t="s">
        <v>99</v>
      </c>
      <c r="F111" s="17" t="s">
        <v>100</v>
      </c>
      <c r="G111" s="17" t="s">
        <v>101</v>
      </c>
      <c r="H111" s="17" t="s">
        <v>102</v>
      </c>
      <c r="I111" s="17" t="s">
        <v>103</v>
      </c>
      <c r="J111" s="17" t="s">
        <v>104</v>
      </c>
      <c r="K111" s="17" t="s">
        <v>105</v>
      </c>
      <c r="L111" s="17" t="s">
        <v>106</v>
      </c>
      <c r="M111" s="17" t="s">
        <v>107</v>
      </c>
      <c r="N111" s="17" t="s">
        <v>108</v>
      </c>
      <c r="O111" s="17" t="s">
        <v>109</v>
      </c>
      <c r="P111" s="17" t="s">
        <v>110</v>
      </c>
      <c r="Q111" s="17" t="s">
        <v>111</v>
      </c>
      <c r="R111" s="17" t="s">
        <v>112</v>
      </c>
      <c r="S111" s="17" t="s">
        <v>113</v>
      </c>
      <c r="T111" s="17" t="s">
        <v>114</v>
      </c>
      <c r="U111" s="17" t="s">
        <v>115</v>
      </c>
      <c r="V111" s="17" t="s">
        <v>116</v>
      </c>
      <c r="W111" s="17" t="s">
        <v>117</v>
      </c>
    </row>
    <row r="112" spans="1:23">
      <c r="A112" s="27" t="s">
        <v>122</v>
      </c>
      <c r="B112" s="27" t="s">
        <v>66</v>
      </c>
      <c r="C112" s="23">
        <v>0.95321647499999995</v>
      </c>
      <c r="D112" s="23">
        <v>0.91684611599999999</v>
      </c>
      <c r="E112" s="23">
        <v>0.95929005599999995</v>
      </c>
      <c r="F112" s="23">
        <v>1.03274398</v>
      </c>
      <c r="G112" s="23">
        <v>0.94036907500000011</v>
      </c>
      <c r="H112" s="23">
        <v>0.84021255500000003</v>
      </c>
      <c r="I112" s="23">
        <v>0.76524376699999985</v>
      </c>
      <c r="J112" s="23">
        <v>0.67275861299999906</v>
      </c>
      <c r="K112" s="23">
        <v>0.62825645999999902</v>
      </c>
      <c r="L112" s="23">
        <v>0.56475997</v>
      </c>
      <c r="M112" s="23">
        <v>0.53244795999999894</v>
      </c>
      <c r="N112" s="23">
        <v>0.50473750000000006</v>
      </c>
      <c r="O112" s="23">
        <v>0.47158844600000005</v>
      </c>
      <c r="P112" s="23">
        <v>0.34847332999999997</v>
      </c>
      <c r="Q112" s="23">
        <v>0.32171094</v>
      </c>
      <c r="R112" s="23">
        <v>0.30559030000000004</v>
      </c>
      <c r="S112" s="23">
        <v>0.28071182</v>
      </c>
      <c r="T112" s="23">
        <v>0.27056914999999998</v>
      </c>
      <c r="U112" s="23">
        <v>0.225332229999999</v>
      </c>
      <c r="V112" s="23">
        <v>0.20519061</v>
      </c>
      <c r="W112" s="23">
        <v>0.18684261999999899</v>
      </c>
    </row>
    <row r="113" spans="1:23">
      <c r="A113" s="27" t="s">
        <v>122</v>
      </c>
      <c r="B113" s="27" t="s">
        <v>68</v>
      </c>
      <c r="C113" s="23">
        <v>0</v>
      </c>
      <c r="D113" s="23">
        <v>0</v>
      </c>
      <c r="E113" s="23">
        <v>0</v>
      </c>
      <c r="F113" s="23">
        <v>0</v>
      </c>
      <c r="G113" s="23">
        <v>0</v>
      </c>
      <c r="H113" s="23">
        <v>0</v>
      </c>
      <c r="I113" s="23">
        <v>0</v>
      </c>
      <c r="J113" s="23">
        <v>0</v>
      </c>
      <c r="K113" s="23">
        <v>0</v>
      </c>
      <c r="L113" s="23">
        <v>0</v>
      </c>
      <c r="M113" s="23">
        <v>0</v>
      </c>
      <c r="N113" s="23">
        <v>0</v>
      </c>
      <c r="O113" s="23">
        <v>0</v>
      </c>
      <c r="P113" s="23">
        <v>0</v>
      </c>
      <c r="Q113" s="23">
        <v>0</v>
      </c>
      <c r="R113" s="23">
        <v>0</v>
      </c>
      <c r="S113" s="23">
        <v>0</v>
      </c>
      <c r="T113" s="23">
        <v>0</v>
      </c>
      <c r="U113" s="23">
        <v>0</v>
      </c>
      <c r="V113" s="23">
        <v>0</v>
      </c>
      <c r="W113" s="23">
        <v>0</v>
      </c>
    </row>
    <row r="114" spans="1:23">
      <c r="A114" s="27" t="s">
        <v>122</v>
      </c>
      <c r="B114" s="27" t="s">
        <v>72</v>
      </c>
      <c r="C114" s="23">
        <v>9.4592985000000004E-2</v>
      </c>
      <c r="D114" s="23">
        <v>0.15627308499999998</v>
      </c>
      <c r="E114" s="23">
        <v>0.215776251</v>
      </c>
      <c r="F114" s="23">
        <v>0.27269162000000002</v>
      </c>
      <c r="G114" s="23">
        <v>0.34248265299999997</v>
      </c>
      <c r="H114" s="23">
        <v>0.42275917700000004</v>
      </c>
      <c r="I114" s="23">
        <v>0.51417807999999998</v>
      </c>
      <c r="J114" s="23">
        <v>0.54374710599999998</v>
      </c>
      <c r="K114" s="23">
        <v>0.61217038000000001</v>
      </c>
      <c r="L114" s="23">
        <v>0.67526793000000007</v>
      </c>
      <c r="M114" s="23">
        <v>0.78082558999999996</v>
      </c>
      <c r="N114" s="23">
        <v>0.84774969999999994</v>
      </c>
      <c r="O114" s="23">
        <v>0.86685973000000005</v>
      </c>
      <c r="P114" s="23">
        <v>0.90599112000000004</v>
      </c>
      <c r="Q114" s="23">
        <v>0.87658820000000004</v>
      </c>
      <c r="R114" s="23">
        <v>0.85979444000000005</v>
      </c>
      <c r="S114" s="23">
        <v>0.84677174999999993</v>
      </c>
      <c r="T114" s="23">
        <v>0.82942107999999992</v>
      </c>
      <c r="U114" s="23">
        <v>0.79996085000000006</v>
      </c>
      <c r="V114" s="23">
        <v>0.81146414</v>
      </c>
      <c r="W114" s="23">
        <v>0.79040052999999899</v>
      </c>
    </row>
    <row r="115" spans="1:23">
      <c r="A115" s="7"/>
      <c r="B115" s="7"/>
      <c r="C115" s="7"/>
      <c r="D115" s="7"/>
      <c r="E115" s="7"/>
      <c r="F115" s="7"/>
      <c r="G115" s="7"/>
      <c r="H115" s="7"/>
      <c r="I115" s="7"/>
      <c r="J115" s="7"/>
      <c r="K115" s="7"/>
      <c r="L115" s="7"/>
      <c r="M115" s="7"/>
      <c r="N115" s="7"/>
      <c r="O115" s="7"/>
      <c r="P115" s="7"/>
      <c r="Q115" s="7"/>
      <c r="R115" s="7"/>
      <c r="S115" s="7"/>
      <c r="T115" s="7"/>
      <c r="U115" s="7"/>
      <c r="V115" s="7"/>
      <c r="W115" s="7"/>
    </row>
    <row r="116" spans="1:23">
      <c r="A116" s="17" t="s">
        <v>96</v>
      </c>
      <c r="B116" s="17" t="s">
        <v>97</v>
      </c>
      <c r="C116" s="17" t="s">
        <v>75</v>
      </c>
      <c r="D116" s="17" t="s">
        <v>98</v>
      </c>
      <c r="E116" s="17" t="s">
        <v>99</v>
      </c>
      <c r="F116" s="17" t="s">
        <v>100</v>
      </c>
      <c r="G116" s="17" t="s">
        <v>101</v>
      </c>
      <c r="H116" s="17" t="s">
        <v>102</v>
      </c>
      <c r="I116" s="17" t="s">
        <v>103</v>
      </c>
      <c r="J116" s="17" t="s">
        <v>104</v>
      </c>
      <c r="K116" s="17" t="s">
        <v>105</v>
      </c>
      <c r="L116" s="17" t="s">
        <v>106</v>
      </c>
      <c r="M116" s="17" t="s">
        <v>107</v>
      </c>
      <c r="N116" s="17" t="s">
        <v>108</v>
      </c>
      <c r="O116" s="17" t="s">
        <v>109</v>
      </c>
      <c r="P116" s="17" t="s">
        <v>110</v>
      </c>
      <c r="Q116" s="17" t="s">
        <v>111</v>
      </c>
      <c r="R116" s="17" t="s">
        <v>112</v>
      </c>
      <c r="S116" s="17" t="s">
        <v>113</v>
      </c>
      <c r="T116" s="17" t="s">
        <v>114</v>
      </c>
      <c r="U116" s="17" t="s">
        <v>115</v>
      </c>
      <c r="V116" s="17" t="s">
        <v>116</v>
      </c>
      <c r="W116" s="17" t="s">
        <v>117</v>
      </c>
    </row>
    <row r="117" spans="1:23">
      <c r="A117" s="27" t="s">
        <v>123</v>
      </c>
      <c r="B117" s="27" t="s">
        <v>66</v>
      </c>
      <c r="C117" s="23">
        <v>0</v>
      </c>
      <c r="D117" s="23">
        <v>0</v>
      </c>
      <c r="E117" s="23">
        <v>0</v>
      </c>
      <c r="F117" s="23">
        <v>0</v>
      </c>
      <c r="G117" s="23">
        <v>0</v>
      </c>
      <c r="H117" s="23">
        <v>0</v>
      </c>
      <c r="I117" s="23">
        <v>0</v>
      </c>
      <c r="J117" s="23">
        <v>0</v>
      </c>
      <c r="K117" s="23">
        <v>0</v>
      </c>
      <c r="L117" s="23">
        <v>0</v>
      </c>
      <c r="M117" s="23">
        <v>0</v>
      </c>
      <c r="N117" s="23">
        <v>0</v>
      </c>
      <c r="O117" s="23">
        <v>0</v>
      </c>
      <c r="P117" s="23">
        <v>0</v>
      </c>
      <c r="Q117" s="23">
        <v>0</v>
      </c>
      <c r="R117" s="23">
        <v>0</v>
      </c>
      <c r="S117" s="23">
        <v>0</v>
      </c>
      <c r="T117" s="23">
        <v>0</v>
      </c>
      <c r="U117" s="23">
        <v>0</v>
      </c>
      <c r="V117" s="23">
        <v>0</v>
      </c>
      <c r="W117" s="23">
        <v>0</v>
      </c>
    </row>
    <row r="118" spans="1:23">
      <c r="A118" s="27" t="s">
        <v>123</v>
      </c>
      <c r="B118" s="27" t="s">
        <v>68</v>
      </c>
      <c r="C118" s="23">
        <v>0</v>
      </c>
      <c r="D118" s="23">
        <v>0</v>
      </c>
      <c r="E118" s="23">
        <v>0</v>
      </c>
      <c r="F118" s="23">
        <v>0</v>
      </c>
      <c r="G118" s="23">
        <v>0</v>
      </c>
      <c r="H118" s="23">
        <v>0</v>
      </c>
      <c r="I118" s="23">
        <v>0</v>
      </c>
      <c r="J118" s="23">
        <v>0</v>
      </c>
      <c r="K118" s="23">
        <v>0</v>
      </c>
      <c r="L118" s="23">
        <v>0</v>
      </c>
      <c r="M118" s="23">
        <v>0</v>
      </c>
      <c r="N118" s="23">
        <v>0</v>
      </c>
      <c r="O118" s="23">
        <v>0</v>
      </c>
      <c r="P118" s="23">
        <v>0</v>
      </c>
      <c r="Q118" s="23">
        <v>0</v>
      </c>
      <c r="R118" s="23">
        <v>0</v>
      </c>
      <c r="S118" s="23">
        <v>0</v>
      </c>
      <c r="T118" s="23">
        <v>0</v>
      </c>
      <c r="U118" s="23">
        <v>0</v>
      </c>
      <c r="V118" s="23">
        <v>0</v>
      </c>
      <c r="W118" s="23">
        <v>0</v>
      </c>
    </row>
    <row r="119" spans="1:23">
      <c r="A119" s="27" t="s">
        <v>123</v>
      </c>
      <c r="B119" s="27" t="s">
        <v>72</v>
      </c>
      <c r="C119" s="23">
        <v>1.2954154199999901E-3</v>
      </c>
      <c r="D119" s="23">
        <v>5.6634663000000003E-3</v>
      </c>
      <c r="E119" s="23">
        <v>4.4238142200000007E-3</v>
      </c>
      <c r="F119" s="23">
        <v>8.2538028999999888E-3</v>
      </c>
      <c r="G119" s="23">
        <v>1.5962653199999999E-2</v>
      </c>
      <c r="H119" s="23">
        <v>2.31963962E-2</v>
      </c>
      <c r="I119" s="23">
        <v>2.8131964999999898E-2</v>
      </c>
      <c r="J119" s="23">
        <v>2.8889422599999999E-2</v>
      </c>
      <c r="K119" s="23">
        <v>3.5385220600000003E-2</v>
      </c>
      <c r="L119" s="23">
        <v>5.0067947599999989E-2</v>
      </c>
      <c r="M119" s="23">
        <v>9.8522222999999992E-2</v>
      </c>
      <c r="N119" s="23">
        <v>0.11875347000000001</v>
      </c>
      <c r="O119" s="23">
        <v>0.120190163</v>
      </c>
      <c r="P119" s="23">
        <v>0.13074691899999999</v>
      </c>
      <c r="Q119" s="23">
        <v>0.13329496699999999</v>
      </c>
      <c r="R119" s="23">
        <v>0.14811557</v>
      </c>
      <c r="S119" s="23">
        <v>0.121279504</v>
      </c>
      <c r="T119" s="23">
        <v>0.12858565100000002</v>
      </c>
      <c r="U119" s="23">
        <v>0.1202387479999999</v>
      </c>
      <c r="V119" s="23">
        <v>0.131073042999999</v>
      </c>
      <c r="W119" s="23">
        <v>0.13966935</v>
      </c>
    </row>
    <row r="121" spans="1:23" collapsed="1"/>
    <row r="122" spans="1:23">
      <c r="A122" s="7" t="s">
        <v>93</v>
      </c>
    </row>
  </sheetData>
  <sheetProtection algorithmName="SHA-512" hashValue="6sLjiz5N0UdqSHmfwGB9akUr0bga/uTJMMEJljbbzL7isMTofR2vTk/+t8pIBSAD5+qPTRNXs1apHw0XbxxjLQ==" saltValue="APPqDL/Wgee78bTobkHBgw=="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57E188"/>
  </sheetPr>
  <dimension ref="A1:W90"/>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131</v>
      </c>
      <c r="B1" s="17"/>
      <c r="C1" s="17"/>
      <c r="D1" s="17"/>
      <c r="E1" s="17"/>
      <c r="F1" s="17"/>
      <c r="G1" s="17"/>
      <c r="H1" s="17"/>
      <c r="I1" s="17"/>
      <c r="J1" s="17"/>
      <c r="K1" s="17"/>
      <c r="L1" s="17"/>
      <c r="M1" s="17"/>
      <c r="N1" s="17"/>
      <c r="O1" s="17"/>
      <c r="P1" s="17"/>
      <c r="Q1" s="17"/>
      <c r="R1" s="17"/>
      <c r="S1" s="17"/>
      <c r="T1" s="17"/>
      <c r="U1" s="17"/>
      <c r="V1" s="17"/>
      <c r="W1" s="17"/>
    </row>
    <row r="2" spans="1:23">
      <c r="A2" s="26" t="s">
        <v>26</v>
      </c>
      <c r="B2" s="30" t="s">
        <v>132</v>
      </c>
      <c r="C2" s="30"/>
      <c r="D2" s="30"/>
      <c r="E2" s="30"/>
      <c r="F2" s="30"/>
      <c r="G2" s="30"/>
      <c r="H2" s="30"/>
      <c r="I2" s="30"/>
      <c r="J2" s="30"/>
      <c r="K2" s="30"/>
      <c r="L2" s="30"/>
      <c r="M2" s="30"/>
      <c r="N2" s="30"/>
      <c r="O2" s="30"/>
      <c r="P2" s="30"/>
      <c r="Q2" s="30"/>
      <c r="R2" s="30"/>
      <c r="S2" s="30"/>
      <c r="T2" s="30"/>
      <c r="U2" s="30"/>
      <c r="V2" s="30"/>
      <c r="W2" s="30"/>
    </row>
    <row r="3" spans="1:23">
      <c r="B3" s="30"/>
      <c r="C3" s="30"/>
      <c r="D3" s="30"/>
      <c r="E3" s="30"/>
      <c r="F3" s="30"/>
      <c r="G3" s="30"/>
      <c r="H3" s="30"/>
      <c r="I3" s="30"/>
      <c r="J3" s="30"/>
      <c r="K3" s="30"/>
      <c r="L3" s="30"/>
      <c r="M3" s="30"/>
      <c r="N3" s="30"/>
      <c r="O3" s="30"/>
      <c r="P3" s="30"/>
      <c r="Q3" s="30"/>
      <c r="R3" s="30"/>
      <c r="S3" s="30"/>
      <c r="T3" s="30"/>
      <c r="U3" s="30"/>
      <c r="V3" s="30"/>
      <c r="W3" s="30"/>
    </row>
    <row r="4" spans="1:23">
      <c r="A4" s="16" t="s">
        <v>95</v>
      </c>
      <c r="B4" s="1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0</v>
      </c>
      <c r="D6" s="23">
        <v>0</v>
      </c>
      <c r="E6" s="23">
        <v>0</v>
      </c>
      <c r="F6" s="23">
        <v>-76486.201993326817</v>
      </c>
      <c r="G6" s="23">
        <v>579994.69721392111</v>
      </c>
      <c r="H6" s="23">
        <v>62903.103625034812</v>
      </c>
      <c r="I6" s="23">
        <v>-55615.152924637849</v>
      </c>
      <c r="J6" s="23">
        <v>-139977.5506104852</v>
      </c>
      <c r="K6" s="23">
        <v>-105129.05435635064</v>
      </c>
      <c r="L6" s="23">
        <v>-99272.005989013691</v>
      </c>
      <c r="M6" s="23">
        <v>229353.63584605837</v>
      </c>
      <c r="N6" s="23">
        <v>325851.2405430855</v>
      </c>
      <c r="O6" s="23">
        <v>199511.96307420541</v>
      </c>
      <c r="P6" s="23">
        <v>-47746.383584819283</v>
      </c>
      <c r="Q6" s="23">
        <v>-10869.852196729251</v>
      </c>
      <c r="R6" s="23">
        <v>-9442.0422393060326</v>
      </c>
      <c r="S6" s="23">
        <v>-8.8487055284301795E-4</v>
      </c>
      <c r="T6" s="23">
        <v>-8.3557181543361095E-4</v>
      </c>
      <c r="U6" s="23">
        <v>-7.9111922611884106E-4</v>
      </c>
      <c r="V6" s="23">
        <v>-7.4494404672122562E-4</v>
      </c>
      <c r="W6" s="23">
        <v>17283.967272682919</v>
      </c>
    </row>
    <row r="7" spans="1:23">
      <c r="A7" s="27" t="s">
        <v>36</v>
      </c>
      <c r="B7" s="27" t="s">
        <v>67</v>
      </c>
      <c r="C7" s="23">
        <v>0</v>
      </c>
      <c r="D7" s="23">
        <v>0</v>
      </c>
      <c r="E7" s="23">
        <v>0</v>
      </c>
      <c r="F7" s="23">
        <v>-81684.178139592928</v>
      </c>
      <c r="G7" s="23">
        <v>-115665.31714753235</v>
      </c>
      <c r="H7" s="23">
        <v>-109221.26421438306</v>
      </c>
      <c r="I7" s="23">
        <v>168103.99576155256</v>
      </c>
      <c r="J7" s="23">
        <v>197498.52073640385</v>
      </c>
      <c r="K7" s="23">
        <v>-116762.43665729633</v>
      </c>
      <c r="L7" s="23">
        <v>-83241.569471498733</v>
      </c>
      <c r="M7" s="23">
        <v>-75167.627676246644</v>
      </c>
      <c r="N7" s="23">
        <v>-44974.42560821517</v>
      </c>
      <c r="O7" s="23">
        <v>-42468.768265370345</v>
      </c>
      <c r="P7" s="23">
        <v>-40102.708452340317</v>
      </c>
      <c r="Q7" s="23">
        <v>-37969.236264415042</v>
      </c>
      <c r="R7" s="23">
        <v>-35753.089521652895</v>
      </c>
      <c r="S7" s="23">
        <v>123595.1888665141</v>
      </c>
      <c r="T7" s="23">
        <v>166165.02375073559</v>
      </c>
      <c r="U7" s="23">
        <v>-30184.20991200949</v>
      </c>
      <c r="V7" s="23">
        <v>-28422.451049821335</v>
      </c>
      <c r="W7" s="23">
        <v>-26838.952823628872</v>
      </c>
    </row>
    <row r="8" spans="1:23">
      <c r="A8" s="27" t="s">
        <v>36</v>
      </c>
      <c r="B8" s="27" t="s">
        <v>18</v>
      </c>
      <c r="C8" s="23">
        <v>8.3059477075140493E-5</v>
      </c>
      <c r="D8" s="23">
        <v>7.8431989657309792E-5</v>
      </c>
      <c r="E8" s="23">
        <v>8.1164735743096097E-5</v>
      </c>
      <c r="F8" s="23">
        <v>1.206456169547984E-4</v>
      </c>
      <c r="G8" s="23">
        <v>1.1392409529183741E-4</v>
      </c>
      <c r="H8" s="23">
        <v>1.0757704934217649E-4</v>
      </c>
      <c r="I8" s="23">
        <v>1.075549791742668E-4</v>
      </c>
      <c r="J8" s="23">
        <v>1.0986328072855098E-4</v>
      </c>
      <c r="K8" s="23">
        <v>1.0645753545777937E-4</v>
      </c>
      <c r="L8" s="23">
        <v>1.005264734861457E-4</v>
      </c>
      <c r="M8" s="23">
        <v>9.5178444796567799E-5</v>
      </c>
      <c r="N8" s="23">
        <v>9.9432270337424314E-5</v>
      </c>
      <c r="O8" s="23">
        <v>9.6203966609278838E-5</v>
      </c>
      <c r="P8" s="23">
        <v>9.0844161073456547E-5</v>
      </c>
      <c r="Q8" s="23">
        <v>9.6204378507856232E-5</v>
      </c>
      <c r="R8" s="23">
        <v>9.5487112036840108E-5</v>
      </c>
      <c r="S8" s="23">
        <v>1.2965265293222767E-4</v>
      </c>
      <c r="T8" s="23">
        <v>1.2242932284083421E-4</v>
      </c>
      <c r="U8" s="23">
        <v>1.2578576894097809E-4</v>
      </c>
      <c r="V8" s="23">
        <v>1.1844404312423755E-4</v>
      </c>
      <c r="W8" s="23">
        <v>1.2114967784590841E-4</v>
      </c>
    </row>
    <row r="9" spans="1:23">
      <c r="A9" s="27" t="s">
        <v>36</v>
      </c>
      <c r="B9" s="27" t="s">
        <v>28</v>
      </c>
      <c r="C9" s="23">
        <v>0</v>
      </c>
      <c r="D9" s="23">
        <v>0</v>
      </c>
      <c r="E9" s="23">
        <v>0</v>
      </c>
      <c r="F9" s="23">
        <v>0</v>
      </c>
      <c r="G9" s="23">
        <v>0</v>
      </c>
      <c r="H9" s="23">
        <v>0</v>
      </c>
      <c r="I9" s="23">
        <v>0</v>
      </c>
      <c r="J9" s="23">
        <v>0</v>
      </c>
      <c r="K9" s="23">
        <v>0</v>
      </c>
      <c r="L9" s="23">
        <v>0</v>
      </c>
      <c r="M9" s="23">
        <v>0</v>
      </c>
      <c r="N9" s="23">
        <v>0</v>
      </c>
      <c r="O9" s="23">
        <v>0</v>
      </c>
      <c r="P9" s="23">
        <v>0</v>
      </c>
      <c r="Q9" s="23">
        <v>0</v>
      </c>
      <c r="R9" s="23">
        <v>0</v>
      </c>
      <c r="S9" s="23">
        <v>0</v>
      </c>
      <c r="T9" s="23">
        <v>0</v>
      </c>
      <c r="U9" s="23">
        <v>0</v>
      </c>
      <c r="V9" s="23">
        <v>0</v>
      </c>
      <c r="W9" s="23">
        <v>0</v>
      </c>
    </row>
    <row r="10" spans="1:23">
      <c r="A10" s="27" t="s">
        <v>36</v>
      </c>
      <c r="B10" s="27" t="s">
        <v>62</v>
      </c>
      <c r="C10" s="23">
        <v>3.7228937041980084E-5</v>
      </c>
      <c r="D10" s="23">
        <v>3.7059827849808052E-5</v>
      </c>
      <c r="E10" s="23">
        <v>3.7499553737883002E-5</v>
      </c>
      <c r="F10" s="23">
        <v>3.8587161815960806E-5</v>
      </c>
      <c r="G10" s="23">
        <v>3.7873706298695773E-5</v>
      </c>
      <c r="H10" s="23">
        <v>3.7269448837055344E-5</v>
      </c>
      <c r="I10" s="23">
        <v>3.7371016350314852E-5</v>
      </c>
      <c r="J10" s="23">
        <v>4.50357506585504E-5</v>
      </c>
      <c r="K10" s="23">
        <v>4.5335786383547871E-5</v>
      </c>
      <c r="L10" s="23">
        <v>4.3953525331080487E-5</v>
      </c>
      <c r="M10" s="23">
        <v>4.2725754317099751E-5</v>
      </c>
      <c r="N10" s="23">
        <v>5.2653595827225448E-5</v>
      </c>
      <c r="O10" s="23">
        <v>5.1274868210988933E-5</v>
      </c>
      <c r="P10" s="23">
        <v>5.0343233039681623E-5</v>
      </c>
      <c r="Q10" s="23">
        <v>5.7017330500551317E-5</v>
      </c>
      <c r="R10" s="23">
        <v>1.1126074623738671E-4</v>
      </c>
      <c r="S10" s="23">
        <v>1.3457419658102323E-4</v>
      </c>
      <c r="T10" s="23">
        <v>1.2707667283812747E-4</v>
      </c>
      <c r="U10" s="23">
        <v>1.3612087164431981E-4</v>
      </c>
      <c r="V10" s="23">
        <v>1.2817591788713228E-4</v>
      </c>
      <c r="W10" s="23">
        <v>1.5856900933487435E-4</v>
      </c>
    </row>
    <row r="11" spans="1:23">
      <c r="A11" s="27" t="s">
        <v>36</v>
      </c>
      <c r="B11" s="27" t="s">
        <v>61</v>
      </c>
      <c r="C11" s="23">
        <v>0</v>
      </c>
      <c r="D11" s="23">
        <v>0</v>
      </c>
      <c r="E11" s="23">
        <v>0</v>
      </c>
      <c r="F11" s="23">
        <v>0</v>
      </c>
      <c r="G11" s="23">
        <v>0</v>
      </c>
      <c r="H11" s="23">
        <v>0</v>
      </c>
      <c r="I11" s="23">
        <v>0</v>
      </c>
      <c r="J11" s="23">
        <v>0</v>
      </c>
      <c r="K11" s="23">
        <v>0</v>
      </c>
      <c r="L11" s="23">
        <v>0</v>
      </c>
      <c r="M11" s="23">
        <v>0</v>
      </c>
      <c r="N11" s="23">
        <v>0</v>
      </c>
      <c r="O11" s="23">
        <v>0</v>
      </c>
      <c r="P11" s="23">
        <v>0</v>
      </c>
      <c r="Q11" s="23">
        <v>0</v>
      </c>
      <c r="R11" s="23">
        <v>0</v>
      </c>
      <c r="S11" s="23">
        <v>0</v>
      </c>
      <c r="T11" s="23">
        <v>0</v>
      </c>
      <c r="U11" s="23">
        <v>0</v>
      </c>
      <c r="V11" s="23">
        <v>0</v>
      </c>
      <c r="W11" s="23">
        <v>0</v>
      </c>
    </row>
    <row r="12" spans="1:23">
      <c r="A12" s="27" t="s">
        <v>36</v>
      </c>
      <c r="B12" s="27" t="s">
        <v>65</v>
      </c>
      <c r="C12" s="23">
        <v>23071.394528959423</v>
      </c>
      <c r="D12" s="23">
        <v>21786.020065488021</v>
      </c>
      <c r="E12" s="23">
        <v>24723.357143340785</v>
      </c>
      <c r="F12" s="23">
        <v>39193.071057664769</v>
      </c>
      <c r="G12" s="23">
        <v>111487.69866426747</v>
      </c>
      <c r="H12" s="23">
        <v>121600.382302796</v>
      </c>
      <c r="I12" s="23">
        <v>121066.86451472742</v>
      </c>
      <c r="J12" s="23">
        <v>164609.29484203915</v>
      </c>
      <c r="K12" s="23">
        <v>175738.20299073093</v>
      </c>
      <c r="L12" s="23">
        <v>170460.34854794329</v>
      </c>
      <c r="M12" s="23">
        <v>176381.45593076895</v>
      </c>
      <c r="N12" s="23">
        <v>246433.95689732183</v>
      </c>
      <c r="O12" s="23">
        <v>251628.9709904241</v>
      </c>
      <c r="P12" s="23">
        <v>262348.23031944514</v>
      </c>
      <c r="Q12" s="23">
        <v>281023.65514189721</v>
      </c>
      <c r="R12" s="23">
        <v>282598.77930931427</v>
      </c>
      <c r="S12" s="23">
        <v>297204.89448310254</v>
      </c>
      <c r="T12" s="23">
        <v>286583.73015314614</v>
      </c>
      <c r="U12" s="23">
        <v>284150.40180607111</v>
      </c>
      <c r="V12" s="23">
        <v>275484.08788500604</v>
      </c>
      <c r="W12" s="23">
        <v>287073.10304896638</v>
      </c>
    </row>
    <row r="13" spans="1:23">
      <c r="A13" s="27" t="s">
        <v>36</v>
      </c>
      <c r="B13" s="27" t="s">
        <v>64</v>
      </c>
      <c r="C13" s="23">
        <v>4.8210986082017809E-4</v>
      </c>
      <c r="D13" s="23">
        <v>9.5801270434068522E-4</v>
      </c>
      <c r="E13" s="23">
        <v>9.0704623501059063E-4</v>
      </c>
      <c r="F13" s="23">
        <v>8.878572565095595E-4</v>
      </c>
      <c r="G13" s="23">
        <v>18597.552197748038</v>
      </c>
      <c r="H13" s="23">
        <v>26018.180430944351</v>
      </c>
      <c r="I13" s="23">
        <v>25009.750606666599</v>
      </c>
      <c r="J13" s="23">
        <v>23550.008912993006</v>
      </c>
      <c r="K13" s="23">
        <v>31176.57190989704</v>
      </c>
      <c r="L13" s="23">
        <v>35978.154047262156</v>
      </c>
      <c r="M13" s="23">
        <v>46201.384930810884</v>
      </c>
      <c r="N13" s="23">
        <v>52640.488382816184</v>
      </c>
      <c r="O13" s="23">
        <v>54901.035190457675</v>
      </c>
      <c r="P13" s="23">
        <v>51842.337272821016</v>
      </c>
      <c r="Q13" s="23">
        <v>60329.195747927311</v>
      </c>
      <c r="R13" s="23">
        <v>71397.288015470156</v>
      </c>
      <c r="S13" s="23">
        <v>68379.32581428274</v>
      </c>
      <c r="T13" s="23">
        <v>66160.027665813119</v>
      </c>
      <c r="U13" s="23">
        <v>65749.329012570626</v>
      </c>
      <c r="V13" s="23">
        <v>70307.665467757106</v>
      </c>
      <c r="W13" s="23">
        <v>77910.238712301973</v>
      </c>
    </row>
    <row r="14" spans="1:23">
      <c r="A14" s="27" t="s">
        <v>36</v>
      </c>
      <c r="B14" s="27" t="s">
        <v>32</v>
      </c>
      <c r="C14" s="23">
        <v>2.1325947100224682E-4</v>
      </c>
      <c r="D14" s="23">
        <v>2.013781595186291E-4</v>
      </c>
      <c r="E14" s="23">
        <v>1.906648007663353E-4</v>
      </c>
      <c r="F14" s="23">
        <v>1.7953628677055288E-4</v>
      </c>
      <c r="G14" s="23">
        <v>1.6953379292721686E-4</v>
      </c>
      <c r="H14" s="23">
        <v>2.4290980515893603E-4</v>
      </c>
      <c r="I14" s="23">
        <v>3.4452394169390065E-4</v>
      </c>
      <c r="J14" s="23">
        <v>1169.9049002405673</v>
      </c>
      <c r="K14" s="23">
        <v>1104.7260621770413</v>
      </c>
      <c r="L14" s="23">
        <v>1557.1011047047245</v>
      </c>
      <c r="M14" s="23">
        <v>2173.4430159564645</v>
      </c>
      <c r="N14" s="23">
        <v>2046.5858809316842</v>
      </c>
      <c r="O14" s="23">
        <v>2414.3602608173719</v>
      </c>
      <c r="P14" s="23">
        <v>2279.8491595864421</v>
      </c>
      <c r="Q14" s="23">
        <v>3293.806283752393</v>
      </c>
      <c r="R14" s="23">
        <v>5041.0572750954279</v>
      </c>
      <c r="S14" s="23">
        <v>4760.2051906116367</v>
      </c>
      <c r="T14" s="23">
        <v>4495.0001784741271</v>
      </c>
      <c r="U14" s="23">
        <v>7918.6709568863889</v>
      </c>
      <c r="V14" s="23">
        <v>7456.4826546013637</v>
      </c>
      <c r="W14" s="23">
        <v>8486.2789842138864</v>
      </c>
    </row>
    <row r="15" spans="1:23">
      <c r="A15" s="27" t="s">
        <v>36</v>
      </c>
      <c r="B15" s="27" t="s">
        <v>69</v>
      </c>
      <c r="C15" s="23">
        <v>0</v>
      </c>
      <c r="D15" s="23">
        <v>0</v>
      </c>
      <c r="E15" s="23">
        <v>5.6256530222997391E-4</v>
      </c>
      <c r="F15" s="23">
        <v>2.4919424601516562</v>
      </c>
      <c r="G15" s="23">
        <v>2.3531391150447125</v>
      </c>
      <c r="H15" s="23">
        <v>651.93390754450786</v>
      </c>
      <c r="I15" s="23">
        <v>2229.5239093636483</v>
      </c>
      <c r="J15" s="23">
        <v>4589.347721082625</v>
      </c>
      <c r="K15" s="23">
        <v>5693.2748149908102</v>
      </c>
      <c r="L15" s="23">
        <v>5376.0857818126169</v>
      </c>
      <c r="M15" s="23">
        <v>6547.3145520461967</v>
      </c>
      <c r="N15" s="23">
        <v>6648.2248057281895</v>
      </c>
      <c r="O15" s="23">
        <v>6277.8326849577406</v>
      </c>
      <c r="P15" s="23">
        <v>5928.0762013115409</v>
      </c>
      <c r="Q15" s="23">
        <v>8557.654352876214</v>
      </c>
      <c r="R15" s="23">
        <v>17728.758570123191</v>
      </c>
      <c r="S15" s="23">
        <v>18854.846905525177</v>
      </c>
      <c r="T15" s="23">
        <v>17804.388006759047</v>
      </c>
      <c r="U15" s="23">
        <v>18196.372884032786</v>
      </c>
      <c r="V15" s="23">
        <v>17134.306946856457</v>
      </c>
      <c r="W15" s="23">
        <v>23516.705301389004</v>
      </c>
    </row>
    <row r="16" spans="1:23">
      <c r="A16" s="27" t="s">
        <v>36</v>
      </c>
      <c r="B16" s="27" t="s">
        <v>52</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row>
    <row r="17" spans="1:23">
      <c r="A17" s="29" t="s">
        <v>118</v>
      </c>
      <c r="B17" s="29"/>
      <c r="C17" s="28">
        <v>23071.395131357698</v>
      </c>
      <c r="D17" s="28">
        <v>21786.021138992543</v>
      </c>
      <c r="E17" s="28">
        <v>24723.358169051313</v>
      </c>
      <c r="F17" s="28">
        <v>-118977.30802816495</v>
      </c>
      <c r="G17" s="28">
        <v>594414.63108020206</v>
      </c>
      <c r="H17" s="28">
        <v>101300.4022892386</v>
      </c>
      <c r="I17" s="28">
        <v>258565.45810323476</v>
      </c>
      <c r="J17" s="28">
        <v>245680.27403584984</v>
      </c>
      <c r="K17" s="28">
        <v>-14976.715961225669</v>
      </c>
      <c r="L17" s="28">
        <v>23924.927279173018</v>
      </c>
      <c r="M17" s="28">
        <v>376768.84916929575</v>
      </c>
      <c r="N17" s="28">
        <v>579951.26036709419</v>
      </c>
      <c r="O17" s="28">
        <v>463573.20113719563</v>
      </c>
      <c r="P17" s="28">
        <v>226341.47569629396</v>
      </c>
      <c r="Q17" s="28">
        <v>292513.76258190192</v>
      </c>
      <c r="R17" s="28">
        <v>308800.93577057333</v>
      </c>
      <c r="S17" s="28">
        <v>489179.4085432557</v>
      </c>
      <c r="T17" s="28">
        <v>518908.78098362905</v>
      </c>
      <c r="U17" s="28">
        <v>319715.52037741966</v>
      </c>
      <c r="V17" s="28">
        <v>317369.30180461775</v>
      </c>
      <c r="W17" s="28">
        <v>355428.35649004113</v>
      </c>
    </row>
    <row r="18" spans="1:23">
      <c r="A18" s="7"/>
      <c r="B18" s="7"/>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0</v>
      </c>
      <c r="D20" s="23">
        <v>0</v>
      </c>
      <c r="E20" s="23">
        <v>0</v>
      </c>
      <c r="F20" s="23">
        <v>-21025.503591232304</v>
      </c>
      <c r="G20" s="23">
        <v>664094.56761511869</v>
      </c>
      <c r="H20" s="23">
        <v>-82863.185243480533</v>
      </c>
      <c r="I20" s="23">
        <v>-78454.847055301419</v>
      </c>
      <c r="J20" s="23">
        <v>-73875.680581035034</v>
      </c>
      <c r="K20" s="23">
        <v>-42709.913251852391</v>
      </c>
      <c r="L20" s="23">
        <v>-40330.418543370273</v>
      </c>
      <c r="M20" s="23">
        <v>-38686.73086932506</v>
      </c>
      <c r="N20" s="23">
        <v>243954.09436955809</v>
      </c>
      <c r="O20" s="23">
        <v>-1.1878110280108798E-3</v>
      </c>
      <c r="P20" s="23">
        <v>-1.9251615143392779E-3</v>
      </c>
      <c r="Q20" s="23">
        <v>-4.62094002573378E-4</v>
      </c>
      <c r="R20" s="23">
        <v>-4.3512300659333199E-4</v>
      </c>
      <c r="S20" s="23">
        <v>-4.1088102591727097E-4</v>
      </c>
      <c r="T20" s="23">
        <v>-3.87989637184622E-4</v>
      </c>
      <c r="U20" s="23">
        <v>-3.6734851013654903E-4</v>
      </c>
      <c r="V20" s="23">
        <v>-3.4590751515502401E-4</v>
      </c>
      <c r="W20" s="23">
        <v>-3.26635991537497E-4</v>
      </c>
    </row>
    <row r="21" spans="1:23">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c r="A22" s="27" t="s">
        <v>119</v>
      </c>
      <c r="B22" s="27" t="s">
        <v>18</v>
      </c>
      <c r="C22" s="23">
        <v>1.80262144314014E-5</v>
      </c>
      <c r="D22" s="23">
        <v>1.7021921081505099E-5</v>
      </c>
      <c r="E22" s="23">
        <v>1.76235880756616E-5</v>
      </c>
      <c r="F22" s="23">
        <v>2.1219843764865202E-5</v>
      </c>
      <c r="G22" s="23">
        <v>2.0037623944947299E-5</v>
      </c>
      <c r="H22" s="23">
        <v>1.8921269063437699E-5</v>
      </c>
      <c r="I22" s="23">
        <v>1.7914653728339499E-5</v>
      </c>
      <c r="J22" s="23">
        <v>1.8219975456128303E-5</v>
      </c>
      <c r="K22" s="23">
        <v>1.9084586203538099E-5</v>
      </c>
      <c r="L22" s="23">
        <v>1.8021327853723498E-5</v>
      </c>
      <c r="M22" s="23">
        <v>1.7062589572714502E-5</v>
      </c>
      <c r="N22" s="23">
        <v>2.15510641629618E-5</v>
      </c>
      <c r="O22" s="23">
        <v>2.0350391081854502E-5</v>
      </c>
      <c r="P22" s="23">
        <v>1.9216611024534602E-5</v>
      </c>
      <c r="Q22" s="23">
        <v>2.3262641732712101E-5</v>
      </c>
      <c r="R22" s="23">
        <v>2.23816063099266E-5</v>
      </c>
      <c r="S22" s="23">
        <v>3.5574899667976004E-5</v>
      </c>
      <c r="T22" s="23">
        <v>3.3592917522155095E-5</v>
      </c>
      <c r="U22" s="23">
        <v>3.1805767526289803E-5</v>
      </c>
      <c r="V22" s="23">
        <v>2.9949363367576301E-5</v>
      </c>
      <c r="W22" s="23">
        <v>2.9625198751710597E-5</v>
      </c>
    </row>
    <row r="23" spans="1:23">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c r="A24" s="27" t="s">
        <v>119</v>
      </c>
      <c r="B24" s="27" t="s">
        <v>62</v>
      </c>
      <c r="C24" s="23">
        <v>7.8814975329895401E-6</v>
      </c>
      <c r="D24" s="23">
        <v>7.8645084852366805E-6</v>
      </c>
      <c r="E24" s="23">
        <v>7.9186662223900195E-6</v>
      </c>
      <c r="F24" s="23">
        <v>8.7540693322759802E-6</v>
      </c>
      <c r="G24" s="23">
        <v>8.2663544186210604E-6</v>
      </c>
      <c r="H24" s="23">
        <v>7.8058115352497493E-6</v>
      </c>
      <c r="I24" s="23">
        <v>7.8021893725486796E-6</v>
      </c>
      <c r="J24" s="23">
        <v>7.8196230384738899E-6</v>
      </c>
      <c r="K24" s="23">
        <v>8.9775596237418704E-6</v>
      </c>
      <c r="L24" s="23">
        <v>8.4773934095468492E-6</v>
      </c>
      <c r="M24" s="23">
        <v>8.026394368251079E-6</v>
      </c>
      <c r="N24" s="23">
        <v>1.6272209790957199E-5</v>
      </c>
      <c r="O24" s="23">
        <v>1.5365637191182301E-5</v>
      </c>
      <c r="P24" s="23">
        <v>1.45095724135913E-5</v>
      </c>
      <c r="Q24" s="23">
        <v>1.45722988308786E-5</v>
      </c>
      <c r="R24" s="23">
        <v>4.2056020509604803E-5</v>
      </c>
      <c r="S24" s="23">
        <v>5.3188250775331497E-5</v>
      </c>
      <c r="T24" s="23">
        <v>5.0224977107997803E-5</v>
      </c>
      <c r="U24" s="23">
        <v>4.7552998183520799E-5</v>
      </c>
      <c r="V24" s="23">
        <v>4.4777476935237196E-5</v>
      </c>
      <c r="W24" s="23">
        <v>4.22827921814124E-5</v>
      </c>
    </row>
    <row r="25" spans="1:23">
      <c r="A25" s="27" t="s">
        <v>119</v>
      </c>
      <c r="B25" s="27" t="s">
        <v>61</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row>
    <row r="26" spans="1:23">
      <c r="A26" s="27" t="s">
        <v>119</v>
      </c>
      <c r="B26" s="27" t="s">
        <v>65</v>
      </c>
      <c r="C26" s="23">
        <v>1.3249063151565487E-3</v>
      </c>
      <c r="D26" s="23">
        <v>1.4086890463619211E-3</v>
      </c>
      <c r="E26" s="23">
        <v>1.6375742649623406E-3</v>
      </c>
      <c r="F26" s="23">
        <v>2.0208012543376442E-2</v>
      </c>
      <c r="G26" s="23">
        <v>32202.562186749496</v>
      </c>
      <c r="H26" s="23">
        <v>30408.463082439222</v>
      </c>
      <c r="I26" s="23">
        <v>28790.726705829249</v>
      </c>
      <c r="J26" s="23">
        <v>32140.554509801794</v>
      </c>
      <c r="K26" s="23">
        <v>30349.910200674054</v>
      </c>
      <c r="L26" s="23">
        <v>28659.027842516087</v>
      </c>
      <c r="M26" s="23">
        <v>27134.361960460137</v>
      </c>
      <c r="N26" s="23">
        <v>77429.981104176739</v>
      </c>
      <c r="O26" s="23">
        <v>89697.454102567222</v>
      </c>
      <c r="P26" s="23">
        <v>84700.145488457129</v>
      </c>
      <c r="Q26" s="23">
        <v>84420.450982613547</v>
      </c>
      <c r="R26" s="23">
        <v>79493.09068206478</v>
      </c>
      <c r="S26" s="23">
        <v>76462.381083983288</v>
      </c>
      <c r="T26" s="23">
        <v>72202.437330142551</v>
      </c>
      <c r="U26" s="23">
        <v>74156.803793043713</v>
      </c>
      <c r="V26" s="23">
        <v>69828.500911224706</v>
      </c>
      <c r="W26" s="23">
        <v>90855.597159291865</v>
      </c>
    </row>
    <row r="27" spans="1:23">
      <c r="A27" s="27" t="s">
        <v>119</v>
      </c>
      <c r="B27" s="27" t="s">
        <v>64</v>
      </c>
      <c r="C27" s="23">
        <v>1.180319296496703E-4</v>
      </c>
      <c r="D27" s="23">
        <v>2.5368653973247891E-4</v>
      </c>
      <c r="E27" s="23">
        <v>2.4019036458975825E-4</v>
      </c>
      <c r="F27" s="23">
        <v>2.423194167620573E-4</v>
      </c>
      <c r="G27" s="23">
        <v>18597.550223072274</v>
      </c>
      <c r="H27" s="23">
        <v>26018.176055045849</v>
      </c>
      <c r="I27" s="23">
        <v>24634.003837785931</v>
      </c>
      <c r="J27" s="23">
        <v>23196.193318248548</v>
      </c>
      <c r="K27" s="23">
        <v>28602.503187213697</v>
      </c>
      <c r="L27" s="23">
        <v>29448.014541232547</v>
      </c>
      <c r="M27" s="23">
        <v>27881.374229856701</v>
      </c>
      <c r="N27" s="23">
        <v>34271.483889848212</v>
      </c>
      <c r="O27" s="23">
        <v>32362.118872244515</v>
      </c>
      <c r="P27" s="23">
        <v>30559.130180656943</v>
      </c>
      <c r="Q27" s="23">
        <v>39033.672828960727</v>
      </c>
      <c r="R27" s="23">
        <v>49511.927260637865</v>
      </c>
      <c r="S27" s="23">
        <v>47713.262553568937</v>
      </c>
      <c r="T27" s="23">
        <v>45929.248242896647</v>
      </c>
      <c r="U27" s="23">
        <v>46594.831053736074</v>
      </c>
      <c r="V27" s="23">
        <v>46099.101505045663</v>
      </c>
      <c r="W27" s="23">
        <v>43530.785177191647</v>
      </c>
    </row>
    <row r="28" spans="1:23">
      <c r="A28" s="27" t="s">
        <v>119</v>
      </c>
      <c r="B28" s="27" t="s">
        <v>32</v>
      </c>
      <c r="C28" s="23">
        <v>4.3203281167487499E-5</v>
      </c>
      <c r="D28" s="23">
        <v>4.0796299483378296E-5</v>
      </c>
      <c r="E28" s="23">
        <v>3.8625928112539395E-5</v>
      </c>
      <c r="F28" s="23">
        <v>3.6371452300156693E-5</v>
      </c>
      <c r="G28" s="23">
        <v>3.4345091867680696E-5</v>
      </c>
      <c r="H28" s="23">
        <v>4.7977268505140002E-5</v>
      </c>
      <c r="I28" s="23">
        <v>6.9910781894962093E-5</v>
      </c>
      <c r="J28" s="23">
        <v>8.8595370389887409E-5</v>
      </c>
      <c r="K28" s="23">
        <v>8.3659462096287497E-5</v>
      </c>
      <c r="L28" s="23">
        <v>2.5107448419293397E-3</v>
      </c>
      <c r="M28" s="23">
        <v>612.95454480069498</v>
      </c>
      <c r="N28" s="23">
        <v>577.178289527792</v>
      </c>
      <c r="O28" s="23">
        <v>1026.8176813647899</v>
      </c>
      <c r="P28" s="23">
        <v>969.61065251938692</v>
      </c>
      <c r="Q28" s="23">
        <v>1346.41783990868</v>
      </c>
      <c r="R28" s="23">
        <v>1836.64774726256</v>
      </c>
      <c r="S28" s="23">
        <v>1734.32270693326</v>
      </c>
      <c r="T28" s="23">
        <v>1637.6984951346301</v>
      </c>
      <c r="U28" s="23">
        <v>2363.31608166044</v>
      </c>
      <c r="V28" s="23">
        <v>2225.3766403712903</v>
      </c>
      <c r="W28" s="23">
        <v>2101.3952119780001</v>
      </c>
    </row>
    <row r="29" spans="1:23">
      <c r="A29" s="27" t="s">
        <v>119</v>
      </c>
      <c r="B29" s="27" t="s">
        <v>69</v>
      </c>
      <c r="C29" s="23">
        <v>0</v>
      </c>
      <c r="D29" s="23">
        <v>0</v>
      </c>
      <c r="E29" s="23">
        <v>1.600867032266263E-4</v>
      </c>
      <c r="F29" s="23">
        <v>1.899384815671105E-4</v>
      </c>
      <c r="G29" s="23">
        <v>1.793564508998758E-4</v>
      </c>
      <c r="H29" s="23">
        <v>1.9032912749432422E-4</v>
      </c>
      <c r="I29" s="23">
        <v>2.0526218032881698E-4</v>
      </c>
      <c r="J29" s="23">
        <v>2.0432969512367E-4</v>
      </c>
      <c r="K29" s="23">
        <v>2.8551134552315307E-4</v>
      </c>
      <c r="L29" s="23">
        <v>2.6960466990248901E-4</v>
      </c>
      <c r="M29" s="23">
        <v>2.8180730757032302E-4</v>
      </c>
      <c r="N29" s="23">
        <v>1.200151918852344E-3</v>
      </c>
      <c r="O29" s="23">
        <v>1.1332879305448991E-3</v>
      </c>
      <c r="P29" s="23">
        <v>1.0701491314090499E-3</v>
      </c>
      <c r="Q29" s="23">
        <v>1329.0595824993638</v>
      </c>
      <c r="R29" s="23">
        <v>10922.072934893869</v>
      </c>
      <c r="S29" s="23">
        <v>10402.346784481899</v>
      </c>
      <c r="T29" s="23">
        <v>9822.8014928885623</v>
      </c>
      <c r="U29" s="23">
        <v>9300.2264698700019</v>
      </c>
      <c r="V29" s="23">
        <v>8757.4010505062379</v>
      </c>
      <c r="W29" s="23">
        <v>9766.0739772650977</v>
      </c>
    </row>
    <row r="30" spans="1:23">
      <c r="A30" s="27" t="s">
        <v>119</v>
      </c>
      <c r="B30" s="27" t="s">
        <v>52</v>
      </c>
      <c r="C30" s="23">
        <v>0</v>
      </c>
      <c r="D30" s="23">
        <v>0</v>
      </c>
      <c r="E30" s="23">
        <v>0</v>
      </c>
      <c r="F30" s="23">
        <v>0</v>
      </c>
      <c r="G30" s="23">
        <v>0</v>
      </c>
      <c r="H30" s="23">
        <v>0</v>
      </c>
      <c r="I30" s="23">
        <v>0</v>
      </c>
      <c r="J30" s="23">
        <v>0</v>
      </c>
      <c r="K30" s="23">
        <v>0</v>
      </c>
      <c r="L30" s="23">
        <v>0</v>
      </c>
      <c r="M30" s="23">
        <v>0</v>
      </c>
      <c r="N30" s="23">
        <v>0</v>
      </c>
      <c r="O30" s="23">
        <v>0</v>
      </c>
      <c r="P30" s="23">
        <v>0</v>
      </c>
      <c r="Q30" s="23">
        <v>0</v>
      </c>
      <c r="R30" s="23">
        <v>0</v>
      </c>
      <c r="S30" s="23">
        <v>0</v>
      </c>
      <c r="T30" s="23">
        <v>0</v>
      </c>
      <c r="U30" s="23">
        <v>0</v>
      </c>
      <c r="V30" s="23">
        <v>0</v>
      </c>
      <c r="W30" s="23">
        <v>0</v>
      </c>
    </row>
    <row r="31" spans="1:23">
      <c r="A31" s="29" t="s">
        <v>118</v>
      </c>
      <c r="B31" s="29"/>
      <c r="C31" s="28">
        <v>1.4688459567706101E-3</v>
      </c>
      <c r="D31" s="28">
        <v>1.6872620156611418E-3</v>
      </c>
      <c r="E31" s="28">
        <v>1.9033068838501504E-3</v>
      </c>
      <c r="F31" s="28">
        <v>-21025.483110926434</v>
      </c>
      <c r="G31" s="28">
        <v>714894.68005324446</v>
      </c>
      <c r="H31" s="28">
        <v>-26436.546079268381</v>
      </c>
      <c r="I31" s="28">
        <v>-25030.116485969396</v>
      </c>
      <c r="J31" s="28">
        <v>-18538.932726945106</v>
      </c>
      <c r="K31" s="28">
        <v>16242.500164097506</v>
      </c>
      <c r="L31" s="28">
        <v>17776.623866877078</v>
      </c>
      <c r="M31" s="28">
        <v>16329.005346080758</v>
      </c>
      <c r="N31" s="28">
        <v>355655.55940140632</v>
      </c>
      <c r="O31" s="28">
        <v>122059.57182271674</v>
      </c>
      <c r="P31" s="28">
        <v>115259.27377767874</v>
      </c>
      <c r="Q31" s="28">
        <v>123454.12338731521</v>
      </c>
      <c r="R31" s="28">
        <v>129005.01757201727</v>
      </c>
      <c r="S31" s="28">
        <v>124175.64331543434</v>
      </c>
      <c r="T31" s="28">
        <v>118131.68526886746</v>
      </c>
      <c r="U31" s="28">
        <v>120751.63455879004</v>
      </c>
      <c r="V31" s="28">
        <v>115927.6021450897</v>
      </c>
      <c r="W31" s="28">
        <v>134386.3820817555</v>
      </c>
    </row>
    <row r="33" spans="1:23">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c r="A34" s="27" t="s">
        <v>120</v>
      </c>
      <c r="B34" s="27" t="s">
        <v>60</v>
      </c>
      <c r="C34" s="23">
        <v>0</v>
      </c>
      <c r="D34" s="23">
        <v>0</v>
      </c>
      <c r="E34" s="23">
        <v>0</v>
      </c>
      <c r="F34" s="23">
        <v>-55460.698402094509</v>
      </c>
      <c r="G34" s="23">
        <v>-84099.870401197564</v>
      </c>
      <c r="H34" s="23">
        <v>145766.28886851534</v>
      </c>
      <c r="I34" s="23">
        <v>22839.694130663574</v>
      </c>
      <c r="J34" s="23">
        <v>-66101.870029450147</v>
      </c>
      <c r="K34" s="23">
        <v>-62419.141104498245</v>
      </c>
      <c r="L34" s="23">
        <v>-58941.587445643418</v>
      </c>
      <c r="M34" s="23">
        <v>268040.36671538342</v>
      </c>
      <c r="N34" s="23">
        <v>81897.146173527421</v>
      </c>
      <c r="O34" s="23">
        <v>199511.96426201644</v>
      </c>
      <c r="P34" s="23">
        <v>-47746.381659657767</v>
      </c>
      <c r="Q34" s="23">
        <v>-10869.851734635249</v>
      </c>
      <c r="R34" s="23">
        <v>-9442.0418041830253</v>
      </c>
      <c r="S34" s="23">
        <v>-4.7398952692574698E-4</v>
      </c>
      <c r="T34" s="23">
        <v>-4.4758217824898895E-4</v>
      </c>
      <c r="U34" s="23">
        <v>-4.2377071598229203E-4</v>
      </c>
      <c r="V34" s="23">
        <v>-3.9903653156620167E-4</v>
      </c>
      <c r="W34" s="23">
        <v>17283.967599318912</v>
      </c>
    </row>
    <row r="35" spans="1:23">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c r="A36" s="27" t="s">
        <v>120</v>
      </c>
      <c r="B36" s="27" t="s">
        <v>18</v>
      </c>
      <c r="C36" s="23">
        <v>1.7971349087024899E-5</v>
      </c>
      <c r="D36" s="23">
        <v>1.6970112446606099E-5</v>
      </c>
      <c r="E36" s="23">
        <v>1.69964299152883E-5</v>
      </c>
      <c r="F36" s="23">
        <v>2.05317066292046E-5</v>
      </c>
      <c r="G36" s="23">
        <v>1.9387824950208601E-5</v>
      </c>
      <c r="H36" s="23">
        <v>1.8307672279189101E-5</v>
      </c>
      <c r="I36" s="23">
        <v>1.7333700416921502E-5</v>
      </c>
      <c r="J36" s="23">
        <v>2.1190887693813302E-5</v>
      </c>
      <c r="K36" s="23">
        <v>2.0010281101659199E-5</v>
      </c>
      <c r="L36" s="23">
        <v>1.8895449570256501E-5</v>
      </c>
      <c r="M36" s="23">
        <v>1.7890207837409602E-5</v>
      </c>
      <c r="N36" s="23">
        <v>1.9782743220437299E-5</v>
      </c>
      <c r="O36" s="23">
        <v>2.0023522914723899E-5</v>
      </c>
      <c r="P36" s="23">
        <v>1.8907953643023501E-5</v>
      </c>
      <c r="Q36" s="23">
        <v>1.88450119941234E-5</v>
      </c>
      <c r="R36" s="23">
        <v>2.0386705446833999E-5</v>
      </c>
      <c r="S36" s="23">
        <v>3.0797569836669099E-5</v>
      </c>
      <c r="T36" s="23">
        <v>2.9081746767014699E-5</v>
      </c>
      <c r="U36" s="23">
        <v>2.8022920746880199E-5</v>
      </c>
      <c r="V36" s="23">
        <v>2.6387309640472903E-5</v>
      </c>
      <c r="W36" s="23">
        <v>2.8668645259504002E-5</v>
      </c>
    </row>
    <row r="37" spans="1:23">
      <c r="A37" s="27" t="s">
        <v>120</v>
      </c>
      <c r="B37" s="27" t="s">
        <v>28</v>
      </c>
      <c r="C37" s="23">
        <v>0</v>
      </c>
      <c r="D37" s="23">
        <v>0</v>
      </c>
      <c r="E37" s="23">
        <v>0</v>
      </c>
      <c r="F37" s="23">
        <v>0</v>
      </c>
      <c r="G37" s="23">
        <v>0</v>
      </c>
      <c r="H37" s="23">
        <v>0</v>
      </c>
      <c r="I37" s="23">
        <v>0</v>
      </c>
      <c r="J37" s="23">
        <v>0</v>
      </c>
      <c r="K37" s="23">
        <v>0</v>
      </c>
      <c r="L37" s="23">
        <v>0</v>
      </c>
      <c r="M37" s="23">
        <v>0</v>
      </c>
      <c r="N37" s="23">
        <v>0</v>
      </c>
      <c r="O37" s="23">
        <v>0</v>
      </c>
      <c r="P37" s="23">
        <v>0</v>
      </c>
      <c r="Q37" s="23">
        <v>0</v>
      </c>
      <c r="R37" s="23">
        <v>0</v>
      </c>
      <c r="S37" s="23">
        <v>0</v>
      </c>
      <c r="T37" s="23">
        <v>0</v>
      </c>
      <c r="U37" s="23">
        <v>0</v>
      </c>
      <c r="V37" s="23">
        <v>0</v>
      </c>
      <c r="W37" s="23">
        <v>0</v>
      </c>
    </row>
    <row r="38" spans="1:23">
      <c r="A38" s="27" t="s">
        <v>120</v>
      </c>
      <c r="B38" s="27" t="s">
        <v>62</v>
      </c>
      <c r="C38" s="23">
        <v>7.5766637285472794E-6</v>
      </c>
      <c r="D38" s="23">
        <v>7.5484875860212397E-6</v>
      </c>
      <c r="E38" s="23">
        <v>7.5792864569196207E-6</v>
      </c>
      <c r="F38" s="23">
        <v>7.7038742615291404E-6</v>
      </c>
      <c r="G38" s="23">
        <v>7.6790796084591702E-6</v>
      </c>
      <c r="H38" s="23">
        <v>7.6234027901298399E-6</v>
      </c>
      <c r="I38" s="23">
        <v>7.6528392264695803E-6</v>
      </c>
      <c r="J38" s="23">
        <v>1.5337561758212402E-5</v>
      </c>
      <c r="K38" s="23">
        <v>1.44830611454513E-5</v>
      </c>
      <c r="L38" s="23">
        <v>1.3676167271539399E-5</v>
      </c>
      <c r="M38" s="23">
        <v>1.29485924109557E-5</v>
      </c>
      <c r="N38" s="23">
        <v>1.45582049983792E-5</v>
      </c>
      <c r="O38" s="23">
        <v>1.4069702293250601E-5</v>
      </c>
      <c r="P38" s="23">
        <v>1.32858378550512E-5</v>
      </c>
      <c r="Q38" s="23">
        <v>1.2579028598247E-5</v>
      </c>
      <c r="R38" s="23">
        <v>3.3234889540284599E-5</v>
      </c>
      <c r="S38" s="23">
        <v>4.4896862653654204E-5</v>
      </c>
      <c r="T38" s="23">
        <v>4.2395526570814299E-5</v>
      </c>
      <c r="U38" s="23">
        <v>4.0140075995979101E-5</v>
      </c>
      <c r="V38" s="23">
        <v>3.7797224060448198E-5</v>
      </c>
      <c r="W38" s="23">
        <v>3.5691429695641096E-5</v>
      </c>
    </row>
    <row r="39" spans="1:23">
      <c r="A39" s="27" t="s">
        <v>120</v>
      </c>
      <c r="B39" s="27" t="s">
        <v>61</v>
      </c>
      <c r="C39" s="23">
        <v>0</v>
      </c>
      <c r="D39" s="23">
        <v>0</v>
      </c>
      <c r="E39" s="23">
        <v>0</v>
      </c>
      <c r="F39" s="23">
        <v>0</v>
      </c>
      <c r="G39" s="23">
        <v>0</v>
      </c>
      <c r="H39" s="23">
        <v>0</v>
      </c>
      <c r="I39" s="23">
        <v>0</v>
      </c>
      <c r="J39" s="23">
        <v>0</v>
      </c>
      <c r="K39" s="23">
        <v>0</v>
      </c>
      <c r="L39" s="23">
        <v>0</v>
      </c>
      <c r="M39" s="23">
        <v>0</v>
      </c>
      <c r="N39" s="23">
        <v>0</v>
      </c>
      <c r="O39" s="23">
        <v>0</v>
      </c>
      <c r="P39" s="23">
        <v>0</v>
      </c>
      <c r="Q39" s="23">
        <v>0</v>
      </c>
      <c r="R39" s="23">
        <v>0</v>
      </c>
      <c r="S39" s="23">
        <v>0</v>
      </c>
      <c r="T39" s="23">
        <v>0</v>
      </c>
      <c r="U39" s="23">
        <v>0</v>
      </c>
      <c r="V39" s="23">
        <v>0</v>
      </c>
      <c r="W39" s="23">
        <v>0</v>
      </c>
    </row>
    <row r="40" spans="1:23">
      <c r="A40" s="27" t="s">
        <v>120</v>
      </c>
      <c r="B40" s="27" t="s">
        <v>65</v>
      </c>
      <c r="C40" s="23">
        <v>23071.38932200507</v>
      </c>
      <c r="D40" s="23">
        <v>21786.014731076924</v>
      </c>
      <c r="E40" s="23">
        <v>20626.994487267475</v>
      </c>
      <c r="F40" s="23">
        <v>31478.506347512182</v>
      </c>
      <c r="G40" s="23">
        <v>68354.188104711415</v>
      </c>
      <c r="H40" s="23">
        <v>74224.789556418167</v>
      </c>
      <c r="I40" s="23">
        <v>70322.353385273833</v>
      </c>
      <c r="J40" s="23">
        <v>90317.07254510744</v>
      </c>
      <c r="K40" s="23">
        <v>85285.243167712018</v>
      </c>
      <c r="L40" s="23">
        <v>80533.751783674117</v>
      </c>
      <c r="M40" s="23">
        <v>88202.953984755222</v>
      </c>
      <c r="N40" s="23">
        <v>100698.31378859101</v>
      </c>
      <c r="O40" s="23">
        <v>95088.115372085391</v>
      </c>
      <c r="P40" s="23">
        <v>105420.99972043448</v>
      </c>
      <c r="Q40" s="23">
        <v>116539.53350381358</v>
      </c>
      <c r="R40" s="23">
        <v>123695.21640461088</v>
      </c>
      <c r="S40" s="23">
        <v>124800.08615650235</v>
      </c>
      <c r="T40" s="23">
        <v>117847.10681242379</v>
      </c>
      <c r="U40" s="23">
        <v>111577.6169337014</v>
      </c>
      <c r="V40" s="23">
        <v>109011.69016963718</v>
      </c>
      <c r="W40" s="23">
        <v>104957.92429727006</v>
      </c>
    </row>
    <row r="41" spans="1:23">
      <c r="A41" s="27" t="s">
        <v>120</v>
      </c>
      <c r="B41" s="27" t="s">
        <v>64</v>
      </c>
      <c r="C41" s="23">
        <v>1.57452805396345E-4</v>
      </c>
      <c r="D41" s="23">
        <v>3.3063303242847721E-4</v>
      </c>
      <c r="E41" s="23">
        <v>3.130432883359088E-4</v>
      </c>
      <c r="F41" s="23">
        <v>2.9477192098582665E-4</v>
      </c>
      <c r="G41" s="23">
        <v>8.1286913762555497E-4</v>
      </c>
      <c r="H41" s="23">
        <v>2.2017443677767503E-3</v>
      </c>
      <c r="I41" s="23">
        <v>2.0846111227951704E-3</v>
      </c>
      <c r="J41" s="23">
        <v>1.9629388268991967E-3</v>
      </c>
      <c r="K41" s="23">
        <v>1.8535777395999049E-3</v>
      </c>
      <c r="L41" s="23">
        <v>603.73112236873135</v>
      </c>
      <c r="M41" s="23">
        <v>5199.0375184989225</v>
      </c>
      <c r="N41" s="23">
        <v>5068.7635210760363</v>
      </c>
      <c r="O41" s="23">
        <v>7266.2535916548741</v>
      </c>
      <c r="P41" s="23">
        <v>6861.4292627016284</v>
      </c>
      <c r="Q41" s="23">
        <v>6496.3998589239291</v>
      </c>
      <c r="R41" s="23">
        <v>6117.2251190836596</v>
      </c>
      <c r="S41" s="23">
        <v>5776.4165410933374</v>
      </c>
      <c r="T41" s="23">
        <v>5454.5954506701582</v>
      </c>
      <c r="U41" s="23">
        <v>5164.409872365205</v>
      </c>
      <c r="V41" s="23">
        <v>9130.8392759096896</v>
      </c>
      <c r="W41" s="23">
        <v>17898.798453020554</v>
      </c>
    </row>
    <row r="42" spans="1:23">
      <c r="A42" s="27" t="s">
        <v>120</v>
      </c>
      <c r="B42" s="27" t="s">
        <v>32</v>
      </c>
      <c r="C42" s="23">
        <v>4.2000714257880506E-5</v>
      </c>
      <c r="D42" s="23">
        <v>3.9660731108306596E-5</v>
      </c>
      <c r="E42" s="23">
        <v>3.7550772204336002E-5</v>
      </c>
      <c r="F42" s="23">
        <v>3.5359049912917798E-5</v>
      </c>
      <c r="G42" s="23">
        <v>3.3389093390912999E-5</v>
      </c>
      <c r="H42" s="23">
        <v>4.9416499161104698E-5</v>
      </c>
      <c r="I42" s="23">
        <v>7.3049540021084895E-5</v>
      </c>
      <c r="J42" s="23">
        <v>1169.90459316798</v>
      </c>
      <c r="K42" s="23">
        <v>1104.72577221237</v>
      </c>
      <c r="L42" s="23">
        <v>1557.09776117465</v>
      </c>
      <c r="M42" s="23">
        <v>1560.4876826748798</v>
      </c>
      <c r="N42" s="23">
        <v>1469.40684894419</v>
      </c>
      <c r="O42" s="23">
        <v>1387.5418783574901</v>
      </c>
      <c r="P42" s="23">
        <v>1310.23784503203</v>
      </c>
      <c r="Q42" s="23">
        <v>1240.5329270895099</v>
      </c>
      <c r="R42" s="23">
        <v>2181.5344501783097</v>
      </c>
      <c r="S42" s="23">
        <v>2059.9947586795101</v>
      </c>
      <c r="T42" s="23">
        <v>1945.22640036246</v>
      </c>
      <c r="U42" s="23">
        <v>3005.8076956628001</v>
      </c>
      <c r="V42" s="23">
        <v>2830.3680084453999</v>
      </c>
      <c r="W42" s="23">
        <v>2672.6798947050597</v>
      </c>
    </row>
    <row r="43" spans="1:23">
      <c r="A43" s="27" t="s">
        <v>120</v>
      </c>
      <c r="B43" s="27" t="s">
        <v>69</v>
      </c>
      <c r="C43" s="23">
        <v>0</v>
      </c>
      <c r="D43" s="23">
        <v>0</v>
      </c>
      <c r="E43" s="23">
        <v>7.169470280154421E-5</v>
      </c>
      <c r="F43" s="23">
        <v>8.4553222445322594E-5</v>
      </c>
      <c r="G43" s="23">
        <v>8.4793923349193409E-5</v>
      </c>
      <c r="H43" s="23">
        <v>9.2664722579631403E-5</v>
      </c>
      <c r="I43" s="23">
        <v>9.8138861681146494E-5</v>
      </c>
      <c r="J43" s="23">
        <v>2.5969521143381002E-4</v>
      </c>
      <c r="K43" s="23">
        <v>2.4522682846658198E-4</v>
      </c>
      <c r="L43" s="23">
        <v>2.3156452160884601E-4</v>
      </c>
      <c r="M43" s="23">
        <v>2.1924524229757899E-4</v>
      </c>
      <c r="N43" s="23">
        <v>5.0779444578835295E-4</v>
      </c>
      <c r="O43" s="23">
        <v>4.7950372579496698E-4</v>
      </c>
      <c r="P43" s="23">
        <v>4.5278916490371703E-4</v>
      </c>
      <c r="Q43" s="23">
        <v>4.2870068989550098E-4</v>
      </c>
      <c r="R43" s="23">
        <v>1.92749451026928E-3</v>
      </c>
      <c r="S43" s="23">
        <v>2025.0366952821801</v>
      </c>
      <c r="T43" s="23">
        <v>1912.2159533506299</v>
      </c>
      <c r="U43" s="23">
        <v>1810.4856784833098</v>
      </c>
      <c r="V43" s="23">
        <v>1704.81323589724</v>
      </c>
      <c r="W43" s="23">
        <v>5567.9768525109803</v>
      </c>
    </row>
    <row r="44" spans="1:23">
      <c r="A44" s="27" t="s">
        <v>120</v>
      </c>
      <c r="B44" s="27" t="s">
        <v>52</v>
      </c>
      <c r="C44" s="23">
        <v>0</v>
      </c>
      <c r="D44" s="23">
        <v>0</v>
      </c>
      <c r="E44" s="23">
        <v>0</v>
      </c>
      <c r="F44" s="23">
        <v>0</v>
      </c>
      <c r="G44" s="23">
        <v>0</v>
      </c>
      <c r="H44" s="23">
        <v>0</v>
      </c>
      <c r="I44" s="23">
        <v>0</v>
      </c>
      <c r="J44" s="23">
        <v>0</v>
      </c>
      <c r="K44" s="23">
        <v>0</v>
      </c>
      <c r="L44" s="23">
        <v>0</v>
      </c>
      <c r="M44" s="23">
        <v>0</v>
      </c>
      <c r="N44" s="23">
        <v>0</v>
      </c>
      <c r="O44" s="23">
        <v>0</v>
      </c>
      <c r="P44" s="23">
        <v>0</v>
      </c>
      <c r="Q44" s="23">
        <v>0</v>
      </c>
      <c r="R44" s="23">
        <v>0</v>
      </c>
      <c r="S44" s="23">
        <v>0</v>
      </c>
      <c r="T44" s="23">
        <v>0</v>
      </c>
      <c r="U44" s="23">
        <v>0</v>
      </c>
      <c r="V44" s="23">
        <v>0</v>
      </c>
      <c r="W44" s="23">
        <v>0</v>
      </c>
    </row>
    <row r="45" spans="1:23">
      <c r="A45" s="29" t="s">
        <v>118</v>
      </c>
      <c r="B45" s="29"/>
      <c r="C45" s="28">
        <v>23071.389505005889</v>
      </c>
      <c r="D45" s="28">
        <v>21786.015086228555</v>
      </c>
      <c r="E45" s="28">
        <v>20626.994824886478</v>
      </c>
      <c r="F45" s="28">
        <v>-23982.191731574829</v>
      </c>
      <c r="G45" s="28">
        <v>-15745.681456550115</v>
      </c>
      <c r="H45" s="28">
        <v>219991.08065260894</v>
      </c>
      <c r="I45" s="28">
        <v>93162.049625535074</v>
      </c>
      <c r="J45" s="28">
        <v>24215.204515124569</v>
      </c>
      <c r="K45" s="28">
        <v>22866.103951284855</v>
      </c>
      <c r="L45" s="28">
        <v>22195.895492971049</v>
      </c>
      <c r="M45" s="28">
        <v>361442.3582494763</v>
      </c>
      <c r="N45" s="28">
        <v>187664.2235175354</v>
      </c>
      <c r="O45" s="28">
        <v>301866.33325984993</v>
      </c>
      <c r="P45" s="28">
        <v>64536.047355672134</v>
      </c>
      <c r="Q45" s="28">
        <v>112166.0816595263</v>
      </c>
      <c r="R45" s="28">
        <v>120370.3997731331</v>
      </c>
      <c r="S45" s="28">
        <v>130576.5022993006</v>
      </c>
      <c r="T45" s="28">
        <v>123301.70188698905</v>
      </c>
      <c r="U45" s="28">
        <v>116742.02645045888</v>
      </c>
      <c r="V45" s="28">
        <v>118142.52911069487</v>
      </c>
      <c r="W45" s="28">
        <v>140140.6904139696</v>
      </c>
    </row>
    <row r="47" spans="1:23">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c r="A49" s="27" t="s">
        <v>121</v>
      </c>
      <c r="B49" s="27" t="s">
        <v>67</v>
      </c>
      <c r="C49" s="23">
        <v>0</v>
      </c>
      <c r="D49" s="23">
        <v>0</v>
      </c>
      <c r="E49" s="23">
        <v>0</v>
      </c>
      <c r="F49" s="23">
        <v>-81684.178139592928</v>
      </c>
      <c r="G49" s="23">
        <v>-115665.31714753235</v>
      </c>
      <c r="H49" s="23">
        <v>-109221.26421438306</v>
      </c>
      <c r="I49" s="23">
        <v>168103.99576155256</v>
      </c>
      <c r="J49" s="23">
        <v>197498.52073640385</v>
      </c>
      <c r="K49" s="23">
        <v>-116762.43665729633</v>
      </c>
      <c r="L49" s="23">
        <v>-83241.569471498733</v>
      </c>
      <c r="M49" s="23">
        <v>-75167.627676246644</v>
      </c>
      <c r="N49" s="23">
        <v>-44974.42560821517</v>
      </c>
      <c r="O49" s="23">
        <v>-42468.768265370345</v>
      </c>
      <c r="P49" s="23">
        <v>-40102.708452340317</v>
      </c>
      <c r="Q49" s="23">
        <v>-37969.236264415042</v>
      </c>
      <c r="R49" s="23">
        <v>-35753.089521652895</v>
      </c>
      <c r="S49" s="23">
        <v>123595.1888665141</v>
      </c>
      <c r="T49" s="23">
        <v>166165.02375073559</v>
      </c>
      <c r="U49" s="23">
        <v>-30184.20991200949</v>
      </c>
      <c r="V49" s="23">
        <v>-28422.451049821335</v>
      </c>
      <c r="W49" s="23">
        <v>-26838.952823628872</v>
      </c>
    </row>
    <row r="50" spans="1:23">
      <c r="A50" s="27" t="s">
        <v>121</v>
      </c>
      <c r="B50" s="27" t="s">
        <v>18</v>
      </c>
      <c r="C50" s="23">
        <v>1.6263730628230802E-5</v>
      </c>
      <c r="D50" s="23">
        <v>1.5357630427515102E-5</v>
      </c>
      <c r="E50" s="23">
        <v>1.5678649854709702E-5</v>
      </c>
      <c r="F50" s="23">
        <v>4.7029685630172794E-5</v>
      </c>
      <c r="G50" s="23">
        <v>4.4409523715099799E-5</v>
      </c>
      <c r="H50" s="23">
        <v>4.1935338715866401E-5</v>
      </c>
      <c r="I50" s="23">
        <v>4.5405420808832302E-5</v>
      </c>
      <c r="J50" s="23">
        <v>4.4182996906238696E-5</v>
      </c>
      <c r="K50" s="23">
        <v>4.1721432380847898E-5</v>
      </c>
      <c r="L50" s="23">
        <v>3.9397008844908803E-5</v>
      </c>
      <c r="M50" s="23">
        <v>3.7301080018606501E-5</v>
      </c>
      <c r="N50" s="23">
        <v>3.5123931486856306E-5</v>
      </c>
      <c r="O50" s="23">
        <v>3.3167074102922396E-5</v>
      </c>
      <c r="P50" s="23">
        <v>3.1319238991238701E-5</v>
      </c>
      <c r="Q50" s="23">
        <v>2.9653049152360298E-5</v>
      </c>
      <c r="R50" s="23">
        <v>2.7922292498886099E-5</v>
      </c>
      <c r="S50" s="23">
        <v>3.3889622717982601E-5</v>
      </c>
      <c r="T50" s="23">
        <v>3.2001532300791194E-5</v>
      </c>
      <c r="U50" s="23">
        <v>3.5313191780358499E-5</v>
      </c>
      <c r="V50" s="23">
        <v>3.3252070129251703E-5</v>
      </c>
      <c r="W50" s="23">
        <v>3.1399499639303396E-5</v>
      </c>
    </row>
    <row r="51" spans="1:23">
      <c r="A51" s="27" t="s">
        <v>121</v>
      </c>
      <c r="B51" s="27" t="s">
        <v>28</v>
      </c>
      <c r="C51" s="23">
        <v>0</v>
      </c>
      <c r="D51" s="23">
        <v>0</v>
      </c>
      <c r="E51" s="23">
        <v>0</v>
      </c>
      <c r="F51" s="23">
        <v>0</v>
      </c>
      <c r="G51" s="23">
        <v>0</v>
      </c>
      <c r="H51" s="23">
        <v>0</v>
      </c>
      <c r="I51" s="23">
        <v>0</v>
      </c>
      <c r="J51" s="23">
        <v>0</v>
      </c>
      <c r="K51" s="23">
        <v>0</v>
      </c>
      <c r="L51" s="23">
        <v>0</v>
      </c>
      <c r="M51" s="23">
        <v>0</v>
      </c>
      <c r="N51" s="23">
        <v>0</v>
      </c>
      <c r="O51" s="23">
        <v>0</v>
      </c>
      <c r="P51" s="23">
        <v>0</v>
      </c>
      <c r="Q51" s="23">
        <v>0</v>
      </c>
      <c r="R51" s="23">
        <v>0</v>
      </c>
      <c r="S51" s="23">
        <v>0</v>
      </c>
      <c r="T51" s="23">
        <v>0</v>
      </c>
      <c r="U51" s="23">
        <v>0</v>
      </c>
      <c r="V51" s="23">
        <v>0</v>
      </c>
      <c r="W51" s="23">
        <v>0</v>
      </c>
    </row>
    <row r="52" spans="1:23">
      <c r="A52" s="27" t="s">
        <v>121</v>
      </c>
      <c r="B52" s="27" t="s">
        <v>62</v>
      </c>
      <c r="C52" s="23">
        <v>7.1562750969315599E-6</v>
      </c>
      <c r="D52" s="23">
        <v>7.1099296153179599E-6</v>
      </c>
      <c r="E52" s="23">
        <v>7.2099083919952695E-6</v>
      </c>
      <c r="F52" s="23">
        <v>7.3926946991910694E-6</v>
      </c>
      <c r="G52" s="23">
        <v>7.3170594216428005E-6</v>
      </c>
      <c r="H52" s="23">
        <v>7.2786320123849305E-6</v>
      </c>
      <c r="I52" s="23">
        <v>7.3205187791951802E-6</v>
      </c>
      <c r="J52" s="23">
        <v>7.3349371697792003E-6</v>
      </c>
      <c r="K52" s="23">
        <v>7.3307319529945901E-6</v>
      </c>
      <c r="L52" s="23">
        <v>7.2740992009689007E-6</v>
      </c>
      <c r="M52" s="23">
        <v>7.27132505176222E-6</v>
      </c>
      <c r="N52" s="23">
        <v>7.3113630105061397E-6</v>
      </c>
      <c r="O52" s="23">
        <v>7.3150895166440603E-6</v>
      </c>
      <c r="P52" s="23">
        <v>7.6399054248719396E-6</v>
      </c>
      <c r="Q52" s="23">
        <v>1.10150018442359E-5</v>
      </c>
      <c r="R52" s="23">
        <v>1.22975220056091E-5</v>
      </c>
      <c r="S52" s="23">
        <v>1.16123909362192E-5</v>
      </c>
      <c r="T52" s="23">
        <v>1.09654305309704E-5</v>
      </c>
      <c r="U52" s="23">
        <v>1.89631322697749E-5</v>
      </c>
      <c r="V52" s="23">
        <v>1.7856312961649498E-5</v>
      </c>
      <c r="W52" s="23">
        <v>3.3208938831631202E-5</v>
      </c>
    </row>
    <row r="53" spans="1:23">
      <c r="A53" s="27" t="s">
        <v>121</v>
      </c>
      <c r="B53" s="27" t="s">
        <v>61</v>
      </c>
      <c r="C53" s="23">
        <v>0</v>
      </c>
      <c r="D53" s="23">
        <v>0</v>
      </c>
      <c r="E53" s="23">
        <v>0</v>
      </c>
      <c r="F53" s="23">
        <v>0</v>
      </c>
      <c r="G53" s="23">
        <v>0</v>
      </c>
      <c r="H53" s="23">
        <v>0</v>
      </c>
      <c r="I53" s="23">
        <v>0</v>
      </c>
      <c r="J53" s="23">
        <v>0</v>
      </c>
      <c r="K53" s="23">
        <v>0</v>
      </c>
      <c r="L53" s="23">
        <v>0</v>
      </c>
      <c r="M53" s="23">
        <v>0</v>
      </c>
      <c r="N53" s="23">
        <v>0</v>
      </c>
      <c r="O53" s="23">
        <v>0</v>
      </c>
      <c r="P53" s="23">
        <v>0</v>
      </c>
      <c r="Q53" s="23">
        <v>0</v>
      </c>
      <c r="R53" s="23">
        <v>0</v>
      </c>
      <c r="S53" s="23">
        <v>0</v>
      </c>
      <c r="T53" s="23">
        <v>0</v>
      </c>
      <c r="U53" s="23">
        <v>0</v>
      </c>
      <c r="V53" s="23">
        <v>0</v>
      </c>
      <c r="W53" s="23">
        <v>0</v>
      </c>
    </row>
    <row r="54" spans="1:23">
      <c r="A54" s="27" t="s">
        <v>121</v>
      </c>
      <c r="B54" s="27" t="s">
        <v>65</v>
      </c>
      <c r="C54" s="23">
        <v>8.4728447615616616E-4</v>
      </c>
      <c r="D54" s="23">
        <v>8.6896477407826152E-4</v>
      </c>
      <c r="E54" s="23">
        <v>8.5576347872163107E-4</v>
      </c>
      <c r="F54" s="23">
        <v>1.4861039503144544E-3</v>
      </c>
      <c r="G54" s="23">
        <v>1.5095465315561178E-3</v>
      </c>
      <c r="H54" s="23">
        <v>1.8605642869086757E-3</v>
      </c>
      <c r="I54" s="23">
        <v>3.871380535053938E-3</v>
      </c>
      <c r="J54" s="23">
        <v>4826.0345888919192</v>
      </c>
      <c r="K54" s="23">
        <v>18593.827569349585</v>
      </c>
      <c r="L54" s="23">
        <v>17557.910959914036</v>
      </c>
      <c r="M54" s="23">
        <v>16623.829030128829</v>
      </c>
      <c r="N54" s="23">
        <v>15653.548743970836</v>
      </c>
      <c r="O54" s="23">
        <v>14781.443652636972</v>
      </c>
      <c r="P54" s="23">
        <v>20852.956121399824</v>
      </c>
      <c r="Q54" s="23">
        <v>24228.423005057633</v>
      </c>
      <c r="R54" s="23">
        <v>22814.285463903034</v>
      </c>
      <c r="S54" s="23">
        <v>35796.694128152914</v>
      </c>
      <c r="T54" s="23">
        <v>37980.333183560862</v>
      </c>
      <c r="U54" s="23">
        <v>35959.78713951158</v>
      </c>
      <c r="V54" s="23">
        <v>37041.252566568604</v>
      </c>
      <c r="W54" s="23">
        <v>34977.575594012866</v>
      </c>
    </row>
    <row r="55" spans="1:23">
      <c r="A55" s="27" t="s">
        <v>121</v>
      </c>
      <c r="B55" s="27" t="s">
        <v>64</v>
      </c>
      <c r="C55" s="23">
        <v>4.2937014382495695E-5</v>
      </c>
      <c r="D55" s="23">
        <v>5.8025861206651708E-5</v>
      </c>
      <c r="E55" s="23">
        <v>5.4938873672831477E-5</v>
      </c>
      <c r="F55" s="23">
        <v>6.9336543197949608E-5</v>
      </c>
      <c r="G55" s="23">
        <v>1.9257530235496963E-4</v>
      </c>
      <c r="H55" s="23">
        <v>2.8015316485593299E-4</v>
      </c>
      <c r="I55" s="23">
        <v>9.365439461637183E-3</v>
      </c>
      <c r="J55" s="23">
        <v>8.8200093778078425E-3</v>
      </c>
      <c r="K55" s="23">
        <v>2239.9735594073463</v>
      </c>
      <c r="L55" s="23">
        <v>5610.9283860039686</v>
      </c>
      <c r="M55" s="23">
        <v>12822.276692884105</v>
      </c>
      <c r="N55" s="23">
        <v>13018.978470483091</v>
      </c>
      <c r="O55" s="23">
        <v>13929.774192093597</v>
      </c>
      <c r="P55" s="23">
        <v>13153.705559385771</v>
      </c>
      <c r="Q55" s="23">
        <v>13598.512322555182</v>
      </c>
      <c r="R55" s="23">
        <v>12804.809277841399</v>
      </c>
      <c r="S55" s="23">
        <v>12091.415972356612</v>
      </c>
      <c r="T55" s="23">
        <v>11417.768318973905</v>
      </c>
      <c r="U55" s="23">
        <v>10810.340739791591</v>
      </c>
      <c r="V55" s="23">
        <v>10179.374626809991</v>
      </c>
      <c r="W55" s="23">
        <v>11849.043049090804</v>
      </c>
    </row>
    <row r="56" spans="1:23">
      <c r="A56" s="27" t="s">
        <v>121</v>
      </c>
      <c r="B56" s="27" t="s">
        <v>32</v>
      </c>
      <c r="C56" s="23">
        <v>4.2482392517976195E-5</v>
      </c>
      <c r="D56" s="23">
        <v>4.0115573657818396E-5</v>
      </c>
      <c r="E56" s="23">
        <v>3.7981417038363804E-5</v>
      </c>
      <c r="F56" s="23">
        <v>3.5764559341546E-5</v>
      </c>
      <c r="G56" s="23">
        <v>3.3772010698270199E-5</v>
      </c>
      <c r="H56" s="23">
        <v>4.9761683837397502E-5</v>
      </c>
      <c r="I56" s="23">
        <v>6.8762548785180808E-5</v>
      </c>
      <c r="J56" s="23">
        <v>7.4540553640070002E-5</v>
      </c>
      <c r="K56" s="23">
        <v>7.0387680467325203E-5</v>
      </c>
      <c r="L56" s="23">
        <v>2.7711449899387304E-4</v>
      </c>
      <c r="M56" s="23">
        <v>2.6237195168745097E-4</v>
      </c>
      <c r="N56" s="23">
        <v>2.47058113345402E-4</v>
      </c>
      <c r="O56" s="23">
        <v>2.33293780228489E-4</v>
      </c>
      <c r="P56" s="23">
        <v>2.2029629853607599E-4</v>
      </c>
      <c r="Q56" s="23">
        <v>3.978669102775E-4</v>
      </c>
      <c r="R56" s="23">
        <v>3.7464465078499896E-4</v>
      </c>
      <c r="S56" s="23">
        <v>3.5377209693907404E-4</v>
      </c>
      <c r="T56" s="23">
        <v>3.3406241437167498E-4</v>
      </c>
      <c r="U56" s="23">
        <v>2.6153932702658602E-3</v>
      </c>
      <c r="V56" s="23">
        <v>2.4627408640763198E-3</v>
      </c>
      <c r="W56" s="23">
        <v>1.3926612786682301E-2</v>
      </c>
    </row>
    <row r="57" spans="1:23">
      <c r="A57" s="27" t="s">
        <v>121</v>
      </c>
      <c r="B57" s="27" t="s">
        <v>69</v>
      </c>
      <c r="C57" s="23">
        <v>0</v>
      </c>
      <c r="D57" s="23">
        <v>0</v>
      </c>
      <c r="E57" s="23">
        <v>8.17526060792633E-5</v>
      </c>
      <c r="F57" s="23">
        <v>2.4914222923119103</v>
      </c>
      <c r="G57" s="23">
        <v>2.3526178389712498</v>
      </c>
      <c r="H57" s="23">
        <v>651.93335937455902</v>
      </c>
      <c r="I57" s="23">
        <v>2229.5233410379797</v>
      </c>
      <c r="J57" s="23">
        <v>4589.3469936935699</v>
      </c>
      <c r="K57" s="23">
        <v>5693.2740164778907</v>
      </c>
      <c r="L57" s="23">
        <v>5376.0849995800299</v>
      </c>
      <c r="M57" s="23">
        <v>6547.3137619082599</v>
      </c>
      <c r="N57" s="23">
        <v>6648.2227949449798</v>
      </c>
      <c r="O57" s="23">
        <v>6277.8307768648301</v>
      </c>
      <c r="P57" s="23">
        <v>5928.0743859724107</v>
      </c>
      <c r="Q57" s="23">
        <v>7228.5939981841693</v>
      </c>
      <c r="R57" s="23">
        <v>6806.68335104166</v>
      </c>
      <c r="S57" s="23">
        <v>6427.4630299745204</v>
      </c>
      <c r="T57" s="23">
        <v>6069.3701867837099</v>
      </c>
      <c r="U57" s="23">
        <v>7085.6603281196103</v>
      </c>
      <c r="V57" s="23">
        <v>6672.09227668113</v>
      </c>
      <c r="W57" s="23">
        <v>8182.6540776592901</v>
      </c>
    </row>
    <row r="58" spans="1:23">
      <c r="A58" s="27" t="s">
        <v>121</v>
      </c>
      <c r="B58" s="27" t="s">
        <v>52</v>
      </c>
      <c r="C58" s="23">
        <v>0</v>
      </c>
      <c r="D58" s="23">
        <v>0</v>
      </c>
      <c r="E58" s="23">
        <v>0</v>
      </c>
      <c r="F58" s="23">
        <v>0</v>
      </c>
      <c r="G58" s="23">
        <v>0</v>
      </c>
      <c r="H58" s="23">
        <v>0</v>
      </c>
      <c r="I58" s="23">
        <v>0</v>
      </c>
      <c r="J58" s="23">
        <v>0</v>
      </c>
      <c r="K58" s="23">
        <v>0</v>
      </c>
      <c r="L58" s="23">
        <v>0</v>
      </c>
      <c r="M58" s="23">
        <v>0</v>
      </c>
      <c r="N58" s="23">
        <v>0</v>
      </c>
      <c r="O58" s="23">
        <v>0</v>
      </c>
      <c r="P58" s="23">
        <v>0</v>
      </c>
      <c r="Q58" s="23">
        <v>0</v>
      </c>
      <c r="R58" s="23">
        <v>0</v>
      </c>
      <c r="S58" s="23">
        <v>0</v>
      </c>
      <c r="T58" s="23">
        <v>0</v>
      </c>
      <c r="U58" s="23">
        <v>0</v>
      </c>
      <c r="V58" s="23">
        <v>0</v>
      </c>
      <c r="W58" s="23">
        <v>0</v>
      </c>
    </row>
    <row r="59" spans="1:23">
      <c r="A59" s="29" t="s">
        <v>118</v>
      </c>
      <c r="B59" s="29"/>
      <c r="C59" s="28">
        <v>9.1364149626382417E-4</v>
      </c>
      <c r="D59" s="28">
        <v>9.494581953277463E-4</v>
      </c>
      <c r="E59" s="28">
        <v>9.3359091064116749E-4</v>
      </c>
      <c r="F59" s="28">
        <v>-81684.176529730059</v>
      </c>
      <c r="G59" s="28">
        <v>-115665.31539368394</v>
      </c>
      <c r="H59" s="28">
        <v>-109221.26202445163</v>
      </c>
      <c r="I59" s="28">
        <v>168104.00905109849</v>
      </c>
      <c r="J59" s="28">
        <v>202324.56419682311</v>
      </c>
      <c r="K59" s="28">
        <v>-95928.635479487246</v>
      </c>
      <c r="L59" s="28">
        <v>-60072.730078909619</v>
      </c>
      <c r="M59" s="28">
        <v>-45721.521908661292</v>
      </c>
      <c r="N59" s="28">
        <v>-16301.89835132595</v>
      </c>
      <c r="O59" s="28">
        <v>-13757.550380157614</v>
      </c>
      <c r="P59" s="28">
        <v>-6096.0467325955779</v>
      </c>
      <c r="Q59" s="28">
        <v>-142.3008961341784</v>
      </c>
      <c r="R59" s="28">
        <v>-133.99473968864186</v>
      </c>
      <c r="S59" s="28">
        <v>171483.29901252565</v>
      </c>
      <c r="T59" s="28">
        <v>215563.12529623733</v>
      </c>
      <c r="U59" s="28">
        <v>16585.918021570003</v>
      </c>
      <c r="V59" s="28">
        <v>18798.176194665641</v>
      </c>
      <c r="W59" s="28">
        <v>19987.665884083239</v>
      </c>
    </row>
    <row r="61" spans="1:23">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c r="A64" s="27" t="s">
        <v>122</v>
      </c>
      <c r="B64" s="27" t="s">
        <v>18</v>
      </c>
      <c r="C64" s="23">
        <v>1.6068251141219297E-5</v>
      </c>
      <c r="D64" s="23">
        <v>1.51730416768584E-5</v>
      </c>
      <c r="E64" s="23">
        <v>1.76967605915451E-5</v>
      </c>
      <c r="F64" s="23">
        <v>1.9463725311180901E-5</v>
      </c>
      <c r="G64" s="23">
        <v>1.83793440081283E-5</v>
      </c>
      <c r="H64" s="23">
        <v>1.7355376772352798E-5</v>
      </c>
      <c r="I64" s="23">
        <v>1.6432067223353499E-5</v>
      </c>
      <c r="J64" s="23">
        <v>1.6411334782648597E-5</v>
      </c>
      <c r="K64" s="23">
        <v>1.6332372800635999E-5</v>
      </c>
      <c r="L64" s="23">
        <v>1.5422448342890001E-5</v>
      </c>
      <c r="M64" s="23">
        <v>1.46019709766699E-5</v>
      </c>
      <c r="N64" s="23">
        <v>1.5137699255064E-5</v>
      </c>
      <c r="O64" s="23">
        <v>1.5262759237390501E-5</v>
      </c>
      <c r="P64" s="23">
        <v>1.44124260927632E-5</v>
      </c>
      <c r="Q64" s="23">
        <v>1.7387680095270903E-5</v>
      </c>
      <c r="R64" s="23">
        <v>1.7753357217694001E-5</v>
      </c>
      <c r="S64" s="23">
        <v>2.1217354966354999E-5</v>
      </c>
      <c r="T64" s="23">
        <v>2.0035273804711902E-5</v>
      </c>
      <c r="U64" s="23">
        <v>2.2312431803749403E-5</v>
      </c>
      <c r="V64" s="23">
        <v>2.1010124253483398E-5</v>
      </c>
      <c r="W64" s="23">
        <v>2.3736764416731399E-5</v>
      </c>
    </row>
    <row r="65" spans="1:23">
      <c r="A65" s="27" t="s">
        <v>122</v>
      </c>
      <c r="B65" s="27" t="s">
        <v>28</v>
      </c>
      <c r="C65" s="23">
        <v>0</v>
      </c>
      <c r="D65" s="23">
        <v>0</v>
      </c>
      <c r="E65" s="23">
        <v>0</v>
      </c>
      <c r="F65" s="23">
        <v>0</v>
      </c>
      <c r="G65" s="23">
        <v>0</v>
      </c>
      <c r="H65" s="23">
        <v>0</v>
      </c>
      <c r="I65" s="23">
        <v>0</v>
      </c>
      <c r="J65" s="23">
        <v>0</v>
      </c>
      <c r="K65" s="23">
        <v>0</v>
      </c>
      <c r="L65" s="23">
        <v>0</v>
      </c>
      <c r="M65" s="23">
        <v>0</v>
      </c>
      <c r="N65" s="23">
        <v>0</v>
      </c>
      <c r="O65" s="23">
        <v>0</v>
      </c>
      <c r="P65" s="23">
        <v>0</v>
      </c>
      <c r="Q65" s="23">
        <v>0</v>
      </c>
      <c r="R65" s="23">
        <v>0</v>
      </c>
      <c r="S65" s="23">
        <v>0</v>
      </c>
      <c r="T65" s="23">
        <v>0</v>
      </c>
      <c r="U65" s="23">
        <v>0</v>
      </c>
      <c r="V65" s="23">
        <v>0</v>
      </c>
      <c r="W65" s="23">
        <v>0</v>
      </c>
    </row>
    <row r="66" spans="1:23">
      <c r="A66" s="27" t="s">
        <v>122</v>
      </c>
      <c r="B66" s="27" t="s">
        <v>62</v>
      </c>
      <c r="C66" s="23">
        <v>7.1950863620217105E-6</v>
      </c>
      <c r="D66" s="23">
        <v>7.1666687033026203E-6</v>
      </c>
      <c r="E66" s="23">
        <v>7.3727247203667903E-6</v>
      </c>
      <c r="F66" s="23">
        <v>7.3307760861054599E-6</v>
      </c>
      <c r="G66" s="23">
        <v>7.29591029562408E-6</v>
      </c>
      <c r="H66" s="23">
        <v>7.2521567393702301E-6</v>
      </c>
      <c r="I66" s="23">
        <v>7.2679133621237899E-6</v>
      </c>
      <c r="J66" s="23">
        <v>7.2599872396616699E-6</v>
      </c>
      <c r="K66" s="23">
        <v>7.2560270121929802E-6</v>
      </c>
      <c r="L66" s="23">
        <v>7.2452101196421404E-6</v>
      </c>
      <c r="M66" s="23">
        <v>7.23695476276949E-6</v>
      </c>
      <c r="N66" s="23">
        <v>7.27514392388605E-6</v>
      </c>
      <c r="O66" s="23">
        <v>7.2752509037494208E-6</v>
      </c>
      <c r="P66" s="23">
        <v>7.6446659644738409E-6</v>
      </c>
      <c r="Q66" s="23">
        <v>1.1552268204606401E-5</v>
      </c>
      <c r="R66" s="23">
        <v>1.6371660981211001E-5</v>
      </c>
      <c r="S66" s="23">
        <v>1.5459547663533798E-5</v>
      </c>
      <c r="T66" s="23">
        <v>1.45982508577082E-5</v>
      </c>
      <c r="U66" s="23">
        <v>1.9787158915441802E-5</v>
      </c>
      <c r="V66" s="23">
        <v>1.8632243723743001E-5</v>
      </c>
      <c r="W66" s="23">
        <v>3.8780881484568299E-5</v>
      </c>
    </row>
    <row r="67" spans="1:23">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c r="A68" s="27" t="s">
        <v>122</v>
      </c>
      <c r="B68" s="27" t="s">
        <v>65</v>
      </c>
      <c r="C68" s="23">
        <v>1.7742092914833751E-3</v>
      </c>
      <c r="D68" s="23">
        <v>1.8488632441163713E-3</v>
      </c>
      <c r="E68" s="23">
        <v>2.1913325027019337E-3</v>
      </c>
      <c r="F68" s="23">
        <v>4.0822546354949705E-3</v>
      </c>
      <c r="G68" s="23">
        <v>3.907403062961879E-3</v>
      </c>
      <c r="H68" s="23">
        <v>3143.9087400987783</v>
      </c>
      <c r="I68" s="23">
        <v>5550.9510690258112</v>
      </c>
      <c r="J68" s="23">
        <v>18758.669574913638</v>
      </c>
      <c r="K68" s="23">
        <v>21029.070850719243</v>
      </c>
      <c r="L68" s="23">
        <v>21624.718720815476</v>
      </c>
      <c r="M68" s="23">
        <v>20921.523143223185</v>
      </c>
      <c r="N68" s="23">
        <v>28043.380875596085</v>
      </c>
      <c r="O68" s="23">
        <v>26481.001795238124</v>
      </c>
      <c r="P68" s="23">
        <v>25005.667455039275</v>
      </c>
      <c r="Q68" s="23">
        <v>28774.614134008229</v>
      </c>
      <c r="R68" s="23">
        <v>29142.293028794487</v>
      </c>
      <c r="S68" s="23">
        <v>32358.579278621146</v>
      </c>
      <c r="T68" s="23">
        <v>30555.787894688365</v>
      </c>
      <c r="U68" s="23">
        <v>34238.715647099008</v>
      </c>
      <c r="V68" s="23">
        <v>32240.307840598271</v>
      </c>
      <c r="W68" s="23">
        <v>30444.105726685393</v>
      </c>
    </row>
    <row r="69" spans="1:23">
      <c r="A69" s="27" t="s">
        <v>122</v>
      </c>
      <c r="B69" s="27" t="s">
        <v>64</v>
      </c>
      <c r="C69" s="23">
        <v>1.4495201598342788E-4</v>
      </c>
      <c r="D69" s="23">
        <v>2.8110598111361431E-4</v>
      </c>
      <c r="E69" s="23">
        <v>2.6615108615239024E-4</v>
      </c>
      <c r="F69" s="23">
        <v>2.5061667143433532E-4</v>
      </c>
      <c r="G69" s="23">
        <v>8.861290068307888E-4</v>
      </c>
      <c r="H69" s="23">
        <v>1.7707526706507402E-3</v>
      </c>
      <c r="I69" s="23">
        <v>375.73516945874314</v>
      </c>
      <c r="J69" s="23">
        <v>353.8046711432529</v>
      </c>
      <c r="K69" s="23">
        <v>334.09317688145074</v>
      </c>
      <c r="L69" s="23">
        <v>315.47987223970807</v>
      </c>
      <c r="M69" s="23">
        <v>298.69628150447272</v>
      </c>
      <c r="N69" s="23">
        <v>281.26230548637778</v>
      </c>
      <c r="O69" s="23">
        <v>1342.8883347313001</v>
      </c>
      <c r="P69" s="23">
        <v>1268.0720814710153</v>
      </c>
      <c r="Q69" s="23">
        <v>1200.6103987301542</v>
      </c>
      <c r="R69" s="23">
        <v>2963.3260316292117</v>
      </c>
      <c r="S69" s="23">
        <v>2798.2304391637595</v>
      </c>
      <c r="T69" s="23">
        <v>3358.4152632019986</v>
      </c>
      <c r="U69" s="23">
        <v>3179.7468939026353</v>
      </c>
      <c r="V69" s="23">
        <v>4188.4337432161092</v>
      </c>
      <c r="W69" s="23">
        <v>3961.2472392917771</v>
      </c>
    </row>
    <row r="70" spans="1:23">
      <c r="A70" s="27" t="s">
        <v>122</v>
      </c>
      <c r="B70" s="27" t="s">
        <v>32</v>
      </c>
      <c r="C70" s="23">
        <v>4.4707983099118901E-5</v>
      </c>
      <c r="D70" s="23">
        <v>4.2217170051011201E-5</v>
      </c>
      <c r="E70" s="23">
        <v>3.99712080790465E-5</v>
      </c>
      <c r="F70" s="23">
        <v>3.7638212440899597E-5</v>
      </c>
      <c r="G70" s="23">
        <v>3.5541277080442897E-5</v>
      </c>
      <c r="H70" s="23">
        <v>5.2371390751567703E-5</v>
      </c>
      <c r="I70" s="23">
        <v>7.5993986089086093E-5</v>
      </c>
      <c r="J70" s="23">
        <v>8.4237645371533206E-5</v>
      </c>
      <c r="K70" s="23">
        <v>7.9544518737569307E-5</v>
      </c>
      <c r="L70" s="23">
        <v>4.5364245258144799E-4</v>
      </c>
      <c r="M70" s="23">
        <v>4.2950858249646501E-4</v>
      </c>
      <c r="N70" s="23">
        <v>4.0443949658019101E-4</v>
      </c>
      <c r="O70" s="23">
        <v>3.8190698436601502E-4</v>
      </c>
      <c r="P70" s="23">
        <v>3.60629824586444E-4</v>
      </c>
      <c r="Q70" s="23">
        <v>706.85504209340093</v>
      </c>
      <c r="R70" s="23">
        <v>1022.8746278593301</v>
      </c>
      <c r="S70" s="23">
        <v>965.88727810567502</v>
      </c>
      <c r="T70" s="23">
        <v>912.07486098157801</v>
      </c>
      <c r="U70" s="23">
        <v>2549.5444568513904</v>
      </c>
      <c r="V70" s="23">
        <v>2400.7354419891699</v>
      </c>
      <c r="W70" s="23">
        <v>3712.1898554934501</v>
      </c>
    </row>
    <row r="71" spans="1:23">
      <c r="A71" s="27" t="s">
        <v>122</v>
      </c>
      <c r="B71" s="27" t="s">
        <v>69</v>
      </c>
      <c r="C71" s="23">
        <v>0</v>
      </c>
      <c r="D71" s="23">
        <v>0</v>
      </c>
      <c r="E71" s="23">
        <v>6.0985831309784499E-5</v>
      </c>
      <c r="F71" s="23">
        <v>5.74262771889003E-5</v>
      </c>
      <c r="G71" s="23">
        <v>5.8557154211119801E-5</v>
      </c>
      <c r="H71" s="23">
        <v>6.3159122002315202E-5</v>
      </c>
      <c r="I71" s="23">
        <v>6.2119976846746998E-5</v>
      </c>
      <c r="J71" s="23">
        <v>6.2696328658461595E-5</v>
      </c>
      <c r="K71" s="23">
        <v>6.6993956719801404E-5</v>
      </c>
      <c r="L71" s="23">
        <v>7.2547006616558709E-5</v>
      </c>
      <c r="M71" s="23">
        <v>7.6758774590520102E-5</v>
      </c>
      <c r="N71" s="23">
        <v>8.7546584540631304E-5</v>
      </c>
      <c r="O71" s="23">
        <v>8.2669107187031702E-5</v>
      </c>
      <c r="P71" s="23">
        <v>7.8063368422204001E-5</v>
      </c>
      <c r="Q71" s="23">
        <v>1.2703351660580501E-4</v>
      </c>
      <c r="R71" s="23">
        <v>1.39274429082512E-4</v>
      </c>
      <c r="S71" s="23">
        <v>1.3151504158213302E-4</v>
      </c>
      <c r="T71" s="23">
        <v>1.24187952349121E-4</v>
      </c>
      <c r="U71" s="23">
        <v>1.3393440752671601E-4</v>
      </c>
      <c r="V71" s="23">
        <v>1.2611707090932699E-4</v>
      </c>
      <c r="W71" s="23">
        <v>1.50653553696934E-4</v>
      </c>
    </row>
    <row r="72" spans="1:23">
      <c r="A72" s="27" t="s">
        <v>122</v>
      </c>
      <c r="B72" s="27" t="s">
        <v>52</v>
      </c>
      <c r="C72" s="23">
        <v>0</v>
      </c>
      <c r="D72" s="23">
        <v>0</v>
      </c>
      <c r="E72" s="23">
        <v>0</v>
      </c>
      <c r="F72" s="23">
        <v>0</v>
      </c>
      <c r="G72" s="23">
        <v>0</v>
      </c>
      <c r="H72" s="23">
        <v>0</v>
      </c>
      <c r="I72" s="23">
        <v>0</v>
      </c>
      <c r="J72" s="23">
        <v>0</v>
      </c>
      <c r="K72" s="23">
        <v>0</v>
      </c>
      <c r="L72" s="23">
        <v>0</v>
      </c>
      <c r="M72" s="23">
        <v>0</v>
      </c>
      <c r="N72" s="23">
        <v>0</v>
      </c>
      <c r="O72" s="23">
        <v>0</v>
      </c>
      <c r="P72" s="23">
        <v>0</v>
      </c>
      <c r="Q72" s="23">
        <v>0</v>
      </c>
      <c r="R72" s="23">
        <v>0</v>
      </c>
      <c r="S72" s="23">
        <v>0</v>
      </c>
      <c r="T72" s="23">
        <v>0</v>
      </c>
      <c r="U72" s="23">
        <v>0</v>
      </c>
      <c r="V72" s="23">
        <v>0</v>
      </c>
      <c r="W72" s="23">
        <v>0</v>
      </c>
    </row>
    <row r="73" spans="1:23">
      <c r="A73" s="29" t="s">
        <v>118</v>
      </c>
      <c r="B73" s="29"/>
      <c r="C73" s="28">
        <v>1.9424246449700441E-3</v>
      </c>
      <c r="D73" s="28">
        <v>2.1523089356101466E-3</v>
      </c>
      <c r="E73" s="28">
        <v>2.4825530741662358E-3</v>
      </c>
      <c r="F73" s="28">
        <v>4.3596658083265927E-3</v>
      </c>
      <c r="G73" s="28">
        <v>4.8192073240964205E-3</v>
      </c>
      <c r="H73" s="28">
        <v>3143.9105354589824</v>
      </c>
      <c r="I73" s="28">
        <v>5926.6862621845348</v>
      </c>
      <c r="J73" s="28">
        <v>19112.474269728213</v>
      </c>
      <c r="K73" s="28">
        <v>21363.164051189095</v>
      </c>
      <c r="L73" s="28">
        <v>21940.198615722842</v>
      </c>
      <c r="M73" s="28">
        <v>21220.219446566582</v>
      </c>
      <c r="N73" s="28">
        <v>28324.643203495303</v>
      </c>
      <c r="O73" s="28">
        <v>27823.890152507433</v>
      </c>
      <c r="P73" s="28">
        <v>26273.73955856738</v>
      </c>
      <c r="Q73" s="28">
        <v>29975.224561678329</v>
      </c>
      <c r="R73" s="28">
        <v>32105.619094548718</v>
      </c>
      <c r="S73" s="28">
        <v>35156.809754461807</v>
      </c>
      <c r="T73" s="28">
        <v>33914.203192523892</v>
      </c>
      <c r="U73" s="28">
        <v>37418.462583101238</v>
      </c>
      <c r="V73" s="28">
        <v>36428.74162345675</v>
      </c>
      <c r="W73" s="28">
        <v>34405.353028494821</v>
      </c>
    </row>
    <row r="75" spans="1:23">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c r="A78" s="27" t="s">
        <v>123</v>
      </c>
      <c r="B78" s="27" t="s">
        <v>18</v>
      </c>
      <c r="C78" s="23">
        <v>1.4729931787264099E-5</v>
      </c>
      <c r="D78" s="23">
        <v>1.3909284024825099E-5</v>
      </c>
      <c r="E78" s="23">
        <v>1.3169307305891401E-5</v>
      </c>
      <c r="F78" s="23">
        <v>1.2400655619374901E-5</v>
      </c>
      <c r="G78" s="23">
        <v>1.17097786734534E-5</v>
      </c>
      <c r="H78" s="23">
        <v>1.10573925113305E-5</v>
      </c>
      <c r="I78" s="23">
        <v>1.046913699682E-5</v>
      </c>
      <c r="J78" s="23">
        <v>9.85808588972208E-6</v>
      </c>
      <c r="K78" s="23">
        <v>9.3088629710981707E-6</v>
      </c>
      <c r="L78" s="23">
        <v>8.7902388743668901E-6</v>
      </c>
      <c r="M78" s="23">
        <v>8.3225963911673109E-6</v>
      </c>
      <c r="N78" s="23">
        <v>7.8368322121049106E-6</v>
      </c>
      <c r="O78" s="23">
        <v>7.4002192723875298E-6</v>
      </c>
      <c r="P78" s="23">
        <v>6.9879313218965505E-6</v>
      </c>
      <c r="Q78" s="23">
        <v>7.0559955333895399E-6</v>
      </c>
      <c r="R78" s="23">
        <v>7.0431505634994099E-6</v>
      </c>
      <c r="S78" s="23">
        <v>8.1732057432449705E-6</v>
      </c>
      <c r="T78" s="23">
        <v>7.71785244616133E-6</v>
      </c>
      <c r="U78" s="23">
        <v>8.3314570837001795E-6</v>
      </c>
      <c r="V78" s="23">
        <v>7.8451757334532395E-6</v>
      </c>
      <c r="W78" s="23">
        <v>7.7195697786590094E-6</v>
      </c>
    </row>
    <row r="79" spans="1:23">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c r="A80" s="27" t="s">
        <v>123</v>
      </c>
      <c r="B80" s="27" t="s">
        <v>62</v>
      </c>
      <c r="C80" s="23">
        <v>7.4194143214899995E-6</v>
      </c>
      <c r="D80" s="23">
        <v>7.3702334599295497E-6</v>
      </c>
      <c r="E80" s="23">
        <v>7.4189679462113E-6</v>
      </c>
      <c r="F80" s="23">
        <v>7.4057474368591597E-6</v>
      </c>
      <c r="G80" s="23">
        <v>7.3153025543486598E-6</v>
      </c>
      <c r="H80" s="23">
        <v>7.3094457599205998E-6</v>
      </c>
      <c r="I80" s="23">
        <v>7.3275556099776202E-6</v>
      </c>
      <c r="J80" s="23">
        <v>7.2836414524232395E-6</v>
      </c>
      <c r="K80" s="23">
        <v>7.28840664916713E-6</v>
      </c>
      <c r="L80" s="23">
        <v>7.2806553293831999E-6</v>
      </c>
      <c r="M80" s="23">
        <v>7.2424877233612606E-6</v>
      </c>
      <c r="N80" s="23">
        <v>7.2366741034968596E-6</v>
      </c>
      <c r="O80" s="23">
        <v>7.2491883061625504E-6</v>
      </c>
      <c r="P80" s="23">
        <v>7.2632513816933406E-6</v>
      </c>
      <c r="Q80" s="23">
        <v>7.29873302258342E-6</v>
      </c>
      <c r="R80" s="23">
        <v>7.30065320067719E-6</v>
      </c>
      <c r="S80" s="23">
        <v>9.4171445522845402E-6</v>
      </c>
      <c r="T80" s="23">
        <v>8.89248777063677E-6</v>
      </c>
      <c r="U80" s="23">
        <v>9.6775062796032193E-6</v>
      </c>
      <c r="V80" s="23">
        <v>9.1126602060543701E-6</v>
      </c>
      <c r="W80" s="23">
        <v>8.6049671416213401E-6</v>
      </c>
    </row>
    <row r="81" spans="1:23">
      <c r="A81" s="27" t="s">
        <v>123</v>
      </c>
      <c r="B81" s="27" t="s">
        <v>61</v>
      </c>
      <c r="C81" s="23">
        <v>0</v>
      </c>
      <c r="D81" s="23">
        <v>0</v>
      </c>
      <c r="E81" s="23">
        <v>0</v>
      </c>
      <c r="F81" s="23">
        <v>0</v>
      </c>
      <c r="G81" s="23">
        <v>0</v>
      </c>
      <c r="H81" s="23">
        <v>0</v>
      </c>
      <c r="I81" s="23">
        <v>0</v>
      </c>
      <c r="J81" s="23">
        <v>0</v>
      </c>
      <c r="K81" s="23">
        <v>0</v>
      </c>
      <c r="L81" s="23">
        <v>0</v>
      </c>
      <c r="M81" s="23">
        <v>0</v>
      </c>
      <c r="N81" s="23">
        <v>0</v>
      </c>
      <c r="O81" s="23">
        <v>0</v>
      </c>
      <c r="P81" s="23">
        <v>0</v>
      </c>
      <c r="Q81" s="23">
        <v>0</v>
      </c>
      <c r="R81" s="23">
        <v>0</v>
      </c>
      <c r="S81" s="23">
        <v>0</v>
      </c>
      <c r="T81" s="23">
        <v>0</v>
      </c>
      <c r="U81" s="23">
        <v>0</v>
      </c>
      <c r="V81" s="23">
        <v>0</v>
      </c>
      <c r="W81" s="23">
        <v>0</v>
      </c>
    </row>
    <row r="82" spans="1:23">
      <c r="A82" s="27" t="s">
        <v>123</v>
      </c>
      <c r="B82" s="27" t="s">
        <v>65</v>
      </c>
      <c r="C82" s="23">
        <v>1.2605542695083151E-3</v>
      </c>
      <c r="D82" s="23">
        <v>1.2078940317328539E-3</v>
      </c>
      <c r="E82" s="23">
        <v>4096.357971403062</v>
      </c>
      <c r="F82" s="23">
        <v>7714.5389337814568</v>
      </c>
      <c r="G82" s="23">
        <v>10930.942955856972</v>
      </c>
      <c r="H82" s="23">
        <v>13823.219063275554</v>
      </c>
      <c r="I82" s="23">
        <v>16402.829483217982</v>
      </c>
      <c r="J82" s="23">
        <v>18566.96362332434</v>
      </c>
      <c r="K82" s="23">
        <v>20480.151202276018</v>
      </c>
      <c r="L82" s="23">
        <v>22084.9392410236</v>
      </c>
      <c r="M82" s="23">
        <v>23498.787812201575</v>
      </c>
      <c r="N82" s="23">
        <v>24608.732384987165</v>
      </c>
      <c r="O82" s="23">
        <v>25580.95606789639</v>
      </c>
      <c r="P82" s="23">
        <v>26368.461534114438</v>
      </c>
      <c r="Q82" s="23">
        <v>27060.633516404214</v>
      </c>
      <c r="R82" s="23">
        <v>27453.893729941061</v>
      </c>
      <c r="S82" s="23">
        <v>27787.153835842837</v>
      </c>
      <c r="T82" s="23">
        <v>27998.064932330552</v>
      </c>
      <c r="U82" s="23">
        <v>28217.47829271539</v>
      </c>
      <c r="V82" s="23">
        <v>27362.336396977225</v>
      </c>
      <c r="W82" s="23">
        <v>25837.900271706218</v>
      </c>
    </row>
    <row r="83" spans="1:23">
      <c r="A83" s="27" t="s">
        <v>123</v>
      </c>
      <c r="B83" s="27" t="s">
        <v>64</v>
      </c>
      <c r="C83" s="23">
        <v>1.8736095408239199E-5</v>
      </c>
      <c r="D83" s="23">
        <v>3.4561289859463E-5</v>
      </c>
      <c r="E83" s="23">
        <v>3.2722622259701804E-5</v>
      </c>
      <c r="F83" s="23">
        <v>3.08127041293906E-5</v>
      </c>
      <c r="G83" s="23">
        <v>8.31023160156949E-5</v>
      </c>
      <c r="H83" s="23">
        <v>1.2324829661327399E-4</v>
      </c>
      <c r="I83" s="23">
        <v>1.4937134330942901E-4</v>
      </c>
      <c r="J83" s="23">
        <v>1.4065300055341601E-4</v>
      </c>
      <c r="K83" s="23">
        <v>1.3281680878745699E-4</v>
      </c>
      <c r="L83" s="23">
        <v>1.2541719428007899E-4</v>
      </c>
      <c r="M83" s="23">
        <v>2.08066674252288E-4</v>
      </c>
      <c r="N83" s="23">
        <v>1.9592246678889699E-4</v>
      </c>
      <c r="O83" s="23">
        <v>1.9973338792630098E-4</v>
      </c>
      <c r="P83" s="23">
        <v>1.8860565425764901E-4</v>
      </c>
      <c r="Q83" s="23">
        <v>3.3875732158042198E-4</v>
      </c>
      <c r="R83" s="23">
        <v>3.2627801321945401E-4</v>
      </c>
      <c r="S83" s="23">
        <v>3.0810010680761999E-4</v>
      </c>
      <c r="T83" s="23">
        <v>3.9007040661054397E-4</v>
      </c>
      <c r="U83" s="23">
        <v>4.5277513292990199E-4</v>
      </c>
      <c r="V83" s="23">
        <v>709.91631677564897</v>
      </c>
      <c r="W83" s="23">
        <v>670.36479370718405</v>
      </c>
    </row>
    <row r="84" spans="1:23">
      <c r="A84" s="27" t="s">
        <v>123</v>
      </c>
      <c r="B84" s="27" t="s">
        <v>32</v>
      </c>
      <c r="C84" s="23">
        <v>4.0865099959783698E-5</v>
      </c>
      <c r="D84" s="23">
        <v>3.8588385218114599E-5</v>
      </c>
      <c r="E84" s="23">
        <v>3.6535475332049602E-5</v>
      </c>
      <c r="F84" s="23">
        <v>3.4403012775032797E-5</v>
      </c>
      <c r="G84" s="23">
        <v>3.2486319889910093E-5</v>
      </c>
      <c r="H84" s="23">
        <v>4.33829629037261E-5</v>
      </c>
      <c r="I84" s="23">
        <v>5.6807084903586806E-5</v>
      </c>
      <c r="J84" s="23">
        <v>5.9699017706224696E-5</v>
      </c>
      <c r="K84" s="23">
        <v>5.6373010090712097E-5</v>
      </c>
      <c r="L84" s="23">
        <v>1.02028281115598E-4</v>
      </c>
      <c r="M84" s="23">
        <v>9.6600355956861199E-5</v>
      </c>
      <c r="N84" s="23">
        <v>9.0962092318566692E-5</v>
      </c>
      <c r="O84" s="23">
        <v>8.5894326995135492E-5</v>
      </c>
      <c r="P84" s="23">
        <v>8.110890176216121E-5</v>
      </c>
      <c r="Q84" s="23">
        <v>7.67938918094447E-5</v>
      </c>
      <c r="R84" s="23">
        <v>7.5150577452140599E-5</v>
      </c>
      <c r="S84" s="23">
        <v>9.3121094480592598E-5</v>
      </c>
      <c r="T84" s="23">
        <v>8.7933044805613999E-5</v>
      </c>
      <c r="U84" s="23">
        <v>1.0731848767758601E-4</v>
      </c>
      <c r="V84" s="23">
        <v>1.01054639881213E-4</v>
      </c>
      <c r="W84" s="23">
        <v>9.5424589090733496E-5</v>
      </c>
    </row>
    <row r="85" spans="1:23">
      <c r="A85" s="27" t="s">
        <v>123</v>
      </c>
      <c r="B85" s="27" t="s">
        <v>69</v>
      </c>
      <c r="C85" s="23">
        <v>0</v>
      </c>
      <c r="D85" s="23">
        <v>0</v>
      </c>
      <c r="E85" s="23">
        <v>1.8804545881275558E-4</v>
      </c>
      <c r="F85" s="23">
        <v>1.8824985854469539E-4</v>
      </c>
      <c r="G85" s="23">
        <v>1.9856854500215209E-4</v>
      </c>
      <c r="H85" s="23">
        <v>2.020169767785135E-4</v>
      </c>
      <c r="I85" s="23">
        <v>2.0280464961895328E-4</v>
      </c>
      <c r="J85" s="23">
        <v>2.0066782071764629E-4</v>
      </c>
      <c r="K85" s="23">
        <v>2.0078078893233359E-4</v>
      </c>
      <c r="L85" s="23">
        <v>2.08516389092478E-4</v>
      </c>
      <c r="M85" s="23">
        <v>2.12326611876057E-4</v>
      </c>
      <c r="N85" s="23">
        <v>2.1529026006611901E-4</v>
      </c>
      <c r="O85" s="23">
        <v>2.1263214716117702E-4</v>
      </c>
      <c r="P85" s="23">
        <v>2.1433746596874101E-4</v>
      </c>
      <c r="Q85" s="23">
        <v>2.1645847421925202E-4</v>
      </c>
      <c r="R85" s="23">
        <v>2.1741872027478598E-4</v>
      </c>
      <c r="S85" s="23">
        <v>2.6427153837110004E-4</v>
      </c>
      <c r="T85" s="23">
        <v>2.4954819478928701E-4</v>
      </c>
      <c r="U85" s="23">
        <v>2.7362545324236996E-4</v>
      </c>
      <c r="V85" s="23">
        <v>2.5765478286288103E-4</v>
      </c>
      <c r="W85" s="23">
        <v>2.4330007816418298E-4</v>
      </c>
    </row>
    <row r="86" spans="1:23">
      <c r="A86" s="27" t="s">
        <v>123</v>
      </c>
      <c r="B86" s="27" t="s">
        <v>52</v>
      </c>
      <c r="C86" s="23">
        <v>0</v>
      </c>
      <c r="D86" s="23">
        <v>0</v>
      </c>
      <c r="E86" s="23">
        <v>0</v>
      </c>
      <c r="F86" s="23">
        <v>0</v>
      </c>
      <c r="G86" s="23">
        <v>0</v>
      </c>
      <c r="H86" s="23">
        <v>0</v>
      </c>
      <c r="I86" s="23">
        <v>0</v>
      </c>
      <c r="J86" s="23">
        <v>0</v>
      </c>
      <c r="K86" s="23">
        <v>0</v>
      </c>
      <c r="L86" s="23">
        <v>0</v>
      </c>
      <c r="M86" s="23">
        <v>0</v>
      </c>
      <c r="N86" s="23">
        <v>0</v>
      </c>
      <c r="O86" s="23">
        <v>0</v>
      </c>
      <c r="P86" s="23">
        <v>0</v>
      </c>
      <c r="Q86" s="23">
        <v>0</v>
      </c>
      <c r="R86" s="23">
        <v>0</v>
      </c>
      <c r="S86" s="23">
        <v>0</v>
      </c>
      <c r="T86" s="23">
        <v>0</v>
      </c>
      <c r="U86" s="23">
        <v>0</v>
      </c>
      <c r="V86" s="23">
        <v>0</v>
      </c>
      <c r="W86" s="23">
        <v>0</v>
      </c>
    </row>
    <row r="87" spans="1:23">
      <c r="A87" s="29" t="s">
        <v>118</v>
      </c>
      <c r="B87" s="29"/>
      <c r="C87" s="28">
        <v>1.3014397110253082E-3</v>
      </c>
      <c r="D87" s="28">
        <v>1.2637348390770716E-3</v>
      </c>
      <c r="E87" s="28">
        <v>4096.3580247139598</v>
      </c>
      <c r="F87" s="28">
        <v>7714.5389844005631</v>
      </c>
      <c r="G87" s="28">
        <v>10930.943057984368</v>
      </c>
      <c r="H87" s="28">
        <v>13823.219204890689</v>
      </c>
      <c r="I87" s="28">
        <v>16402.829650386018</v>
      </c>
      <c r="J87" s="28">
        <v>18566.963781119066</v>
      </c>
      <c r="K87" s="28">
        <v>20480.151351690096</v>
      </c>
      <c r="L87" s="28">
        <v>22084.939382511689</v>
      </c>
      <c r="M87" s="28">
        <v>23498.788035833335</v>
      </c>
      <c r="N87" s="28">
        <v>24608.73259598314</v>
      </c>
      <c r="O87" s="28">
        <v>25580.956282279185</v>
      </c>
      <c r="P87" s="28">
        <v>26368.461736971272</v>
      </c>
      <c r="Q87" s="28">
        <v>27060.633869516267</v>
      </c>
      <c r="R87" s="28">
        <v>27453.894070562877</v>
      </c>
      <c r="S87" s="28">
        <v>27787.154161533294</v>
      </c>
      <c r="T87" s="28">
        <v>27998.0653390113</v>
      </c>
      <c r="U87" s="28">
        <v>28217.478763499486</v>
      </c>
      <c r="V87" s="28">
        <v>28072.252730710708</v>
      </c>
      <c r="W87" s="28">
        <v>26508.26508173794</v>
      </c>
    </row>
    <row r="89" spans="1:23" collapsed="1"/>
    <row r="90" spans="1:23">
      <c r="A90" s="7" t="s">
        <v>93</v>
      </c>
    </row>
  </sheetData>
  <sheetProtection algorithmName="SHA-512" hashValue="jO7TdcaP9ZPNtzCzB5DIHVI8V+/x/QY7XnNwxLIZRu/OFKI2xemgCN4jG8ytMFaFxg3hhk0H1854sAetIMxhIA==" saltValue="iBXe1HmVWL+p8BK8ZOdIxg==" spinCount="100000" sheet="1" objects="1" scenarios="1"/>
  <mergeCells count="7">
    <mergeCell ref="A87:B87"/>
    <mergeCell ref="B2:W3"/>
    <mergeCell ref="A17:B17"/>
    <mergeCell ref="A31:B31"/>
    <mergeCell ref="A45:B45"/>
    <mergeCell ref="A59:B59"/>
    <mergeCell ref="A73:B73"/>
  </mergeCells>
  <pageMargins left="0.7" right="0.7" top="0.75" bottom="0.75" header="0.3" footer="0.3"/>
  <pageSetup paperSize="9" orientation="portrait" horizontalDpi="30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0E91F671F08BF4D8D6533A38A1C492F" ma:contentTypeVersion="13" ma:contentTypeDescription="Create a new document." ma:contentTypeScope="" ma:versionID="4fad6b8e0f938f436ac1bfc9524903a4">
  <xsd:schema xmlns:xsd="http://www.w3.org/2001/XMLSchema" xmlns:xs="http://www.w3.org/2001/XMLSchema" xmlns:p="http://schemas.microsoft.com/office/2006/metadata/properties" xmlns:ns3="084fbc1a-296e-49dc-b380-588a6f097806" xmlns:ns4="140c1bb5-0718-4afd-8867-43e2619b119b" targetNamespace="http://schemas.microsoft.com/office/2006/metadata/properties" ma:root="true" ma:fieldsID="b0438bb359726c931db9f45b3fae7bcc" ns3:_="" ns4:_="">
    <xsd:import namespace="084fbc1a-296e-49dc-b380-588a6f097806"/>
    <xsd:import namespace="140c1bb5-0718-4afd-8867-43e2619b119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AutoKeyPoints" minOccurs="0"/>
                <xsd:element ref="ns4:MediaServiceKeyPoint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4fbc1a-296e-49dc-b380-588a6f097806"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0c1bb5-0718-4afd-8867-43e2619b119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72E7906-3256-401B-9544-6C64AC4C8DEC}">
  <ds:schemaRefs>
    <ds:schemaRef ds:uri="http://schemas.microsoft.com/sharepoint/v3/contenttype/forms"/>
  </ds:schemaRefs>
</ds:datastoreItem>
</file>

<file path=customXml/itemProps2.xml><?xml version="1.0" encoding="utf-8"?>
<ds:datastoreItem xmlns:ds="http://schemas.openxmlformats.org/officeDocument/2006/customXml" ds:itemID="{06527CCD-78B8-428F-8ADD-28E5D1C2DC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4fbc1a-296e-49dc-b380-588a6f097806"/>
    <ds:schemaRef ds:uri="140c1bb5-0718-4afd-8867-43e2619b11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E72C806-6177-4E93-BCED-D8754162140A}">
  <ds:schemaRefs>
    <ds:schemaRef ds:uri="http://schemas.microsoft.com/office/2006/metadata/properties"/>
    <ds:schemaRef ds:uri="140c1bb5-0718-4afd-8867-43e2619b119b"/>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084fbc1a-296e-49dc-b380-588a6f09780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Cover</vt:lpstr>
      <vt:lpstr>Release notice</vt:lpstr>
      <vt:lpstr>Version notes</vt:lpstr>
      <vt:lpstr>Abbreviations and notes</vt:lpstr>
      <vt:lpstr>---Compare options---</vt:lpstr>
      <vt:lpstr>BaseCase_Generation</vt:lpstr>
      <vt:lpstr>BaseCase_Capacity</vt:lpstr>
      <vt:lpstr>BaseCase_VOM Cost</vt:lpstr>
      <vt:lpstr>BaseCase_FOM Cost</vt:lpstr>
      <vt:lpstr>BaseCase_Fuel Cost</vt:lpstr>
      <vt:lpstr>BaseCase_Build Cost</vt:lpstr>
      <vt:lpstr>BaseCase_REHAB Cost</vt:lpstr>
      <vt:lpstr>BaseCase_REZ Tx Cost</vt:lpstr>
      <vt:lpstr>BaseCase_USE+DSP Cost</vt:lpstr>
      <vt:lpstr>BaseCase_SyncCon Cost</vt:lpstr>
      <vt:lpstr>M27_30_Generation</vt:lpstr>
      <vt:lpstr>M27_30_Capacity</vt:lpstr>
      <vt:lpstr>M27_30_VOM Cost</vt:lpstr>
      <vt:lpstr>M27_30_FOM Cost</vt:lpstr>
      <vt:lpstr>M27_30_Fuel Cost</vt:lpstr>
      <vt:lpstr>M27_30_Build Cost</vt:lpstr>
      <vt:lpstr>M27_30_REHAB Cost</vt:lpstr>
      <vt:lpstr>M27_30_REZ Tx Cost</vt:lpstr>
      <vt:lpstr>M27_30_USE+DSP Cost</vt:lpstr>
      <vt:lpstr>M27_30_SyncCon Cost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2020-11-09T05:45:19Z</dcterms:created>
  <dcterms:modified xsi:type="dcterms:W3CDTF">2020-11-09T22:53:04Z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0x010100A0E91F671F08BF4D8D6533A38A1C492F</vt:lpwstr>
  </property>
</Properties>
</file>